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11210" yWindow="130" windowWidth="34370" windowHeight="10730" tabRatio="9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BE33" i="10"/>
  <c r="U33" i="10"/>
  <c r="BW32" i="10"/>
  <c r="U32" i="10"/>
  <c r="C31" i="10"/>
  <c r="C32" i="10" s="1"/>
  <c r="C33" i="10" s="1"/>
  <c r="C34" i="10" s="1"/>
  <c r="C35" i="10" s="1"/>
  <c r="C36" i="10" s="1"/>
  <c r="C37" i="10" s="1"/>
  <c r="C38" i="10" s="1"/>
  <c r="C39" i="10" s="1"/>
  <c r="U31" i="10" l="1"/>
  <c r="BE31" i="10" s="1"/>
  <c r="AM31" i="10"/>
  <c r="AM32" i="10" s="1"/>
  <c r="AM3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2" i="10" l="1"/>
  <c r="BW31" i="10"/>
  <c r="CO31" i="10" s="1"/>
  <c r="CO32" i="10" s="1"/>
  <c r="CO33" i="10" s="1"/>
  <c r="CO34" i="10" s="1"/>
  <c r="CO35" i="10" s="1"/>
  <c r="CO36" i="10" s="1"/>
  <c r="CO37" i="10" s="1"/>
  <c r="CO38" i="10" s="1"/>
  <c r="CO39" i="10" s="1"/>
  <c r="CO40" i="10" s="1"/>
</calcChain>
</file>

<file path=xl/sharedStrings.xml><?xml version="1.0" encoding="utf-8"?>
<sst xmlns="http://schemas.openxmlformats.org/spreadsheetml/2006/main" count="1235" uniqueCount="621">
  <si>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</si>
  <si>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</si>
  <si>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</si>
  <si>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</si>
  <si>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</si>
  <si>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</si>
  <si>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</si>
  <si>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</si>
  <si>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</si>
  <si>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</si>
  <si>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</si>
  <si>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</si>
  <si>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</si>
  <si>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</si>
  <si>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</si>
  <si>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</si>
  <si>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</si>
  <si>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</si>
  <si>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</si>
  <si>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</si>
  <si>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</si>
  <si>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</si>
  <si>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</si>
  <si>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</si>
  <si>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</si>
  <si>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</si>
  <si>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</si>
  <si>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</si>
  <si>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</si>
  <si>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</si>
  <si>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</si>
  <si>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</si>
  <si>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</si>
  <si>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</si>
  <si>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</si>
  <si>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</si>
  <si>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</si>
  <si>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</si>
  <si>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</si>
  <si>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</si>
  <si>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</si>
  <si>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</si>
  <si>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</si>
  <si>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</si>
  <si>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</si>
  <si>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</si>
  <si>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</si>
  <si>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</si>
  <si>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</si>
  <si>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</si>
  <si>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</si>
  <si>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</si>
  <si>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</si>
  <si>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</si>
  <si>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</si>
  <si>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</si>
  <si>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</si>
  <si>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</si>
  <si>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</si>
  <si>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</si>
  <si>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</si>
  <si>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</si>
  <si>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</si>
  <si>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</si>
  <si>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</si>
  <si>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</si>
  <si>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</si>
  <si>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</si>
  <si>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</si>
  <si>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</si>
  <si>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</si>
  <si>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</si>
  <si>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</si>
  <si>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</si>
  <si>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</si>
  <si>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</si>
  <si>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</si>
  <si>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</si>
  <si>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</si>
  <si>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</si>
  <si>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岩手県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</si>
  <si>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</si>
  <si>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</si>
  <si>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</si>
  <si>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</si>
  <si>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</si>
  <si>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</si>
  <si>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</si>
  <si>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</si>
  <si>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</si>
  <si>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</si>
  <si>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</si>
  <si>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</si>
  <si>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</si>
  <si>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</si>
  <si>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</si>
  <si>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</si>
  <si>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</si>
  <si>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</si>
  <si>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</si>
  <si>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</si>
  <si>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</si>
  <si>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</si>
  <si>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</si>
  <si>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</si>
  <si>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</si>
  <si>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</si>
  <si>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</si>
  <si>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</si>
  <si>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</si>
  <si>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</si>
  <si>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</si>
  <si>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</si>
  <si>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</si>
  <si>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</si>
  <si>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</si>
  <si>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</si>
  <si>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</si>
  <si>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</si>
  <si>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</si>
  <si>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</si>
  <si>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</si>
  <si>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</si>
  <si>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</si>
  <si>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</si>
  <si>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</si>
  <si>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</si>
  <si>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</si>
  <si>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</si>
  <si>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</si>
  <si>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</si>
  <si>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</si>
  <si>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</si>
  <si>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</si>
  <si>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</si>
  <si>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</si>
  <si>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　うち消防職員</t>
    <rPh sb="3" eb="5">
      <t>ショウボウ</t>
    </rPh>
    <rPh sb="5" eb="7">
      <t>ショクイン</t>
    </rPh>
    <phoneticPr fontId="5"/>
  </si>
  <si>
    <t>-</t>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</si>
  <si>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</si>
  <si>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</si>
  <si>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</si>
  <si>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</si>
  <si>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</si>
  <si>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</si>
  <si>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</si>
  <si>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-1.2</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</si>
  <si>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</si>
  <si>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</si>
  <si>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</si>
  <si>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</si>
  <si>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</si>
  <si>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</si>
  <si>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</si>
  <si>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</si>
  <si>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</si>
  <si>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</si>
  <si>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</si>
  <si>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</si>
  <si>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</si>
  <si>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</si>
  <si>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</si>
  <si>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</si>
  <si>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</si>
  <si>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</si>
  <si>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</si>
  <si>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</si>
  <si>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</si>
  <si>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</si>
  <si>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</si>
  <si>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</si>
  <si>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</si>
  <si>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</si>
  <si>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</si>
  <si>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</si>
  <si>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</si>
  <si>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</si>
  <si>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</si>
  <si>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</si>
  <si>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</si>
  <si>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</si>
  <si>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</si>
  <si>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</si>
  <si>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</si>
  <si>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</si>
  <si>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</si>
  <si>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</si>
  <si>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</si>
  <si>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岩手県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</si>
  <si>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</si>
  <si>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</si>
  <si>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</si>
  <si>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</si>
  <si>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</si>
  <si>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</si>
  <si>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</si>
  <si>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</si>
  <si>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</si>
  <si>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</si>
  <si>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</si>
  <si>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</si>
  <si>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</si>
  <si>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</si>
  <si>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</si>
  <si>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</si>
  <si>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</si>
  <si>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</si>
  <si>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</si>
  <si>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</si>
  <si>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</si>
  <si>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</si>
  <si>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</si>
  <si>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　　　個人均等割</t>
    <phoneticPr fontId="5"/>
  </si>
  <si>
    <t>民生費</t>
  </si>
  <si>
    <t>　特別とん譲与税</t>
    <rPh sb="1" eb="3">
      <t>トクベツ</t>
    </rPh>
    <rPh sb="5" eb="7">
      <t>ジョウヨ</t>
    </rPh>
    <rPh sb="7" eb="8">
      <t>ゼイ</t>
    </rPh>
    <phoneticPr fontId="10"/>
  </si>
  <si>
    <t>-</t>
    <phoneticPr fontId="5"/>
  </si>
  <si>
    <t>-</t>
    <phoneticPr fontId="5"/>
  </si>
  <si>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</si>
  <si>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</si>
  <si>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</si>
  <si>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</si>
  <si>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</si>
  <si>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</si>
  <si>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</si>
  <si>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</si>
  <si>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</si>
  <si>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</si>
  <si>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</si>
  <si>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</si>
  <si>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</si>
  <si>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</si>
  <si>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</si>
  <si>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</si>
  <si>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</si>
  <si>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</si>
  <si>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</si>
  <si>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</si>
  <si>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</si>
  <si>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</si>
  <si>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</si>
  <si>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</si>
  <si>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</si>
  <si>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</si>
  <si>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</si>
  <si>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</si>
  <si>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</si>
  <si>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</si>
  <si>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</si>
  <si>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</si>
  <si>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</si>
  <si>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</si>
  <si>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</si>
  <si>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</si>
  <si>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</si>
  <si>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</si>
  <si>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</si>
  <si>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</si>
  <si>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</si>
  <si>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</si>
  <si>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</si>
  <si>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</si>
  <si>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</si>
  <si>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</si>
  <si>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</si>
  <si>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</si>
  <si>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</si>
  <si>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</si>
  <si>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</si>
  <si>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</si>
  <si>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</si>
  <si>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</si>
  <si>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</si>
  <si>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</si>
  <si>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</si>
  <si>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</si>
  <si>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</si>
  <si>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</si>
  <si>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</si>
  <si>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</si>
  <si>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</si>
  <si>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</si>
  <si>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</si>
  <si>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</si>
  <si>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</si>
  <si>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</si>
  <si>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</si>
  <si>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</si>
  <si>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</si>
  <si>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</si>
  <si>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</si>
  <si>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</si>
  <si>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</si>
  <si>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</si>
  <si>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</si>
  <si>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</si>
  <si>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</si>
  <si>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</si>
  <si>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</si>
  <si>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</si>
  <si>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</si>
  <si>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</si>
  <si>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</si>
  <si>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</si>
  <si>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</si>
  <si>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</si>
  <si>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</si>
  <si>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</si>
  <si>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</si>
  <si>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</si>
  <si>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</si>
  <si>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</si>
  <si>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</si>
  <si>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</si>
  <si>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</si>
  <si>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</si>
  <si>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</si>
  <si>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</si>
  <si>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</si>
  <si>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</si>
  <si>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</si>
  <si>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</si>
  <si>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</si>
  <si>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</si>
  <si>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</si>
  <si>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</si>
  <si>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</si>
  <si>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</si>
  <si>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</si>
  <si>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</si>
  <si>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</si>
  <si>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</si>
  <si>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</si>
  <si>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</si>
  <si>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</si>
  <si>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</si>
  <si>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</si>
  <si>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</si>
  <si>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</si>
  <si>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</si>
  <si>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</si>
  <si>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</si>
  <si>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</si>
  <si>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岩手県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</si>
  <si>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</si>
  <si>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</si>
  <si>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</si>
  <si>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</si>
  <si>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</si>
  <si>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</si>
  <si>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</si>
  <si>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</si>
  <si>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</si>
  <si>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</si>
  <si>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</si>
  <si>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</si>
  <si>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</si>
  <si>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</si>
  <si>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</si>
  <si>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</si>
  <si>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</si>
  <si>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</si>
  <si>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</si>
  <si>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</si>
  <si>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母子父子寡婦福祉資金特別会計</t>
    <phoneticPr fontId="5"/>
  </si>
  <si>
    <t>-</t>
    <phoneticPr fontId="5"/>
  </si>
  <si>
    <t>中小企業振興資金特別会計</t>
    <phoneticPr fontId="5"/>
  </si>
  <si>
    <t>証紙収入整理特別会計</t>
    <phoneticPr fontId="5"/>
  </si>
  <si>
    <t>沿岸漁業改善資金特別会計</t>
    <phoneticPr fontId="5"/>
  </si>
  <si>
    <t>-</t>
    <phoneticPr fontId="5"/>
  </si>
  <si>
    <t>土地先行取得事業特別会計</t>
    <phoneticPr fontId="5"/>
  </si>
  <si>
    <t>-</t>
    <phoneticPr fontId="5"/>
  </si>
  <si>
    <t>県有林事業特別会計</t>
    <phoneticPr fontId="5"/>
  </si>
  <si>
    <t>-</t>
    <phoneticPr fontId="5"/>
  </si>
  <si>
    <t>林業・木材産業資金特別会計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</si>
  <si>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</si>
  <si>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</si>
  <si>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</si>
  <si>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</si>
  <si>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</si>
  <si>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</si>
  <si>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</si>
  <si>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</si>
  <si>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</si>
  <si>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</si>
  <si>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</si>
  <si>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</si>
  <si>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</si>
  <si>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</si>
  <si>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</si>
  <si>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</si>
  <si>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県立病院等事業会計</t>
    <phoneticPr fontId="5"/>
  </si>
  <si>
    <t>法適用企業</t>
    <phoneticPr fontId="5"/>
  </si>
  <si>
    <t>工業用水道事業会計</t>
    <phoneticPr fontId="5"/>
  </si>
  <si>
    <t>電気事業会計</t>
    <phoneticPr fontId="5"/>
  </si>
  <si>
    <t>流域下水道事業特別会計</t>
    <phoneticPr fontId="5"/>
  </si>
  <si>
    <t>法非適用企業</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</si>
  <si>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</si>
  <si>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</si>
  <si>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</si>
  <si>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</si>
  <si>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</si>
  <si>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</si>
  <si>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</si>
  <si>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</si>
  <si>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</si>
  <si>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</si>
  <si>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</si>
  <si>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</si>
  <si>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</si>
  <si>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</si>
  <si>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</si>
  <si>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</si>
  <si>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</si>
  <si>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</si>
  <si>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</si>
  <si>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</si>
  <si>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</si>
  <si>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</si>
  <si>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</si>
  <si>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</si>
  <si>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</si>
  <si>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</si>
  <si>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</si>
  <si>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</si>
  <si>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</si>
  <si>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</si>
  <si>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</si>
  <si>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</si>
  <si>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</si>
  <si>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</si>
  <si>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</si>
  <si>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</si>
  <si>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</si>
  <si>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</si>
  <si>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</si>
  <si>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</si>
  <si>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</si>
  <si>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</si>
  <si>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</si>
  <si>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</si>
  <si>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</si>
  <si>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</si>
  <si>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</si>
  <si>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</si>
  <si>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</si>
  <si>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</si>
  <si>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</si>
  <si>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</si>
  <si>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</si>
  <si>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</si>
  <si>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</si>
  <si>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</si>
  <si>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</si>
  <si>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</si>
  <si>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</si>
  <si>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</si>
  <si>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</si>
  <si>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県立病院等事業会計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</si>
  <si>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</si>
  <si>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</si>
  <si>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流域下水道事業特別会計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</si>
  <si>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</si>
  <si>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港湾整備事業特別会計</t>
    <phoneticPr fontId="5"/>
  </si>
  <si>
    <t>(Ｆ)</t>
    <phoneticPr fontId="5"/>
  </si>
  <si>
    <t>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</si>
  <si>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</si>
  <si>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</si>
  <si>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</si>
  <si>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</si>
  <si>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</si>
  <si>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</si>
  <si>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</si>
  <si>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</si>
  <si>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</si>
  <si>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</si>
  <si>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</si>
  <si>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</si>
  <si>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</si>
  <si>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</si>
  <si>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</si>
  <si>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</si>
  <si>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</si>
  <si>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</si>
  <si>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</si>
  <si>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</si>
  <si>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</si>
  <si>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</si>
  <si>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</si>
  <si>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</si>
  <si>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</si>
  <si>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</si>
  <si>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</si>
  <si>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</si>
  <si>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</si>
  <si>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</si>
  <si>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</si>
  <si>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</si>
  <si>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</si>
  <si>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</si>
  <si>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</si>
  <si>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</si>
  <si>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</si>
  <si>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</si>
  <si>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</si>
  <si>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</si>
  <si>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</si>
  <si>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</si>
  <si>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</si>
  <si>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</si>
  <si>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</si>
  <si>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</si>
  <si>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</si>
  <si>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</si>
  <si>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</si>
  <si>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</si>
  <si>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</si>
  <si>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</si>
  <si>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</si>
  <si>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</si>
  <si>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</si>
  <si>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</si>
  <si>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</si>
  <si>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</si>
  <si>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</si>
  <si>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</si>
  <si>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</si>
  <si>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</si>
  <si>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</si>
  <si>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</si>
  <si>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</si>
  <si>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</si>
  <si>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</si>
  <si>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</si>
  <si>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</si>
  <si>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</si>
  <si>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</si>
  <si>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</si>
  <si>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</si>
  <si>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</si>
  <si>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</si>
  <si>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</si>
  <si>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</si>
  <si>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</si>
  <si>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</si>
  <si>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</si>
  <si>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</si>
  <si>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</si>
  <si>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</si>
  <si>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0.53</t>
  </si>
  <si>
    <t>▲ 0.18</t>
  </si>
  <si>
    <t>▲ 2.28</t>
  </si>
  <si>
    <t>▲ 0.79</t>
  </si>
  <si>
    <t>一般会計</t>
  </si>
  <si>
    <t>電気事業会計</t>
  </si>
  <si>
    <t>県立病院等事業会計</t>
  </si>
  <si>
    <t>国民健康保険特別会計</t>
  </si>
  <si>
    <t>港湾整備事業特別会計</t>
  </si>
  <si>
    <t>流域下水道事業特別会計</t>
  </si>
  <si>
    <t>工業用水道事業会計</t>
  </si>
  <si>
    <t>証紙収入整理特別会計</t>
  </si>
  <si>
    <t>その他会計（赤字）</t>
  </si>
  <si>
    <t>その他会計（黒字）</t>
  </si>
  <si>
    <t>H25末</t>
    <phoneticPr fontId="2"/>
  </si>
  <si>
    <t>H26末</t>
    <phoneticPr fontId="2"/>
  </si>
  <si>
    <t>H27末</t>
    <phoneticPr fontId="2"/>
  </si>
  <si>
    <t>H28末</t>
    <phoneticPr fontId="2"/>
  </si>
  <si>
    <t>H29末</t>
    <phoneticPr fontId="2"/>
  </si>
  <si>
    <t>（公社）岩手県農畜産物価格安定基金協会</t>
    <rPh sb="1" eb="3">
      <t>コウシャ</t>
    </rPh>
    <phoneticPr fontId="2"/>
  </si>
  <si>
    <t>○</t>
    <phoneticPr fontId="2"/>
  </si>
  <si>
    <t>（公社）岩手県農業公社</t>
    <phoneticPr fontId="2"/>
  </si>
  <si>
    <t>（公社）岩手県農産物改良種苗センター</t>
    <phoneticPr fontId="2"/>
  </si>
  <si>
    <t>（一財）岩手県栽培漁業協会</t>
    <rPh sb="1" eb="2">
      <t>イチ</t>
    </rPh>
    <rPh sb="2" eb="3">
      <t>ザイ</t>
    </rPh>
    <phoneticPr fontId="2"/>
  </si>
  <si>
    <t>（一財）岩手県畜産協会</t>
    <phoneticPr fontId="2"/>
  </si>
  <si>
    <t>（公財）さんりく基金</t>
    <rPh sb="1" eb="2">
      <t>コウ</t>
    </rPh>
    <phoneticPr fontId="2"/>
  </si>
  <si>
    <t>（公財）岩手県国際交流協会</t>
    <phoneticPr fontId="2"/>
  </si>
  <si>
    <t>（一財）クリーンいわて事業団</t>
    <phoneticPr fontId="2"/>
  </si>
  <si>
    <t>（公財）いわてリハビリテーションセンター</t>
    <phoneticPr fontId="2"/>
  </si>
  <si>
    <t>（公財）いわて愛の健康づくり財団</t>
    <phoneticPr fontId="2"/>
  </si>
  <si>
    <t>（公財）いきいき岩手支援財団</t>
    <phoneticPr fontId="2"/>
  </si>
  <si>
    <t>（公財）いわて産業振興センター</t>
    <phoneticPr fontId="2"/>
  </si>
  <si>
    <t>（公財）ふるさといわて定住財団</t>
    <phoneticPr fontId="2"/>
  </si>
  <si>
    <t>（公財）岩手県観光協会</t>
    <phoneticPr fontId="2"/>
  </si>
  <si>
    <t>（公財）岩手生物工学研究センター</t>
    <phoneticPr fontId="2"/>
  </si>
  <si>
    <t>（公財）岩手県林業労働対策基金</t>
    <phoneticPr fontId="2"/>
  </si>
  <si>
    <t>（公財）岩手県漁業担い手育成基金</t>
    <phoneticPr fontId="2"/>
  </si>
  <si>
    <t>（公財）岩手県土木技術振興協会</t>
    <phoneticPr fontId="2"/>
  </si>
  <si>
    <t>（公財）岩手県下水道公社</t>
    <phoneticPr fontId="2"/>
  </si>
  <si>
    <t>（公財）岩手育英奨学会</t>
    <phoneticPr fontId="2"/>
  </si>
  <si>
    <t>（公財）岩手県文化振興事業団</t>
    <phoneticPr fontId="2"/>
  </si>
  <si>
    <t>（公財）岩手県スポーツ振興事業団</t>
    <phoneticPr fontId="2"/>
  </si>
  <si>
    <t>（公財）岩手県暴力団追放推進センター</t>
    <phoneticPr fontId="2"/>
  </si>
  <si>
    <t>（株）岩手朝日テレビ</t>
    <rPh sb="1" eb="2">
      <t>カブ</t>
    </rPh>
    <rPh sb="3" eb="5">
      <t>イワテ</t>
    </rPh>
    <rPh sb="5" eb="7">
      <t>アサヒ</t>
    </rPh>
    <phoneticPr fontId="2"/>
  </si>
  <si>
    <t>三陸鉄道（株）</t>
    <rPh sb="5" eb="6">
      <t>カブ</t>
    </rPh>
    <phoneticPr fontId="2"/>
  </si>
  <si>
    <t>アイジーアールいわて銀河鉄道（株）</t>
    <phoneticPr fontId="2"/>
  </si>
  <si>
    <t>岩手県オイルターミナル（株）</t>
    <phoneticPr fontId="2"/>
  </si>
  <si>
    <t>（株）岩手ソフトウェアセンター</t>
    <phoneticPr fontId="2"/>
  </si>
  <si>
    <t>岩手県産（株）</t>
    <phoneticPr fontId="2"/>
  </si>
  <si>
    <t>（株）クリーントピアいわて</t>
    <phoneticPr fontId="2"/>
  </si>
  <si>
    <t>岩手県空港ターミナルビル（株）</t>
    <phoneticPr fontId="2"/>
  </si>
  <si>
    <t>（公財）盛岡地域地場産業振興センター</t>
    <rPh sb="4" eb="6">
      <t>モリオカ</t>
    </rPh>
    <rPh sb="6" eb="8">
      <t>チイキ</t>
    </rPh>
    <rPh sb="8" eb="10">
      <t>ジバ</t>
    </rPh>
    <rPh sb="10" eb="12">
      <t>サンギョウ</t>
    </rPh>
    <rPh sb="12" eb="14">
      <t>シンコウ</t>
    </rPh>
    <phoneticPr fontId="0"/>
  </si>
  <si>
    <t>公立大学法人岩手県立大学</t>
    <rPh sb="0" eb="2">
      <t>コウリツ</t>
    </rPh>
    <rPh sb="2" eb="4">
      <t>ダイガク</t>
    </rPh>
    <rPh sb="4" eb="6">
      <t>ホウジン</t>
    </rPh>
    <rPh sb="6" eb="8">
      <t>イワテ</t>
    </rPh>
    <rPh sb="8" eb="10">
      <t>ケンリツ</t>
    </rPh>
    <rPh sb="10" eb="12">
      <t>ダイガク</t>
    </rPh>
    <phoneticPr fontId="2"/>
  </si>
  <si>
    <t>地方独立行政法人岩手県工業技術センター</t>
    <rPh sb="0" eb="2">
      <t>チホウ</t>
    </rPh>
    <rPh sb="2" eb="4">
      <t>ドクリツ</t>
    </rPh>
    <rPh sb="4" eb="6">
      <t>ギョウセイ</t>
    </rPh>
    <rPh sb="6" eb="8">
      <t>ホウジン</t>
    </rPh>
    <rPh sb="8" eb="11">
      <t>イワテケン</t>
    </rPh>
    <rPh sb="11" eb="13">
      <t>コウギョウ</t>
    </rPh>
    <rPh sb="13" eb="15">
      <t>ギジュツ</t>
    </rPh>
    <phoneticPr fontId="2"/>
  </si>
  <si>
    <t>岩手県土地開発公社</t>
    <rPh sb="0" eb="3">
      <t>イワテケン</t>
    </rPh>
    <rPh sb="3" eb="5">
      <t>トチ</t>
    </rPh>
    <rPh sb="5" eb="7">
      <t>カイハツ</t>
    </rPh>
    <rPh sb="7" eb="9">
      <t>コウシャ</t>
    </rPh>
    <phoneticPr fontId="2"/>
  </si>
  <si>
    <t>岩手県競馬組合</t>
    <rPh sb="0" eb="3">
      <t>イワテケン</t>
    </rPh>
    <rPh sb="3" eb="5">
      <t>ケイバ</t>
    </rPh>
    <rPh sb="5" eb="7">
      <t>クミアイ</t>
    </rPh>
    <phoneticPr fontId="2"/>
  </si>
  <si>
    <t>－</t>
  </si>
  <si>
    <t>東日本大震災復興交付金基金</t>
    <rPh sb="0" eb="1">
      <t>ヒガシ</t>
    </rPh>
    <rPh sb="1" eb="3">
      <t>ニホン</t>
    </rPh>
    <rPh sb="3" eb="6">
      <t>ダイシンサイ</t>
    </rPh>
    <rPh sb="6" eb="8">
      <t>フッコウ</t>
    </rPh>
    <rPh sb="8" eb="11">
      <t>コウフキン</t>
    </rPh>
    <rPh sb="11" eb="13">
      <t>キキン</t>
    </rPh>
    <phoneticPr fontId="2"/>
  </si>
  <si>
    <t>緊急雇用創出事業臨時特例基金</t>
    <rPh sb="0" eb="2">
      <t>キンキュウ</t>
    </rPh>
    <rPh sb="2" eb="4">
      <t>コヨウ</t>
    </rPh>
    <rPh sb="4" eb="6">
      <t>ソウシュツ</t>
    </rPh>
    <rPh sb="6" eb="8">
      <t>ジギョウ</t>
    </rPh>
    <rPh sb="8" eb="10">
      <t>リンジ</t>
    </rPh>
    <rPh sb="10" eb="12">
      <t>トクレイ</t>
    </rPh>
    <rPh sb="12" eb="14">
      <t>キキン</t>
    </rPh>
    <phoneticPr fontId="2"/>
  </si>
  <si>
    <t>いわての学び希望基金</t>
    <rPh sb="4" eb="5">
      <t>マナ</t>
    </rPh>
    <rPh sb="6" eb="8">
      <t>キボウ</t>
    </rPh>
    <rPh sb="8" eb="10">
      <t>キキン</t>
    </rPh>
    <phoneticPr fontId="2"/>
  </si>
  <si>
    <t>東日本大震災津波復興基金</t>
    <rPh sb="0" eb="6">
      <t>ヒガシニホンダイシンサイ</t>
    </rPh>
    <rPh sb="6" eb="8">
      <t>ツナミ</t>
    </rPh>
    <rPh sb="8" eb="10">
      <t>フッコウ</t>
    </rPh>
    <rPh sb="10" eb="12">
      <t>キキン</t>
    </rPh>
    <phoneticPr fontId="2"/>
  </si>
  <si>
    <t>地域医療再生等臨時特例基金</t>
    <rPh sb="0" eb="2">
      <t>チイキ</t>
    </rPh>
    <rPh sb="2" eb="4">
      <t>イリョウ</t>
    </rPh>
    <rPh sb="4" eb="6">
      <t>サイセイ</t>
    </rPh>
    <rPh sb="6" eb="7">
      <t>トウ</t>
    </rPh>
    <rPh sb="7" eb="9">
      <t>リンジ</t>
    </rPh>
    <rPh sb="9" eb="11">
      <t>トクレイ</t>
    </rPh>
    <rPh sb="11" eb="13">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</si>
  <si>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</si>
  <si>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</si>
  <si>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</si>
  <si>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地方債現在高が減少してきたことにより、将来負担比率が低下傾向にある。
　有形固定資産減価償却率は類似団体と比べてやや低い水準にある。主な要因としては、公営住宅や港湾・漁港について、東日本大震災津波以降に整備、取得した財産があることなどが挙げられる。
　今後は、平成27年度に策定した「岩手県公共施設等総合管理計画」に基づき、計画的な維持管理と長寿命化を推進し、公共施設等の維持管理や修繕、更新等に要する中長期的なコストの縮減を図ることにより、財政負担の平準化に取り組んでいく。</t>
    <rPh sb="91" eb="92">
      <t>ヒガシ</t>
    </rPh>
    <rPh sb="92" eb="94">
      <t>ニホン</t>
    </rPh>
    <rPh sb="94" eb="97">
      <t>ダイシンサイ</t>
    </rPh>
    <rPh sb="97" eb="99">
      <t>ツナミ</t>
    </rPh>
    <rPh sb="99" eb="101">
      <t>イコウ</t>
    </rPh>
    <rPh sb="102" eb="104">
      <t>セイビ</t>
    </rPh>
    <rPh sb="105" eb="107">
      <t>シュトク</t>
    </rPh>
    <rPh sb="109" eb="111">
      <t>ザイサン</t>
    </rPh>
    <rPh sb="119" eb="120">
      <t>ア</t>
    </rPh>
    <rPh sb="127" eb="129">
      <t>コンゴ</t>
    </rPh>
    <rPh sb="131" eb="133">
      <t>ヘイセイ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</si>
  <si>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</si>
  <si>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</si>
  <si>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</si>
  <si>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</si>
  <si>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</si>
  <si>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</si>
  <si>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高い水準にあるが、H30はH29より低下している。実質公債費比率低下の主な要因は、過去に借り入れた県債の償還額がピーク時より減少しているためである。将来負担比率についても類似団体と比較して高い水準にあるが、低下傾向にある。将来負担額のうち地方債現在高が減少したことや病院事業債の減少により公営企業債等繰入見込額が減少したことが挙げられる。
　将来負担比率が低下傾向にあるため、実質公債費比率についても今後低下していくものと想定されるが、引き続き、県債の発行規模等に留意しながら、公債費負担の軽減に努めていく。</t>
    <rPh sb="151" eb="153">
      <t>ビョウイン</t>
    </rPh>
    <rPh sb="153" eb="155">
      <t>ジギョウ</t>
    </rPh>
    <rPh sb="155" eb="156">
      <t>サイ</t>
    </rPh>
    <rPh sb="162" eb="164">
      <t>コウエイ</t>
    </rPh>
    <rPh sb="164" eb="166">
      <t>キギョウ</t>
    </rPh>
    <rPh sb="166" eb="167">
      <t>サイ</t>
    </rPh>
    <rPh sb="167" eb="168">
      <t>トウ</t>
    </rPh>
    <rPh sb="168" eb="170">
      <t>クリイレ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</si>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</sst>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3" fillId="0" borderId="0" xfId="8" applyNumberFormat="1" applyFont="1" applyFill="1" applyBorder="1" applyAlignment="1" applyProtection="1">
      <alignment horizontal="left" vertical="center" wrapText="1"/>
      <protection hidden="1"/>
    </xf>
    <xf numFmtId="187" fontId="17" fillId="0" borderId="0" xfId="8" applyNumberFormat="1" applyFont="1" applyFill="1" applyBorder="1" applyAlignment="1" applyProtection="1">
      <alignment horizontal="center" vertical="center" shrinkToFit="1"/>
      <protection hidden="1"/>
    </xf>
    <xf numFmtId="0" fontId="17" fillId="0" borderId="0" xfId="8" applyFont="1" applyFill="1" applyBorder="1" applyAlignment="1" applyProtection="1">
      <alignment horizontal="center" vertical="center" shrinkToFit="1"/>
      <protection hidden="1"/>
    </xf>
    <xf numFmtId="0" fontId="17" fillId="0" borderId="0" xfId="8" applyFont="1" applyFill="1" applyBorder="1" applyAlignment="1">
      <alignment horizontal="center" vertical="center" shrinkToFit="1"/>
    </xf>
    <xf numFmtId="49" fontId="17" fillId="0" borderId="0" xfId="8" applyNumberFormat="1"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12" xfId="8" applyFont="1" applyFill="1" applyBorder="1" applyAlignment="1">
      <alignment vertical="center"/>
    </xf>
    <xf numFmtId="0" fontId="21" fillId="0" borderId="48" xfId="8" applyFont="1" applyFill="1" applyBorder="1" applyAlignment="1">
      <alignment vertical="center"/>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0" fontId="17" fillId="0" borderId="11"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67"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9" xfId="8" applyFont="1" applyFill="1" applyBorder="1" applyAlignment="1">
      <alignment horizontal="center"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178" fontId="17" fillId="0" borderId="0" xfId="10"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7" fillId="0" borderId="0" xfId="10" applyFont="1" applyFill="1" applyBorder="1" applyAlignment="1">
      <alignment horizontal="center"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0" fillId="0" borderId="0" xfId="6" applyBorder="1" applyAlignment="1">
      <alignment vertical="center"/>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4" xfId="10" applyFont="1" applyBorder="1" applyAlignment="1">
      <alignment horizontal="center" vertical="center"/>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5"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6" fontId="29" fillId="6" borderId="48" xfId="14" applyNumberFormat="1" applyFont="1" applyFill="1" applyBorder="1" applyAlignment="1" applyProtection="1">
      <alignment horizontal="right" vertical="center" shrinkToFit="1"/>
    </xf>
    <xf numFmtId="0" fontId="29" fillId="6" borderId="45"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5" xfId="12" applyFont="1" applyFill="1" applyBorder="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88"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63" xfId="12" applyFont="1" applyFill="1" applyBorder="1" applyAlignment="1" applyProtection="1">
      <alignment horizontal="center" vertical="center"/>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9"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177" fontId="29" fillId="6" borderId="159"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3"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1"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29" fillId="7" borderId="62"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0" fontId="29" fillId="0" borderId="107" xfId="15" applyFont="1" applyBorder="1" applyAlignment="1" applyProtection="1">
      <alignment vertical="center" shrinkToFit="1"/>
      <protection locked="0"/>
    </xf>
    <xf numFmtId="0" fontId="29" fillId="0" borderId="108" xfId="15" applyFont="1" applyBorder="1" applyAlignment="1" applyProtection="1">
      <alignment vertical="center" shrinkToFit="1"/>
      <protection locked="0"/>
    </xf>
    <xf numFmtId="0" fontId="29" fillId="0" borderId="109" xfId="15" applyFont="1" applyBorder="1" applyAlignment="1" applyProtection="1">
      <alignment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0" fontId="29" fillId="6" borderId="71"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vertical="center" shrinkToFit="1"/>
      <protection locked="0"/>
    </xf>
    <xf numFmtId="0" fontId="29" fillId="0" borderId="94" xfId="15" applyFont="1" applyBorder="1" applyAlignment="1" applyProtection="1">
      <alignment vertical="center" shrinkToFit="1"/>
      <protection locked="0"/>
    </xf>
    <xf numFmtId="0" fontId="29" fillId="0" borderId="95" xfId="15" applyFont="1" applyBorder="1" applyAlignment="1" applyProtection="1">
      <alignmen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94715</c:v>
                </c:pt>
                <c:pt idx="1">
                  <c:v>97161</c:v>
                </c:pt>
                <c:pt idx="2">
                  <c:v>101731</c:v>
                </c:pt>
                <c:pt idx="3">
                  <c:v>108224</c:v>
                </c:pt>
                <c:pt idx="4">
                  <c:v>105585</c:v>
                </c:pt>
              </c:numCache>
            </c:numRef>
          </c:val>
          <c:smooth val="0"/>
          <c:extLst>
            <c:ext xmlns:c16="http://schemas.microsoft.com/office/drawing/2014/chart" uri="{C3380CC4-5D6E-409C-BE32-E72D297353CC}">
              <c16:uniqueId val="{00000000-68E3-46F5-83D9-DF36513D33B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119664</c:v>
                </c:pt>
                <c:pt idx="1">
                  <c:v>144938</c:v>
                </c:pt>
                <c:pt idx="2">
                  <c:v>156076</c:v>
                </c:pt>
                <c:pt idx="3">
                  <c:v>177773</c:v>
                </c:pt>
                <c:pt idx="4">
                  <c:v>170096</c:v>
                </c:pt>
              </c:numCache>
            </c:numRef>
          </c:val>
          <c:smooth val="0"/>
          <c:extLst>
            <c:ext xmlns:c16="http://schemas.microsoft.com/office/drawing/2014/chart" uri="{C3380CC4-5D6E-409C-BE32-E72D297353CC}">
              <c16:uniqueId val="{00000001-68E3-46F5-83D9-DF36513D33B5}"/>
            </c:ext>
          </c:extLst>
        </c:ser>
        <c:dLbls>
          <c:showLegendKey val="0"/>
          <c:showVal val="0"/>
          <c:showCatName val="0"/>
          <c:showSerName val="0"/>
          <c:showPercent val="0"/>
          <c:showBubbleSize val="0"/>
        </c:dLbls>
        <c:marker val="1"/>
        <c:smooth val="0"/>
        <c:axId val="149947136"/>
        <c:axId val="149949056"/>
      </c:lineChart>
      <c:catAx>
        <c:axId val="149947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949056"/>
        <c:crosses val="autoZero"/>
        <c:auto val="1"/>
        <c:lblAlgn val="ctr"/>
        <c:lblOffset val="100"/>
        <c:tickLblSkip val="1"/>
        <c:tickMarkSkip val="1"/>
        <c:noMultiLvlLbl val="0"/>
      </c:catAx>
      <c:valAx>
        <c:axId val="14994905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947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6.58</c:v>
                </c:pt>
                <c:pt idx="1">
                  <c:v>6.25</c:v>
                </c:pt>
                <c:pt idx="2">
                  <c:v>5.44</c:v>
                </c:pt>
                <c:pt idx="3">
                  <c:v>6.1</c:v>
                </c:pt>
                <c:pt idx="4">
                  <c:v>4.8</c:v>
                </c:pt>
              </c:numCache>
            </c:numRef>
          </c:val>
          <c:extLst>
            <c:ext xmlns:c16="http://schemas.microsoft.com/office/drawing/2014/chart" uri="{C3380CC4-5D6E-409C-BE32-E72D297353CC}">
              <c16:uniqueId val="{00000000-0427-493A-BA43-40824B2A5A9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7.31</c:v>
                </c:pt>
                <c:pt idx="1">
                  <c:v>6.97</c:v>
                </c:pt>
                <c:pt idx="2">
                  <c:v>5.68</c:v>
                </c:pt>
                <c:pt idx="3">
                  <c:v>5.22</c:v>
                </c:pt>
                <c:pt idx="4">
                  <c:v>5.78</c:v>
                </c:pt>
              </c:numCache>
            </c:numRef>
          </c:val>
          <c:extLst>
            <c:ext xmlns:c16="http://schemas.microsoft.com/office/drawing/2014/chart" uri="{C3380CC4-5D6E-409C-BE32-E72D297353CC}">
              <c16:uniqueId val="{00000001-0427-493A-BA43-40824B2A5A96}"/>
            </c:ext>
          </c:extLst>
        </c:ser>
        <c:dLbls>
          <c:showLegendKey val="0"/>
          <c:showVal val="0"/>
          <c:showCatName val="0"/>
          <c:showSerName val="0"/>
          <c:showPercent val="0"/>
          <c:showBubbleSize val="0"/>
        </c:dLbls>
        <c:gapWidth val="250"/>
        <c:overlap val="100"/>
        <c:axId val="160305152"/>
        <c:axId val="160306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-0.53</c:v>
                </c:pt>
                <c:pt idx="1">
                  <c:v>-0.18</c:v>
                </c:pt>
                <c:pt idx="2">
                  <c:v>-2.2799999999999998</c:v>
                </c:pt>
                <c:pt idx="3">
                  <c:v>0.13</c:v>
                </c:pt>
                <c:pt idx="4">
                  <c:v>-0.79</c:v>
                </c:pt>
              </c:numCache>
            </c:numRef>
          </c:val>
          <c:smooth val="0"/>
          <c:extLst>
            <c:ext xmlns:c16="http://schemas.microsoft.com/office/drawing/2014/chart" uri="{C3380CC4-5D6E-409C-BE32-E72D297353CC}">
              <c16:uniqueId val="{00000002-0427-493A-BA43-40824B2A5A96}"/>
            </c:ext>
          </c:extLst>
        </c:ser>
        <c:dLbls>
          <c:showLegendKey val="0"/>
          <c:showVal val="0"/>
          <c:showCatName val="0"/>
          <c:showSerName val="0"/>
          <c:showPercent val="0"/>
          <c:showBubbleSize val="0"/>
        </c:dLbls>
        <c:marker val="1"/>
        <c:smooth val="0"/>
        <c:axId val="160305152"/>
        <c:axId val="160306688"/>
      </c:lineChart>
      <c:catAx>
        <c:axId val="16030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0306688"/>
        <c:crosses val="autoZero"/>
        <c:auto val="1"/>
        <c:lblAlgn val="ctr"/>
        <c:lblOffset val="100"/>
        <c:tickLblSkip val="1"/>
        <c:tickMarkSkip val="1"/>
        <c:noMultiLvlLbl val="0"/>
      </c:catAx>
      <c:valAx>
        <c:axId val="160306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305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7.0000000000000007E-2</c:v>
                </c:pt>
                <c:pt idx="6">
                  <c:v>#N/A</c:v>
                </c:pt>
                <c:pt idx="7">
                  <c:v>0</c:v>
                </c:pt>
                <c:pt idx="8">
                  <c:v>#N/A</c:v>
                </c:pt>
                <c:pt idx="9">
                  <c:v>0</c:v>
                </c:pt>
              </c:numCache>
            </c:numRef>
          </c:val>
          <c:extLst>
            <c:ext xmlns:c16="http://schemas.microsoft.com/office/drawing/2014/chart" uri="{C3380CC4-5D6E-409C-BE32-E72D297353CC}">
              <c16:uniqueId val="{00000000-5D6C-404E-88D5-9085CD7EE9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6C-404E-88D5-9085CD7EE970}"/>
            </c:ext>
          </c:extLst>
        </c:ser>
        <c:ser>
          <c:idx val="2"/>
          <c:order val="2"/>
          <c:tx>
            <c:strRef>
              <c:f>データシート!$A$29</c:f>
              <c:strCache>
                <c:ptCount val="1"/>
                <c:pt idx="0">
                  <c:v>証紙収入整理特別会計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2-5D6C-404E-88D5-9085CD7EE970}"/>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c:v>
                </c:pt>
                <c:pt idx="2">
                  <c:v>#N/A</c:v>
                </c:pt>
                <c:pt idx="3">
                  <c:v>0.09</c:v>
                </c:pt>
                <c:pt idx="4">
                  <c:v>#N/A</c:v>
                </c:pt>
                <c:pt idx="5">
                  <c:v>0.1</c:v>
                </c:pt>
                <c:pt idx="6">
                  <c:v>#N/A</c:v>
                </c:pt>
                <c:pt idx="7">
                  <c:v>0.11</c:v>
                </c:pt>
                <c:pt idx="8">
                  <c:v>#N/A</c:v>
                </c:pt>
                <c:pt idx="9">
                  <c:v>0.03</c:v>
                </c:pt>
              </c:numCache>
            </c:numRef>
          </c:val>
          <c:extLst>
            <c:ext xmlns:c16="http://schemas.microsoft.com/office/drawing/2014/chart" uri="{C3380CC4-5D6E-409C-BE32-E72D297353CC}">
              <c16:uniqueId val="{00000003-5D6C-404E-88D5-9085CD7EE970}"/>
            </c:ext>
          </c:extLst>
        </c:ser>
        <c:ser>
          <c:idx val="4"/>
          <c:order val="4"/>
          <c:tx>
            <c:strRef>
              <c:f>データシート!$A$31</c:f>
              <c:strCache>
                <c:ptCount val="1"/>
                <c:pt idx="0">
                  <c:v>流域下水道事業特別会計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0.95</c:v>
                </c:pt>
                <c:pt idx="2">
                  <c:v>#N/A</c:v>
                </c:pt>
                <c:pt idx="3">
                  <c:v>0.14000000000000001</c:v>
                </c:pt>
                <c:pt idx="4">
                  <c:v>#N/A</c:v>
                </c:pt>
                <c:pt idx="5">
                  <c:v>0.21</c:v>
                </c:pt>
                <c:pt idx="6">
                  <c:v>#N/A</c:v>
                </c:pt>
                <c:pt idx="7">
                  <c:v>0.22</c:v>
                </c:pt>
                <c:pt idx="8">
                  <c:v>#N/A</c:v>
                </c:pt>
                <c:pt idx="9">
                  <c:v>0.24</c:v>
                </c:pt>
              </c:numCache>
            </c:numRef>
          </c:val>
          <c:extLst>
            <c:ext xmlns:c16="http://schemas.microsoft.com/office/drawing/2014/chart" uri="{C3380CC4-5D6E-409C-BE32-E72D297353CC}">
              <c16:uniqueId val="{00000004-5D6C-404E-88D5-9085CD7EE970}"/>
            </c:ext>
          </c:extLst>
        </c:ser>
        <c:ser>
          <c:idx val="5"/>
          <c:order val="5"/>
          <c:tx>
            <c:strRef>
              <c:f>データシート!$A$32</c:f>
              <c:strCache>
                <c:ptCount val="1"/>
                <c:pt idx="0">
                  <c:v>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0.08</c:v>
                </c:pt>
                <c:pt idx="2">
                  <c:v>#N/A</c:v>
                </c:pt>
                <c:pt idx="3">
                  <c:v>0.37</c:v>
                </c:pt>
                <c:pt idx="4">
                  <c:v>#N/A</c:v>
                </c:pt>
                <c:pt idx="5">
                  <c:v>0.35</c:v>
                </c:pt>
                <c:pt idx="6">
                  <c:v>#N/A</c:v>
                </c:pt>
                <c:pt idx="7">
                  <c:v>0.31</c:v>
                </c:pt>
                <c:pt idx="8">
                  <c:v>#N/A</c:v>
                </c:pt>
                <c:pt idx="9">
                  <c:v>0.31</c:v>
                </c:pt>
              </c:numCache>
            </c:numRef>
          </c:val>
          <c:extLst>
            <c:ext xmlns:c16="http://schemas.microsoft.com/office/drawing/2014/chart" uri="{C3380CC4-5D6E-409C-BE32-E72D297353CC}">
              <c16:uniqueId val="{00000005-5D6C-404E-88D5-9085CD7EE97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0.46</c:v>
                </c:pt>
              </c:numCache>
            </c:numRef>
          </c:val>
          <c:extLst>
            <c:ext xmlns:c16="http://schemas.microsoft.com/office/drawing/2014/chart" uri="{C3380CC4-5D6E-409C-BE32-E72D297353CC}">
              <c16:uniqueId val="{00000006-5D6C-404E-88D5-9085CD7EE970}"/>
            </c:ext>
          </c:extLst>
        </c:ser>
        <c:ser>
          <c:idx val="7"/>
          <c:order val="7"/>
          <c:tx>
            <c:strRef>
              <c:f>データシート!$A$34</c:f>
              <c:strCache>
                <c:ptCount val="1"/>
                <c:pt idx="0">
                  <c:v>県立病院等事業会計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5.01</c:v>
                </c:pt>
                <c:pt idx="2">
                  <c:v>#N/A</c:v>
                </c:pt>
                <c:pt idx="3">
                  <c:v>4.1399999999999997</c:v>
                </c:pt>
                <c:pt idx="4">
                  <c:v>#N/A</c:v>
                </c:pt>
                <c:pt idx="5">
                  <c:v>3.33</c:v>
                </c:pt>
                <c:pt idx="6">
                  <c:v>#N/A</c:v>
                </c:pt>
                <c:pt idx="7">
                  <c:v>2.08</c:v>
                </c:pt>
                <c:pt idx="8">
                  <c:v>#N/A</c:v>
                </c:pt>
                <c:pt idx="9">
                  <c:v>1.48</c:v>
                </c:pt>
              </c:numCache>
            </c:numRef>
          </c:val>
          <c:extLst>
            <c:ext xmlns:c16="http://schemas.microsoft.com/office/drawing/2014/chart" uri="{C3380CC4-5D6E-409C-BE32-E72D297353CC}">
              <c16:uniqueId val="{00000007-5D6C-404E-88D5-9085CD7EE970}"/>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3.58</c:v>
                </c:pt>
                <c:pt idx="2">
                  <c:v>#N/A</c:v>
                </c:pt>
                <c:pt idx="3">
                  <c:v>3.93</c:v>
                </c:pt>
                <c:pt idx="4">
                  <c:v>#N/A</c:v>
                </c:pt>
                <c:pt idx="5">
                  <c:v>3.11</c:v>
                </c:pt>
                <c:pt idx="6">
                  <c:v>#N/A</c:v>
                </c:pt>
                <c:pt idx="7">
                  <c:v>2.74</c:v>
                </c:pt>
                <c:pt idx="8">
                  <c:v>#N/A</c:v>
                </c:pt>
                <c:pt idx="9">
                  <c:v>3.24</c:v>
                </c:pt>
              </c:numCache>
            </c:numRef>
          </c:val>
          <c:extLst>
            <c:ext xmlns:c16="http://schemas.microsoft.com/office/drawing/2014/chart" uri="{C3380CC4-5D6E-409C-BE32-E72D297353CC}">
              <c16:uniqueId val="{00000008-5D6C-404E-88D5-9085CD7EE97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6.57</c:v>
                </c:pt>
                <c:pt idx="2">
                  <c:v>#N/A</c:v>
                </c:pt>
                <c:pt idx="3">
                  <c:v>6.25</c:v>
                </c:pt>
                <c:pt idx="4">
                  <c:v>#N/A</c:v>
                </c:pt>
                <c:pt idx="5">
                  <c:v>5.44</c:v>
                </c:pt>
                <c:pt idx="6">
                  <c:v>#N/A</c:v>
                </c:pt>
                <c:pt idx="7">
                  <c:v>6.09</c:v>
                </c:pt>
                <c:pt idx="8">
                  <c:v>#N/A</c:v>
                </c:pt>
                <c:pt idx="9">
                  <c:v>4.79</c:v>
                </c:pt>
              </c:numCache>
            </c:numRef>
          </c:val>
          <c:extLst>
            <c:ext xmlns:c16="http://schemas.microsoft.com/office/drawing/2014/chart" uri="{C3380CC4-5D6E-409C-BE32-E72D297353CC}">
              <c16:uniqueId val="{00000009-5D6C-404E-88D5-9085CD7EE970}"/>
            </c:ext>
          </c:extLst>
        </c:ser>
        <c:dLbls>
          <c:showLegendKey val="0"/>
          <c:showVal val="0"/>
          <c:showCatName val="0"/>
          <c:showSerName val="0"/>
          <c:showPercent val="0"/>
          <c:showBubbleSize val="0"/>
        </c:dLbls>
        <c:gapWidth val="150"/>
        <c:overlap val="100"/>
        <c:axId val="152122496"/>
        <c:axId val="152124032"/>
      </c:barChart>
      <c:catAx>
        <c:axId val="15212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124032"/>
        <c:crosses val="autoZero"/>
        <c:auto val="1"/>
        <c:lblAlgn val="ctr"/>
        <c:lblOffset val="100"/>
        <c:tickLblSkip val="1"/>
        <c:tickMarkSkip val="1"/>
        <c:noMultiLvlLbl val="0"/>
      </c:catAx>
      <c:valAx>
        <c:axId val="152124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122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75190</c:v>
                </c:pt>
                <c:pt idx="5">
                  <c:v>76352</c:v>
                </c:pt>
                <c:pt idx="8">
                  <c:v>76002</c:v>
                </c:pt>
                <c:pt idx="11">
                  <c:v>75277</c:v>
                </c:pt>
                <c:pt idx="14">
                  <c:v>73514</c:v>
                </c:pt>
              </c:numCache>
            </c:numRef>
          </c:val>
          <c:extLst>
            <c:ext xmlns:c16="http://schemas.microsoft.com/office/drawing/2014/chart" uri="{C3380CC4-5D6E-409C-BE32-E72D297353CC}">
              <c16:uniqueId val="{00000000-1B94-40C1-A5C0-5F061CE05A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c:v>
                </c:pt>
                <c:pt idx="3">
                  <c:v>2</c:v>
                </c:pt>
                <c:pt idx="6">
                  <c:v>1</c:v>
                </c:pt>
                <c:pt idx="9">
                  <c:v>0</c:v>
                </c:pt>
                <c:pt idx="12">
                  <c:v>0</c:v>
                </c:pt>
              </c:numCache>
            </c:numRef>
          </c:val>
          <c:extLst>
            <c:ext xmlns:c16="http://schemas.microsoft.com/office/drawing/2014/chart" uri="{C3380CC4-5D6E-409C-BE32-E72D297353CC}">
              <c16:uniqueId val="{00000001-1B94-40C1-A5C0-5F061CE05A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1359</c:v>
                </c:pt>
                <c:pt idx="3">
                  <c:v>955</c:v>
                </c:pt>
                <c:pt idx="6">
                  <c:v>987</c:v>
                </c:pt>
                <c:pt idx="9">
                  <c:v>904</c:v>
                </c:pt>
                <c:pt idx="12">
                  <c:v>886</c:v>
                </c:pt>
              </c:numCache>
            </c:numRef>
          </c:val>
          <c:extLst>
            <c:ext xmlns:c16="http://schemas.microsoft.com/office/drawing/2014/chart" uri="{C3380CC4-5D6E-409C-BE32-E72D297353CC}">
              <c16:uniqueId val="{00000002-1B94-40C1-A5C0-5F061CE05A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B94-40C1-A5C0-5F061CE05A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9141</c:v>
                </c:pt>
                <c:pt idx="3">
                  <c:v>10094</c:v>
                </c:pt>
                <c:pt idx="6">
                  <c:v>10383</c:v>
                </c:pt>
                <c:pt idx="9">
                  <c:v>10179</c:v>
                </c:pt>
                <c:pt idx="12">
                  <c:v>9718</c:v>
                </c:pt>
              </c:numCache>
            </c:numRef>
          </c:val>
          <c:extLst>
            <c:ext xmlns:c16="http://schemas.microsoft.com/office/drawing/2014/chart" uri="{C3380CC4-5D6E-409C-BE32-E72D297353CC}">
              <c16:uniqueId val="{00000004-1B94-40C1-A5C0-5F061CE05A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864</c:v>
                </c:pt>
                <c:pt idx="3">
                  <c:v>897</c:v>
                </c:pt>
                <c:pt idx="6">
                  <c:v>930</c:v>
                </c:pt>
                <c:pt idx="9">
                  <c:v>868</c:v>
                </c:pt>
                <c:pt idx="12">
                  <c:v>1018</c:v>
                </c:pt>
              </c:numCache>
            </c:numRef>
          </c:val>
          <c:extLst>
            <c:ext xmlns:c16="http://schemas.microsoft.com/office/drawing/2014/chart" uri="{C3380CC4-5D6E-409C-BE32-E72D297353CC}">
              <c16:uniqueId val="{00000005-1B94-40C1-A5C0-5F061CE05A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94-40C1-A5C0-5F061CE05A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132813</c:v>
                </c:pt>
                <c:pt idx="3">
                  <c:v>130107</c:v>
                </c:pt>
                <c:pt idx="6">
                  <c:v>121454</c:v>
                </c:pt>
                <c:pt idx="9">
                  <c:v>119442</c:v>
                </c:pt>
                <c:pt idx="12">
                  <c:v>111144</c:v>
                </c:pt>
              </c:numCache>
            </c:numRef>
          </c:val>
          <c:extLst>
            <c:ext xmlns:c16="http://schemas.microsoft.com/office/drawing/2014/chart" uri="{C3380CC4-5D6E-409C-BE32-E72D297353CC}">
              <c16:uniqueId val="{00000007-1B94-40C1-A5C0-5F061CE05A92}"/>
            </c:ext>
          </c:extLst>
        </c:ser>
        <c:dLbls>
          <c:showLegendKey val="0"/>
          <c:showVal val="0"/>
          <c:showCatName val="0"/>
          <c:showSerName val="0"/>
          <c:showPercent val="0"/>
          <c:showBubbleSize val="0"/>
        </c:dLbls>
        <c:gapWidth val="100"/>
        <c:overlap val="100"/>
        <c:axId val="152004480"/>
        <c:axId val="152023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68989</c:v>
                </c:pt>
                <c:pt idx="2">
                  <c:v>#N/A</c:v>
                </c:pt>
                <c:pt idx="3">
                  <c:v>#N/A</c:v>
                </c:pt>
                <c:pt idx="4">
                  <c:v>65703</c:v>
                </c:pt>
                <c:pt idx="5">
                  <c:v>#N/A</c:v>
                </c:pt>
                <c:pt idx="6">
                  <c:v>#N/A</c:v>
                </c:pt>
                <c:pt idx="7">
                  <c:v>57753</c:v>
                </c:pt>
                <c:pt idx="8">
                  <c:v>#N/A</c:v>
                </c:pt>
                <c:pt idx="9">
                  <c:v>#N/A</c:v>
                </c:pt>
                <c:pt idx="10">
                  <c:v>56116</c:v>
                </c:pt>
                <c:pt idx="11">
                  <c:v>#N/A</c:v>
                </c:pt>
                <c:pt idx="12">
                  <c:v>#N/A</c:v>
                </c:pt>
                <c:pt idx="13">
                  <c:v>49252</c:v>
                </c:pt>
                <c:pt idx="14">
                  <c:v>#N/A</c:v>
                </c:pt>
              </c:numCache>
            </c:numRef>
          </c:val>
          <c:smooth val="0"/>
          <c:extLst>
            <c:ext xmlns:c16="http://schemas.microsoft.com/office/drawing/2014/chart" uri="{C3380CC4-5D6E-409C-BE32-E72D297353CC}">
              <c16:uniqueId val="{00000008-1B94-40C1-A5C0-5F061CE05A92}"/>
            </c:ext>
          </c:extLst>
        </c:ser>
        <c:dLbls>
          <c:showLegendKey val="0"/>
          <c:showVal val="0"/>
          <c:showCatName val="0"/>
          <c:showSerName val="0"/>
          <c:showPercent val="0"/>
          <c:showBubbleSize val="0"/>
        </c:dLbls>
        <c:marker val="1"/>
        <c:smooth val="0"/>
        <c:axId val="152004480"/>
        <c:axId val="152023040"/>
      </c:lineChart>
      <c:catAx>
        <c:axId val="15200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023040"/>
        <c:crosses val="autoZero"/>
        <c:auto val="1"/>
        <c:lblAlgn val="ctr"/>
        <c:lblOffset val="100"/>
        <c:tickLblSkip val="1"/>
        <c:tickMarkSkip val="1"/>
        <c:noMultiLvlLbl val="0"/>
      </c:catAx>
      <c:valAx>
        <c:axId val="152023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00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827938</c:v>
                </c:pt>
                <c:pt idx="5">
                  <c:v>812083</c:v>
                </c:pt>
                <c:pt idx="8">
                  <c:v>789924</c:v>
                </c:pt>
                <c:pt idx="11">
                  <c:v>772665</c:v>
                </c:pt>
                <c:pt idx="14">
                  <c:v>756104</c:v>
                </c:pt>
              </c:numCache>
            </c:numRef>
          </c:val>
          <c:extLst>
            <c:ext xmlns:c16="http://schemas.microsoft.com/office/drawing/2014/chart" uri="{C3380CC4-5D6E-409C-BE32-E72D297353CC}">
              <c16:uniqueId val="{00000000-2B10-4ECA-836A-0BE50D9102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48777</c:v>
                </c:pt>
                <c:pt idx="5">
                  <c:v>50708</c:v>
                </c:pt>
                <c:pt idx="8">
                  <c:v>51519</c:v>
                </c:pt>
                <c:pt idx="11">
                  <c:v>51701</c:v>
                </c:pt>
                <c:pt idx="14">
                  <c:v>51614</c:v>
                </c:pt>
              </c:numCache>
            </c:numRef>
          </c:val>
          <c:extLst>
            <c:ext xmlns:c16="http://schemas.microsoft.com/office/drawing/2014/chart" uri="{C3380CC4-5D6E-409C-BE32-E72D297353CC}">
              <c16:uniqueId val="{00000001-2B10-4ECA-836A-0BE50D9102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110326</c:v>
                </c:pt>
                <c:pt idx="5">
                  <c:v>103013</c:v>
                </c:pt>
                <c:pt idx="8">
                  <c:v>81827</c:v>
                </c:pt>
                <c:pt idx="11">
                  <c:v>73178</c:v>
                </c:pt>
                <c:pt idx="14">
                  <c:v>75093</c:v>
                </c:pt>
              </c:numCache>
            </c:numRef>
          </c:val>
          <c:extLst>
            <c:ext xmlns:c16="http://schemas.microsoft.com/office/drawing/2014/chart" uri="{C3380CC4-5D6E-409C-BE32-E72D297353CC}">
              <c16:uniqueId val="{00000002-2B10-4ECA-836A-0BE50D9102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10-4ECA-836A-0BE50D9102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10-4ECA-836A-0BE50D9102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801</c:v>
                </c:pt>
                <c:pt idx="3">
                  <c:v>113</c:v>
                </c:pt>
                <c:pt idx="6">
                  <c:v>93</c:v>
                </c:pt>
                <c:pt idx="9">
                  <c:v>145</c:v>
                </c:pt>
                <c:pt idx="12">
                  <c:v>147</c:v>
                </c:pt>
              </c:numCache>
            </c:numRef>
          </c:val>
          <c:extLst>
            <c:ext xmlns:c16="http://schemas.microsoft.com/office/drawing/2014/chart" uri="{C3380CC4-5D6E-409C-BE32-E72D297353CC}">
              <c16:uniqueId val="{00000005-2B10-4ECA-836A-0BE50D9102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178732</c:v>
                </c:pt>
                <c:pt idx="3">
                  <c:v>176451</c:v>
                </c:pt>
                <c:pt idx="6">
                  <c:v>178072</c:v>
                </c:pt>
                <c:pt idx="9">
                  <c:v>176003</c:v>
                </c:pt>
                <c:pt idx="12">
                  <c:v>166113</c:v>
                </c:pt>
              </c:numCache>
            </c:numRef>
          </c:val>
          <c:extLst>
            <c:ext xmlns:c16="http://schemas.microsoft.com/office/drawing/2014/chart" uri="{C3380CC4-5D6E-409C-BE32-E72D297353CC}">
              <c16:uniqueId val="{00000006-2B10-4ECA-836A-0BE50D9102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B10-4ECA-836A-0BE50D9102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85705</c:v>
                </c:pt>
                <c:pt idx="3">
                  <c:v>87974</c:v>
                </c:pt>
                <c:pt idx="6">
                  <c:v>82443</c:v>
                </c:pt>
                <c:pt idx="9">
                  <c:v>70174</c:v>
                </c:pt>
                <c:pt idx="12">
                  <c:v>67650</c:v>
                </c:pt>
              </c:numCache>
            </c:numRef>
          </c:val>
          <c:extLst>
            <c:ext xmlns:c16="http://schemas.microsoft.com/office/drawing/2014/chart" uri="{C3380CC4-5D6E-409C-BE32-E72D297353CC}">
              <c16:uniqueId val="{00000008-2B10-4ECA-836A-0BE50D9102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7778</c:v>
                </c:pt>
                <c:pt idx="3">
                  <c:v>5626</c:v>
                </c:pt>
                <c:pt idx="6">
                  <c:v>4542</c:v>
                </c:pt>
                <c:pt idx="9">
                  <c:v>3627</c:v>
                </c:pt>
                <c:pt idx="12">
                  <c:v>2794</c:v>
                </c:pt>
              </c:numCache>
            </c:numRef>
          </c:val>
          <c:extLst>
            <c:ext xmlns:c16="http://schemas.microsoft.com/office/drawing/2014/chart" uri="{C3380CC4-5D6E-409C-BE32-E72D297353CC}">
              <c16:uniqueId val="{00000009-2B10-4ECA-836A-0BE50D9102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1480365</c:v>
                </c:pt>
                <c:pt idx="3">
                  <c:v>1439973</c:v>
                </c:pt>
                <c:pt idx="6">
                  <c:v>1407168</c:v>
                </c:pt>
                <c:pt idx="9">
                  <c:v>1375859</c:v>
                </c:pt>
                <c:pt idx="12">
                  <c:v>1355246</c:v>
                </c:pt>
              </c:numCache>
            </c:numRef>
          </c:val>
          <c:extLst>
            <c:ext xmlns:c16="http://schemas.microsoft.com/office/drawing/2014/chart" uri="{C3380CC4-5D6E-409C-BE32-E72D297353CC}">
              <c16:uniqueId val="{0000000A-2B10-4ECA-836A-0BE50D910238}"/>
            </c:ext>
          </c:extLst>
        </c:ser>
        <c:dLbls>
          <c:showLegendKey val="0"/>
          <c:showVal val="0"/>
          <c:showCatName val="0"/>
          <c:showSerName val="0"/>
          <c:showPercent val="0"/>
          <c:showBubbleSize val="0"/>
        </c:dLbls>
        <c:gapWidth val="100"/>
        <c:overlap val="100"/>
        <c:axId val="161024640"/>
        <c:axId val="161035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766340</c:v>
                </c:pt>
                <c:pt idx="2">
                  <c:v>#N/A</c:v>
                </c:pt>
                <c:pt idx="3">
                  <c:v>#N/A</c:v>
                </c:pt>
                <c:pt idx="4">
                  <c:v>744334</c:v>
                </c:pt>
                <c:pt idx="5">
                  <c:v>#N/A</c:v>
                </c:pt>
                <c:pt idx="6">
                  <c:v>#N/A</c:v>
                </c:pt>
                <c:pt idx="7">
                  <c:v>749048</c:v>
                </c:pt>
                <c:pt idx="8">
                  <c:v>#N/A</c:v>
                </c:pt>
                <c:pt idx="9">
                  <c:v>#N/A</c:v>
                </c:pt>
                <c:pt idx="10">
                  <c:v>728265</c:v>
                </c:pt>
                <c:pt idx="11">
                  <c:v>#N/A</c:v>
                </c:pt>
                <c:pt idx="12">
                  <c:v>#N/A</c:v>
                </c:pt>
                <c:pt idx="13">
                  <c:v>709138</c:v>
                </c:pt>
                <c:pt idx="14">
                  <c:v>#N/A</c:v>
                </c:pt>
              </c:numCache>
            </c:numRef>
          </c:val>
          <c:smooth val="0"/>
          <c:extLst>
            <c:ext xmlns:c16="http://schemas.microsoft.com/office/drawing/2014/chart" uri="{C3380CC4-5D6E-409C-BE32-E72D297353CC}">
              <c16:uniqueId val="{0000000B-2B10-4ECA-836A-0BE50D910238}"/>
            </c:ext>
          </c:extLst>
        </c:ser>
        <c:dLbls>
          <c:showLegendKey val="0"/>
          <c:showVal val="0"/>
          <c:showCatName val="0"/>
          <c:showSerName val="0"/>
          <c:showPercent val="0"/>
          <c:showBubbleSize val="0"/>
        </c:dLbls>
        <c:marker val="1"/>
        <c:smooth val="0"/>
        <c:axId val="161024640"/>
        <c:axId val="161035008"/>
      </c:lineChart>
      <c:catAx>
        <c:axId val="16102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1035008"/>
        <c:crosses val="autoZero"/>
        <c:auto val="1"/>
        <c:lblAlgn val="ctr"/>
        <c:lblOffset val="100"/>
        <c:tickLblSkip val="1"/>
        <c:tickMarkSkip val="1"/>
        <c:noMultiLvlLbl val="0"/>
      </c:catAx>
      <c:valAx>
        <c:axId val="161035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02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22790</c:v>
                </c:pt>
                <c:pt idx="1">
                  <c:v>20819</c:v>
                </c:pt>
                <c:pt idx="2">
                  <c:v>22949</c:v>
                </c:pt>
              </c:numCache>
            </c:numRef>
          </c:val>
          <c:extLst>
            <c:ext xmlns:c16="http://schemas.microsoft.com/office/drawing/2014/chart" uri="{C3380CC4-5D6E-409C-BE32-E72D297353CC}">
              <c16:uniqueId val="{00000000-E7BB-4046-BCB4-D6CFD59E7C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19218</c:v>
                </c:pt>
                <c:pt idx="1">
                  <c:v>13553</c:v>
                </c:pt>
                <c:pt idx="2">
                  <c:v>14788</c:v>
                </c:pt>
              </c:numCache>
            </c:numRef>
          </c:val>
          <c:extLst>
            <c:ext xmlns:c16="http://schemas.microsoft.com/office/drawing/2014/chart" uri="{C3380CC4-5D6E-409C-BE32-E72D297353CC}">
              <c16:uniqueId val="{00000001-E7BB-4046-BCB4-D6CFD59E7C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95459</c:v>
                </c:pt>
                <c:pt idx="1">
                  <c:v>80380</c:v>
                </c:pt>
                <c:pt idx="2">
                  <c:v>59328</c:v>
                </c:pt>
              </c:numCache>
            </c:numRef>
          </c:val>
          <c:extLst>
            <c:ext xmlns:c16="http://schemas.microsoft.com/office/drawing/2014/chart" uri="{C3380CC4-5D6E-409C-BE32-E72D297353CC}">
              <c16:uniqueId val="{00000002-E7BB-4046-BCB4-D6CFD59E7CD8}"/>
            </c:ext>
          </c:extLst>
        </c:ser>
        <c:dLbls>
          <c:showLegendKey val="0"/>
          <c:showVal val="0"/>
          <c:showCatName val="0"/>
          <c:showSerName val="0"/>
          <c:showPercent val="0"/>
          <c:showBubbleSize val="0"/>
        </c:dLbls>
        <c:gapWidth val="120"/>
        <c:overlap val="100"/>
        <c:axId val="161132928"/>
        <c:axId val="161134464"/>
      </c:barChart>
      <c:catAx>
        <c:axId val="16113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1134464"/>
        <c:crosses val="autoZero"/>
        <c:auto val="1"/>
        <c:lblAlgn val="ctr"/>
        <c:lblOffset val="100"/>
        <c:tickLblSkip val="1"/>
        <c:tickMarkSkip val="1"/>
        <c:noMultiLvlLbl val="0"/>
      </c:catAx>
      <c:valAx>
        <c:axId val="161134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113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{7247DFB9-393C-476F-897B-CD25E6377DB1}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4E3-4673-BBAA-BB3CB8F5FC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{F03F443F-9D06-4B57-BE2B-55224D52D5DE}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E3-4673-BBAA-BB3CB8F5FC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{CAEF063A-EE8C-4C3F-9AFC-0D3563988D55}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E3-4673-BBAA-BB3CB8F5FC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{0A150B03-A16B-4BA7-B27F-130D155C64EE}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E3-4673-BBAA-BB3CB8F5FC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{74418044-6A21-4D19-BEBA-EAEF8A3F8EE4}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E3-4673-BBAA-BB3CB8F5FC4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{3E8E28CB-1C33-4068-B53D-1073E08FA940}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4E3-4673-BBAA-BB3CB8F5FC4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{9706E1CA-6FE0-46CD-B2CC-743F4103169E}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4E3-4673-BBAA-BB3CB8F5FC4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{14706E6B-3748-41CA-90C9-ACE02C4CE2A0}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4E3-4673-BBAA-BB3CB8F5FC4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{42DA013F-0B37-42AF-B7A4-E05233BA2A47}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4E3-4673-BBAA-BB3CB8F5FC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52.8</c:v>
                </c:pt>
                <c:pt idx="24">
                  <c:v>53.5</c:v>
                </c:pt>
                <c:pt idx="32">
                  <c:v>53.1</c:v>
                </c:pt>
              </c:numCache>
            </c:numRef>
          </c:xVal>
          <c:yVal>
            <c:numRef>
              <c:f>公会計指標分析・財政指標組合せ分析表!$BP$51:$DC$51</c:f>
              <c:numCache>
                <c:formatCode>#,##0.0;"▲ "#,##0.0</c:formatCode>
                <c:ptCount val="40"/>
                <c:pt idx="16">
                  <c:v>229.4</c:v>
                </c:pt>
                <c:pt idx="24">
                  <c:v>224.2</c:v>
                </c:pt>
                <c:pt idx="32">
                  <c:v>218.3</c:v>
                </c:pt>
              </c:numCache>
            </c:numRef>
          </c:yVal>
          <c:smooth val="0"/>
          <c:extLst>
            <c:ext xmlns:c16="http://schemas.microsoft.com/office/drawing/2014/chart" uri="{C3380CC4-5D6E-409C-BE32-E72D297353CC}">
              <c16:uniqueId val="{00000009-34E3-4673-BBAA-BB3CB8F5FC43}"/>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{220C14A5-83C8-4CA5-BD6B-CD79AA22288E}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4E3-4673-BBAA-BB3CB8F5FC4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{F2EE6F96-DFFA-491D-BFDB-D9F55003B5AD}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E3-4673-BBAA-BB3CB8F5FC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{0BC60789-993E-4C94-A027-BD54B9D8C55E}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E3-4673-BBAA-BB3CB8F5FC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{5144712F-5FB6-40EC-B9F3-35EE3652646D}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E3-4673-BBAA-BB3CB8F5FC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{71B7C93B-4E91-4BCF-B462-9FD2AFF9E767}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E3-4673-BBAA-BB3CB8F5FC4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{E10E9007-E26C-49B1-8E79-4A7CB00CBE4C}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4E3-4673-BBAA-BB3CB8F5FC4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{7DCAC7B9-C614-4CE3-93D9-1D331F5A407F}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4E3-4673-BBAA-BB3CB8F5FC4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{4AACDA76-674E-4BB8-BB91-AC0BEBC8BAF3}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4E3-4673-BBAA-BB3CB8F5FC4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{EFFF4105-2D35-4C53-9334-A7E78558A4FD}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4E3-4673-BBAA-BB3CB8F5FC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53.3</c:v>
                </c:pt>
                <c:pt idx="24">
                  <c:v>53.7</c:v>
                </c:pt>
                <c:pt idx="32">
                  <c:v>55.8</c:v>
                </c:pt>
              </c:numCache>
            </c:numRef>
          </c:xVal>
          <c:yVal>
            <c:numRef>
              <c:f>公会計指標分析・財政指標組合せ分析表!$BP$55:$DC$55</c:f>
              <c:numCache>
                <c:formatCode>#,##0.0;"▲ "#,##0.0</c:formatCode>
                <c:ptCount val="40"/>
                <c:pt idx="16">
                  <c:v>174.6</c:v>
                </c:pt>
                <c:pt idx="24">
                  <c:v>173</c:v>
                </c:pt>
                <c:pt idx="32">
                  <c:v>171.9</c:v>
                </c:pt>
              </c:numCache>
            </c:numRef>
          </c:yVal>
          <c:smooth val="0"/>
          <c:extLst>
            <c:ext xmlns:c16="http://schemas.microsoft.com/office/drawing/2014/chart" uri="{C3380CC4-5D6E-409C-BE32-E72D297353CC}">
              <c16:uniqueId val="{00000013-34E3-4673-BBAA-BB3CB8F5FC43}"/>
            </c:ext>
          </c:extLst>
        </c:ser>
        <c:dLbls>
          <c:showLegendKey val="0"/>
          <c:showVal val="1"/>
          <c:showCatName val="0"/>
          <c:showSerName val="0"/>
          <c:showPercent val="0"/>
          <c:showBubbleSize val="0"/>
        </c:dLbls>
        <c:axId val="225162752"/>
        <c:axId val="225164672"/>
      </c:scatterChart>
      <c:valAx>
        <c:axId val="225162752"/>
        <c:scaling>
          <c:orientation val="minMax"/>
          <c:max val="56.1"/>
          <c:min val="52.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164672"/>
        <c:crosses val="autoZero"/>
        <c:crossBetween val="midCat"/>
      </c:valAx>
      <c:valAx>
        <c:axId val="225164672"/>
        <c:scaling>
          <c:orientation val="minMax"/>
          <c:max val="239"/>
          <c:min val="16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5162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{91189647-7B8F-42A5-9E28-3DFF0C987BD7}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A99-4ECE-BBE6-913B7E3BE0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{38EAEFC5-1029-4429-9D2B-9C16AAC5FF87}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99-4ECE-BBE6-913B7E3BE0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{76CBDE6F-C0B6-4980-91E5-1BC245AB5B26}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99-4ECE-BBE6-913B7E3BE0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{F3F1B355-2026-4235-9581-3F0B9991403F}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99-4ECE-BBE6-913B7E3BE0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{AA1392EF-6D7B-446D-80A8-00326C5C2032}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99-4ECE-BBE6-913B7E3BE06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{88789E79-7FED-4CB5-B8D7-C935E0C5A412}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A99-4ECE-BBE6-913B7E3BE06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{077B439F-6E09-4D3C-8BD6-136C3961F28E}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A99-4ECE-BBE6-913B7E3BE06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{CBB9275E-BB2D-40AD-9048-324ECA7B8D0C}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A99-4ECE-BBE6-913B7E3BE06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{42AFE9A7-C03E-44EB-8C10-E3996CF9CABD}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A99-4ECE-BBE6-913B7E3BE0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20.399999999999999</c:v>
                </c:pt>
                <c:pt idx="8">
                  <c:v>20.5</c:v>
                </c:pt>
                <c:pt idx="16">
                  <c:v>19.5</c:v>
                </c:pt>
                <c:pt idx="24">
                  <c:v>18.2</c:v>
                </c:pt>
                <c:pt idx="32">
                  <c:v>16.7</c:v>
                </c:pt>
              </c:numCache>
            </c:numRef>
          </c:xVal>
          <c:yVal>
            <c:numRef>
              <c:f>公会計指標分析・財政指標組合せ分析表!$BP$73:$DC$73</c:f>
              <c:numCache>
                <c:formatCode>#,##0.0;"▲ "#,##0.0</c:formatCode>
                <c:ptCount val="40"/>
                <c:pt idx="0">
                  <c:v>236.3</c:v>
                </c:pt>
                <c:pt idx="8">
                  <c:v>224.6</c:v>
                </c:pt>
                <c:pt idx="16">
                  <c:v>229.4</c:v>
                </c:pt>
                <c:pt idx="24">
                  <c:v>224.2</c:v>
                </c:pt>
                <c:pt idx="32">
                  <c:v>218.3</c:v>
                </c:pt>
              </c:numCache>
            </c:numRef>
          </c:yVal>
          <c:smooth val="0"/>
          <c:extLst>
            <c:ext xmlns:c16="http://schemas.microsoft.com/office/drawing/2014/chart" uri="{C3380CC4-5D6E-409C-BE32-E72D297353CC}">
              <c16:uniqueId val="{00000009-1A99-4ECE-BBE6-913B7E3BE068}"/>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{712880E5-CD1F-4FBC-81F4-1A5744940B22}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A99-4ECE-BBE6-913B7E3BE0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{57F9DD4C-0A26-497B-8CEF-42BE6C23466F}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99-4ECE-BBE6-913B7E3BE0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{3B7E9DA2-47CE-47E9-9CD0-F7635412AD49}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99-4ECE-BBE6-913B7E3BE0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{13B342D6-E462-4773-9D1E-48F5F4241738}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99-4ECE-BBE6-913B7E3BE0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{BA197107-D881-480E-84EB-97A6E50E41B7}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99-4ECE-BBE6-913B7E3BE06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{1479E8D6-3E92-44CB-BD62-2312AAAE0B8C}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A99-4ECE-BBE6-913B7E3BE06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{B0663090-6991-4BD9-87EC-3FFF28D6F46C}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A99-4ECE-BBE6-913B7E3BE06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{836299A4-DCF3-4CDB-8429-DD36B7023AE4}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A99-4ECE-BBE6-913B7E3BE06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{A862EECC-2FB2-4362-9A51-13BD87B556B6}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A99-4ECE-BBE6-913B7E3BE0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16.2</c:v>
                </c:pt>
                <c:pt idx="8">
                  <c:v>14.1</c:v>
                </c:pt>
                <c:pt idx="16">
                  <c:v>13.1</c:v>
                </c:pt>
                <c:pt idx="24">
                  <c:v>12.2</c:v>
                </c:pt>
                <c:pt idx="32">
                  <c:v>11.7</c:v>
                </c:pt>
              </c:numCache>
            </c:numRef>
          </c:xVal>
          <c:yVal>
            <c:numRef>
              <c:f>公会計指標分析・財政指標組合せ分析表!$BP$77:$DC$77</c:f>
              <c:numCache>
                <c:formatCode>#,##0.0;"▲ "#,##0.0</c:formatCode>
                <c:ptCount val="40"/>
                <c:pt idx="0">
                  <c:v>216</c:v>
                </c:pt>
                <c:pt idx="8">
                  <c:v>169.1</c:v>
                </c:pt>
                <c:pt idx="16">
                  <c:v>174.6</c:v>
                </c:pt>
                <c:pt idx="24">
                  <c:v>173</c:v>
                </c:pt>
                <c:pt idx="32">
                  <c:v>171.9</c:v>
                </c:pt>
              </c:numCache>
            </c:numRef>
          </c:yVal>
          <c:smooth val="0"/>
          <c:extLst>
            <c:ext xmlns:c16="http://schemas.microsoft.com/office/drawing/2014/chart" uri="{C3380CC4-5D6E-409C-BE32-E72D297353CC}">
              <c16:uniqueId val="{00000013-1A99-4ECE-BBE6-913B7E3BE068}"/>
            </c:ext>
          </c:extLst>
        </c:ser>
        <c:dLbls>
          <c:showLegendKey val="0"/>
          <c:showVal val="1"/>
          <c:showCatName val="0"/>
          <c:showSerName val="0"/>
          <c:showPercent val="0"/>
          <c:showBubbleSize val="0"/>
        </c:dLbls>
        <c:axId val="225547392"/>
        <c:axId val="225549312"/>
      </c:scatterChart>
      <c:valAx>
        <c:axId val="225547392"/>
        <c:scaling>
          <c:orientation val="minMax"/>
          <c:max val="21.3"/>
          <c:min val="11.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549312"/>
        <c:crosses val="autoZero"/>
        <c:crossBetween val="midCat"/>
      </c:valAx>
      <c:valAx>
        <c:axId val="225549312"/>
        <c:scaling>
          <c:orientation val="minMax"/>
          <c:max val="248"/>
          <c:min val="16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55473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の分子については、国の経済対策に呼応して建設地方債・財源対策債を多額に発行してきたこと、本県の教育環境や社会インフラの充実のための公共施設の整備に積極的に取り組んできたこと等により、高水準となっている。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年度は、公共事業等債や地方道路等整備事業債に係る県債償還額の減少及び借入利率の低下に伴う利払い額の減少により、元利償還金が減少したため対前年度比で</a:t>
          </a:r>
          <a:r>
            <a:rPr kumimoji="1" lang="en-US" altLang="ja-JP" sz="1200">
              <a:latin typeface="ＭＳ ゴシック" pitchFamily="49" charset="-128"/>
              <a:ea typeface="ＭＳ ゴシック" pitchFamily="49" charset="-128"/>
            </a:rPr>
            <a:t>83</a:t>
          </a:r>
          <a:r>
            <a:rPr kumimoji="1" lang="ja-JP" altLang="en-US" sz="1200">
              <a:latin typeface="ＭＳ ゴシック" pitchFamily="49" charset="-128"/>
              <a:ea typeface="ＭＳ ゴシック" pitchFamily="49" charset="-128"/>
            </a:rPr>
            <a:t>億円の減となっている。</a:t>
          </a:r>
        </a:p>
        <a:p>
          <a:r>
            <a:rPr kumimoji="1" lang="ja-JP" altLang="en-US" sz="1200">
              <a:latin typeface="ＭＳ ゴシック" pitchFamily="49" charset="-128"/>
              <a:ea typeface="ＭＳ ゴシック" pitchFamily="49" charset="-128"/>
            </a:rPr>
            <a:t>　公債費は、平成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年度をピークに低下しているものの引き続き高い水準で推移する見込であり、今後も、低利資金の活用や資金調達方法の多様化を図り、適正に管理していく。</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年度末の減債基金残高は、減債基金積立相当額を上回っている。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将来負担比率の分子のうち、将来負担額については、平成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年度において、地方債の発行額の抑制により地方債現在高が</a:t>
          </a:r>
          <a:r>
            <a:rPr kumimoji="1" lang="en-US" altLang="ja-JP" sz="1400">
              <a:latin typeface="ＭＳ ゴシック" pitchFamily="49" charset="-128"/>
              <a:ea typeface="ＭＳ ゴシック" pitchFamily="49" charset="-128"/>
            </a:rPr>
            <a:t>206</a:t>
          </a:r>
          <a:r>
            <a:rPr kumimoji="1" lang="ja-JP" altLang="en-US" sz="1400">
              <a:latin typeface="ＭＳ ゴシック" pitchFamily="49" charset="-128"/>
              <a:ea typeface="ＭＳ ゴシック" pitchFamily="49" charset="-128"/>
            </a:rPr>
            <a:t>億円減少したこと等により、対前年度比で</a:t>
          </a:r>
          <a:r>
            <a:rPr kumimoji="1" lang="en-US" altLang="ja-JP" sz="1400">
              <a:latin typeface="ＭＳ ゴシック" pitchFamily="49" charset="-128"/>
              <a:ea typeface="ＭＳ ゴシック" pitchFamily="49" charset="-128"/>
            </a:rPr>
            <a:t>339</a:t>
          </a:r>
          <a:r>
            <a:rPr kumimoji="1" lang="ja-JP" altLang="en-US" sz="1400">
              <a:latin typeface="ＭＳ ゴシック" pitchFamily="49" charset="-128"/>
              <a:ea typeface="ＭＳ ゴシック" pitchFamily="49" charset="-128"/>
            </a:rPr>
            <a:t>億円の減少となり、減少傾向を示している。</a:t>
          </a:r>
        </a:p>
        <a:p>
          <a:r>
            <a:rPr kumimoji="1" lang="ja-JP" altLang="en-US" sz="1400">
              <a:latin typeface="ＭＳ ゴシック" pitchFamily="49" charset="-128"/>
              <a:ea typeface="ＭＳ ゴシック" pitchFamily="49" charset="-128"/>
            </a:rPr>
            <a:t>　また、充当可能財源は、平成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年度は基準財政需要額算入見込額が</a:t>
          </a:r>
          <a:r>
            <a:rPr kumimoji="1" lang="en-US" altLang="ja-JP" sz="1400">
              <a:latin typeface="ＭＳ ゴシック" pitchFamily="49" charset="-128"/>
              <a:ea typeface="ＭＳ ゴシック" pitchFamily="49" charset="-128"/>
            </a:rPr>
            <a:t>166</a:t>
          </a:r>
          <a:r>
            <a:rPr kumimoji="1" lang="ja-JP" altLang="en-US" sz="1400">
              <a:latin typeface="ＭＳ ゴシック" pitchFamily="49" charset="-128"/>
              <a:ea typeface="ＭＳ ゴシック" pitchFamily="49" charset="-128"/>
            </a:rPr>
            <a:t>億円減少したこと等により、対前年度比で</a:t>
          </a:r>
          <a:r>
            <a:rPr kumimoji="1" lang="en-US" altLang="ja-JP" sz="1400">
              <a:latin typeface="ＭＳ ゴシック" pitchFamily="49" charset="-128"/>
              <a:ea typeface="ＭＳ ゴシック" pitchFamily="49" charset="-128"/>
            </a:rPr>
            <a:t>147</a:t>
          </a:r>
          <a:r>
            <a:rPr kumimoji="1" lang="ja-JP" altLang="en-US" sz="1400">
              <a:latin typeface="ＭＳ ゴシック" pitchFamily="49" charset="-128"/>
              <a:ea typeface="ＭＳ ゴシック" pitchFamily="49" charset="-128"/>
            </a:rPr>
            <a:t>億円の減少となったが、将来負担比率の分子としては、対前年度比で</a:t>
          </a:r>
          <a:r>
            <a:rPr kumimoji="1" lang="en-US" altLang="ja-JP" sz="1400">
              <a:latin typeface="ＭＳ ゴシック" pitchFamily="49" charset="-128"/>
              <a:ea typeface="ＭＳ ゴシック" pitchFamily="49" charset="-128"/>
            </a:rPr>
            <a:t>191</a:t>
          </a:r>
          <a:r>
            <a:rPr kumimoji="1" lang="ja-JP" altLang="en-US" sz="1400">
              <a:latin typeface="ＭＳ ゴシック" pitchFamily="49" charset="-128"/>
              <a:ea typeface="ＭＳ ゴシック" pitchFamily="49" charset="-128"/>
            </a:rPr>
            <a:t>億円の減少となった。</a:t>
          </a:r>
        </a:p>
        <a:p>
          <a:r>
            <a:rPr kumimoji="1" lang="ja-JP" altLang="en-US" sz="1400">
              <a:latin typeface="ＭＳ ゴシック" pitchFamily="49" charset="-128"/>
              <a:ea typeface="ＭＳ ゴシック" pitchFamily="49" charset="-128"/>
            </a:rPr>
            <a:t>　公債費は、平成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年度をピークに低下しているものの引き続き高い水準で推移する見込であり、今後も、低利資金の活用や資金調達方法の多様化を図り、適正に管理していく。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年度決算に伴う実質収支より財政調整基金に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億円積み立てた一方、財源対策のため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億円取り崩したこと、東日本大震災復興交付金基金から復興交付金事業に要する経費の財源に充てるため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復興交付金事業に要する経費の財源に充てるため東日本大震災復興交付金基金からの取り崩しを予定していることなどから、基金全体として減少していく見込み。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・東日本大震災復興交付金基金：県又は市町村が実施する東日本大震災復興特別区域法（平成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条第１項に規定する復興交付金事業等に要する経費の財源に充てるため。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・緊急雇用創出事業臨時特例基金：雇用及び就業の機会を緊急かつ臨時的に創出すること等により失業者等の生活の安定を図るための緊急雇用創出事業に要する経費の財源に充てるため。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億円積み立てた一方、復興交付金事業に要する経費の財源に充てるため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・地域医療再生等臨時特例基金：地域における医療の確保等の促進を図るための事業に要する経費の財源に充てるための取り崩しにより、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・東日本大震災復興交付金基金：令和元年度は、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億円積み立てる一方で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億円取り崩しを予定しているため、基金全体としては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億円減となり、令和２年度以降も事業の進捗に伴い減少していく見込みである。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・地域医療再生等臨時特例基金：令和元年度は、取り崩しにより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東日本大震災津波や平成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号災害からの復旧・復興事業や社会保障関係経費の増等により生じた財源不足のため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年度決算に伴う実質収支より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近年は減少傾向にあるが、大規模な災害や、将来の税収の変動、社会保障等に要する経費の増嵩等に対応するため、一定程度の基金残高を確保していく。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東日本大震災対応事業をはじめとする地方債の償還計画を踏まえ積立予定。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1,250,142
1,243,012
15,275.01
1,032,511,566
957,753,857
19,051,457
396,972,206
1,347,436,892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218.3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道路、公営住宅、港湾・漁港等の有形固定資産減価償却率が減少したことにより、全体としても率が減少しており、グループ内平均、都道府県平均よりも下回っている。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年度に策定した、岩手県公共施設等総合管理計画やその他の計画に基づき「コスト縮減・財政負担の平準化」、「施設規模・配置・機能等の適正化」に取り組んでいく。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0" name="直線コネクタ 49"/>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1" name="テキスト ボックス 50"/>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2" name="直線コネクタ 51"/>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3" name="テキスト ボックス 52"/>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6" name="直線コネクタ 55"/>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7" name="テキスト ボックス 56"/>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8" name="直線コネクタ 57"/>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59" name="テキスト ボックス 58"/>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32</xdr:row>
      <xdr:rowOff>120015</xdr:rowOff>
    </xdr:to>
    <xdr:cxnSp macro="">
      <xdr:nvCxnSpPr>
        <xdr:cNvPr id="63" name="直線コネクタ 62"/>
        <xdr:cNvCxnSpPr/>
      </xdr:nvCxnSpPr>
      <xdr:spPr>
        <a:xfrm flipV="1">
          <a:off x="4300220" y="5193242"/>
          <a:ext cx="1270" cy="99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123842</xdr:rowOff>
    </xdr:from>
    <xdr:ext cx="405111" cy="259045"/>
    <xdr:sp macro="" textlink="">
      <xdr:nvSpPr>
        <xdr:cNvPr id="64" name="有形固定資産減価償却率最小値テキスト"/>
        <xdr:cNvSpPr txBox="1"/>
      </xdr:nvSpPr>
      <xdr:spPr>
        <a:xfrm>
          <a:off x="4352925"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120015</xdr:rowOff>
    </xdr:from>
    <xdr:to>
      <xdr:col>23</xdr:col>
      <xdr:colOff>174625</xdr:colOff>
      <xdr:row>32</xdr:row>
      <xdr:rowOff>120015</xdr:rowOff>
    </xdr:to>
    <xdr:cxnSp macro="">
      <xdr:nvCxnSpPr>
        <xdr:cNvPr id="65" name="直線コネクタ 64"/>
        <xdr:cNvCxnSpPr/>
      </xdr:nvCxnSpPr>
      <xdr:spPr>
        <a:xfrm>
          <a:off x="4213225" y="618426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6" name="有形固定資産減価償却率最大値テキスト"/>
        <xdr:cNvSpPr txBox="1"/>
      </xdr:nvSpPr>
      <xdr:spPr>
        <a:xfrm>
          <a:off x="4352925" y="4974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7" name="直線コネクタ 66"/>
        <xdr:cNvCxnSpPr/>
      </xdr:nvCxnSpPr>
      <xdr:spPr>
        <a:xfrm>
          <a:off x="4213225" y="519324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31979</xdr:rowOff>
    </xdr:from>
    <xdr:ext cx="405111" cy="259045"/>
    <xdr:sp macro="" textlink="">
      <xdr:nvSpPr>
        <xdr:cNvPr id="68" name="有形固定資産減価償却率平均値テキスト"/>
        <xdr:cNvSpPr txBox="1"/>
      </xdr:nvSpPr>
      <xdr:spPr>
        <a:xfrm>
          <a:off x="4352925" y="5600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9102</xdr:rowOff>
    </xdr:from>
    <xdr:to>
      <xdr:col>23</xdr:col>
      <xdr:colOff>136525</xdr:colOff>
      <xdr:row>30</xdr:row>
      <xdr:rowOff>110702</xdr:rowOff>
    </xdr:to>
    <xdr:sp macro="" textlink="">
      <xdr:nvSpPr>
        <xdr:cNvPr id="69" name="フローチャート: 判断 68"/>
        <xdr:cNvSpPr/>
      </xdr:nvSpPr>
      <xdr:spPr>
        <a:xfrm>
          <a:off x="4251325" y="574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70" name="フローチャート: 判断 69"/>
        <xdr:cNvSpPr/>
      </xdr:nvSpPr>
      <xdr:spPr>
        <a:xfrm>
          <a:off x="3616325" y="58942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1" name="フローチャート: 判断 70"/>
        <xdr:cNvSpPr/>
      </xdr:nvSpPr>
      <xdr:spPr>
        <a:xfrm>
          <a:off x="2930525" y="59167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33</xdr:row>
      <xdr:rowOff>12912</xdr:rowOff>
    </xdr:from>
    <xdr:to>
      <xdr:col>11</xdr:col>
      <xdr:colOff>187325</xdr:colOff>
      <xdr:row>33</xdr:row>
      <xdr:rowOff>114512</xdr:rowOff>
    </xdr:to>
    <xdr:sp macro="" textlink="">
      <xdr:nvSpPr>
        <xdr:cNvPr id="72" name="フローチャート: 判断 71"/>
        <xdr:cNvSpPr/>
      </xdr:nvSpPr>
      <xdr:spPr>
        <a:xfrm>
          <a:off x="2244725" y="62422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31962</xdr:rowOff>
    </xdr:from>
    <xdr:to>
      <xdr:col>23</xdr:col>
      <xdr:colOff>136525</xdr:colOff>
      <xdr:row>31</xdr:row>
      <xdr:rowOff>133562</xdr:rowOff>
    </xdr:to>
    <xdr:sp macro="" textlink="">
      <xdr:nvSpPr>
        <xdr:cNvPr id="78" name="楕円 77"/>
        <xdr:cNvSpPr/>
      </xdr:nvSpPr>
      <xdr:spPr>
        <a:xfrm>
          <a:off x="4251325" y="593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10389</xdr:rowOff>
    </xdr:from>
    <xdr:ext cx="405111" cy="259045"/>
    <xdr:sp macro="" textlink="">
      <xdr:nvSpPr>
        <xdr:cNvPr id="79" name="有形固定資産減価償却率該当値テキスト"/>
        <xdr:cNvSpPr txBox="1"/>
      </xdr:nvSpPr>
      <xdr:spPr>
        <a:xfrm>
          <a:off x="4352925" y="5909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3175</xdr:rowOff>
    </xdr:from>
    <xdr:to>
      <xdr:col>19</xdr:col>
      <xdr:colOff>187325</xdr:colOff>
      <xdr:row>31</xdr:row>
      <xdr:rowOff>104775</xdr:rowOff>
    </xdr:to>
    <xdr:sp macro="" textlink="">
      <xdr:nvSpPr>
        <xdr:cNvPr id="80" name="楕円 79"/>
        <xdr:cNvSpPr/>
      </xdr:nvSpPr>
      <xdr:spPr>
        <a:xfrm>
          <a:off x="3616325" y="59023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53975</xdr:rowOff>
    </xdr:from>
    <xdr:to>
      <xdr:col>23</xdr:col>
      <xdr:colOff>85725</xdr:colOff>
      <xdr:row>31</xdr:row>
      <xdr:rowOff>82762</xdr:rowOff>
    </xdr:to>
    <xdr:cxnSp macro="">
      <xdr:nvCxnSpPr>
        <xdr:cNvPr id="81" name="直線コネクタ 80"/>
        <xdr:cNvCxnSpPr/>
      </xdr:nvCxnSpPr>
      <xdr:spPr>
        <a:xfrm>
          <a:off x="3667125" y="5953125"/>
          <a:ext cx="635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53552</xdr:rowOff>
    </xdr:from>
    <xdr:to>
      <xdr:col>15</xdr:col>
      <xdr:colOff>187325</xdr:colOff>
      <xdr:row>31</xdr:row>
      <xdr:rowOff>155152</xdr:rowOff>
    </xdr:to>
    <xdr:sp macro="" textlink="">
      <xdr:nvSpPr>
        <xdr:cNvPr id="82" name="楕円 81"/>
        <xdr:cNvSpPr/>
      </xdr:nvSpPr>
      <xdr:spPr>
        <a:xfrm>
          <a:off x="2930525" y="59527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53975</xdr:rowOff>
    </xdr:from>
    <xdr:to>
      <xdr:col>19</xdr:col>
      <xdr:colOff>136525</xdr:colOff>
      <xdr:row>31</xdr:row>
      <xdr:rowOff>104352</xdr:rowOff>
    </xdr:to>
    <xdr:cxnSp macro="">
      <xdr:nvCxnSpPr>
        <xdr:cNvPr id="83" name="直線コネクタ 82"/>
        <xdr:cNvCxnSpPr/>
      </xdr:nvCxnSpPr>
      <xdr:spPr>
        <a:xfrm flipV="1">
          <a:off x="2981325" y="5953125"/>
          <a:ext cx="6858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106909</xdr:rowOff>
    </xdr:from>
    <xdr:ext cx="405111" cy="259045"/>
    <xdr:sp macro="" textlink="">
      <xdr:nvSpPr>
        <xdr:cNvPr id="84" name="n_1aveValue有形固定資産減価償却率"/>
        <xdr:cNvSpPr txBox="1"/>
      </xdr:nvSpPr>
      <xdr:spPr>
        <a:xfrm>
          <a:off x="3470919" y="567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135695</xdr:rowOff>
    </xdr:from>
    <xdr:ext cx="405111" cy="259045"/>
    <xdr:sp macro="" textlink="">
      <xdr:nvSpPr>
        <xdr:cNvPr id="85" name="n_2aveValue有形固定資産減価償却率"/>
        <xdr:cNvSpPr txBox="1"/>
      </xdr:nvSpPr>
      <xdr:spPr>
        <a:xfrm>
          <a:off x="2797819" y="5704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131039</xdr:rowOff>
    </xdr:from>
    <xdr:ext cx="405111" cy="259045"/>
    <xdr:sp macro="" textlink="">
      <xdr:nvSpPr>
        <xdr:cNvPr id="86" name="n_3aveValue有形固定資産減価償却率"/>
        <xdr:cNvSpPr txBox="1"/>
      </xdr:nvSpPr>
      <xdr:spPr>
        <a:xfrm>
          <a:off x="2112019" y="6030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95902</xdr:rowOff>
    </xdr:from>
    <xdr:ext cx="405111" cy="259045"/>
    <xdr:sp macro="" textlink="">
      <xdr:nvSpPr>
        <xdr:cNvPr id="87" name="n_1mainValue有形固定資産減価償却率"/>
        <xdr:cNvSpPr txBox="1"/>
      </xdr:nvSpPr>
      <xdr:spPr>
        <a:xfrm>
          <a:off x="3470919" y="599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146279</xdr:rowOff>
    </xdr:from>
    <xdr:ext cx="405111" cy="259045"/>
    <xdr:sp macro="" textlink="">
      <xdr:nvSpPr>
        <xdr:cNvPr id="88" name="n_2mainValue有形固定資産減価償却率"/>
        <xdr:cNvSpPr txBox="1"/>
      </xdr:nvSpPr>
      <xdr:spPr>
        <a:xfrm>
          <a:off x="2797819" y="6045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1" name="正方形/長方形 90"/>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[ 1,175.7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4" name="正方形/長方形 93"/>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5" name="正方形/長方形 94"/>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9" name="テキスト ボックス 98"/>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将来負担額は減少傾向にあるものの、過去の景気対策等のために発行した地方債の残高が類似団体と比較して多額のため、債務償還比率も類似団体と比べると高くなっている。</a:t>
          </a:r>
        </a:p>
        <a:p>
          <a:r>
            <a:rPr kumimoji="1" lang="ja-JP" altLang="en-US" sz="1100">
              <a:latin typeface="ＭＳ Ｐゴシック" panose="020B0600070205080204" pitchFamily="50" charset="-128"/>
              <a:ea typeface="ＭＳ Ｐゴシック" panose="020B0600070205080204" pitchFamily="50" charset="-128"/>
            </a:rPr>
            <a:t>　これまで公債費負担適正化計画に基づき、県債の発行額を維持・抑制するとともに、低利資金の活用や資金調達方法の多様化を図ってきたが、引き続き、県債の発行規模等に留意しながら、公債費負担の軽減に努めていく。</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2" name="テキスト ボックス 101"/>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3" name="直線コネクタ 102"/>
        <xdr:cNvCxnSpPr/>
      </xdr:nvCxnSpPr>
      <xdr:spPr>
        <a:xfrm>
          <a:off x="10194925" y="6473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04" name="テキスト ボックス 103"/>
        <xdr:cNvSpPr txBox="1"/>
      </xdr:nvSpPr>
      <xdr:spPr>
        <a:xfrm>
          <a:off x="9758836" y="63863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5" name="直線コネクタ 104"/>
        <xdr:cNvCxnSpPr/>
      </xdr:nvCxnSpPr>
      <xdr:spPr>
        <a:xfrm>
          <a:off x="10194925" y="6061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06" name="テキスト ボックス 105"/>
        <xdr:cNvSpPr txBox="1"/>
      </xdr:nvSpPr>
      <xdr:spPr>
        <a:xfrm>
          <a:off x="9705751" y="5967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7" name="直線コネクタ 106"/>
        <xdr:cNvCxnSpPr/>
      </xdr:nvCxnSpPr>
      <xdr:spPr>
        <a:xfrm>
          <a:off x="10194925" y="56419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08" name="テキスト ボックス 107"/>
        <xdr:cNvSpPr txBox="1"/>
      </xdr:nvSpPr>
      <xdr:spPr>
        <a:xfrm>
          <a:off x="9705751" y="55545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9" name="直線コネクタ 108"/>
        <xdr:cNvCxnSpPr/>
      </xdr:nvCxnSpPr>
      <xdr:spPr>
        <a:xfrm>
          <a:off x="10194925" y="5229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0" name="テキスト ボックス 109"/>
        <xdr:cNvSpPr txBox="1"/>
      </xdr:nvSpPr>
      <xdr:spPr>
        <a:xfrm>
          <a:off x="9705751" y="5135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2" name="テキスト ボックス 111"/>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121679</xdr:rowOff>
    </xdr:from>
    <xdr:to>
      <xdr:col>76</xdr:col>
      <xdr:colOff>21589</xdr:colOff>
      <xdr:row>33</xdr:row>
      <xdr:rowOff>115024</xdr:rowOff>
    </xdr:to>
    <xdr:cxnSp macro="">
      <xdr:nvCxnSpPr>
        <xdr:cNvPr id="114" name="直線コネクタ 113"/>
        <xdr:cNvCxnSpPr/>
      </xdr:nvCxnSpPr>
      <xdr:spPr>
        <a:xfrm flipV="1">
          <a:off x="13323570" y="5195329"/>
          <a:ext cx="1269" cy="1149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118851</xdr:rowOff>
    </xdr:from>
    <xdr:ext cx="469744" cy="259045"/>
    <xdr:sp macro="" textlink="">
      <xdr:nvSpPr>
        <xdr:cNvPr id="115" name="債務償還比率最小値テキスト"/>
        <xdr:cNvSpPr txBox="1"/>
      </xdr:nvSpPr>
      <xdr:spPr>
        <a:xfrm>
          <a:off x="13376275" y="63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115024</xdr:rowOff>
    </xdr:from>
    <xdr:to>
      <xdr:col>76</xdr:col>
      <xdr:colOff>111125</xdr:colOff>
      <xdr:row>33</xdr:row>
      <xdr:rowOff>115024</xdr:rowOff>
    </xdr:to>
    <xdr:cxnSp macro="">
      <xdr:nvCxnSpPr>
        <xdr:cNvPr id="116" name="直線コネクタ 115"/>
        <xdr:cNvCxnSpPr/>
      </xdr:nvCxnSpPr>
      <xdr:spPr>
        <a:xfrm>
          <a:off x="13255625" y="63443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68356</xdr:rowOff>
    </xdr:from>
    <xdr:ext cx="560923" cy="259045"/>
    <xdr:sp macro="" textlink="">
      <xdr:nvSpPr>
        <xdr:cNvPr id="117" name="債務償還比率最大値テキスト"/>
        <xdr:cNvSpPr txBox="1"/>
      </xdr:nvSpPr>
      <xdr:spPr>
        <a:xfrm>
          <a:off x="13376275" y="49769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121679</xdr:rowOff>
    </xdr:from>
    <xdr:to>
      <xdr:col>76</xdr:col>
      <xdr:colOff>111125</xdr:colOff>
      <xdr:row>26</xdr:row>
      <xdr:rowOff>121679</xdr:rowOff>
    </xdr:to>
    <xdr:cxnSp macro="">
      <xdr:nvCxnSpPr>
        <xdr:cNvPr id="118" name="直線コネクタ 117"/>
        <xdr:cNvCxnSpPr/>
      </xdr:nvCxnSpPr>
      <xdr:spPr>
        <a:xfrm>
          <a:off x="13255625" y="5195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105363</xdr:rowOff>
    </xdr:from>
    <xdr:ext cx="560923" cy="259045"/>
    <xdr:sp macro="" textlink="">
      <xdr:nvSpPr>
        <xdr:cNvPr id="119" name="債務償還比率平均値テキスト"/>
        <xdr:cNvSpPr txBox="1"/>
      </xdr:nvSpPr>
      <xdr:spPr>
        <a:xfrm>
          <a:off x="13376275" y="5674313"/>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126936</xdr:rowOff>
    </xdr:from>
    <xdr:to>
      <xdr:col>76</xdr:col>
      <xdr:colOff>73025</xdr:colOff>
      <xdr:row>30</xdr:row>
      <xdr:rowOff>57086</xdr:rowOff>
    </xdr:to>
    <xdr:sp macro="" textlink="">
      <xdr:nvSpPr>
        <xdr:cNvPr id="120" name="フローチャート: 判断 119"/>
        <xdr:cNvSpPr/>
      </xdr:nvSpPr>
      <xdr:spPr>
        <a:xfrm>
          <a:off x="13293725" y="56958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119164</xdr:rowOff>
    </xdr:from>
    <xdr:to>
      <xdr:col>72</xdr:col>
      <xdr:colOff>123825</xdr:colOff>
      <xdr:row>30</xdr:row>
      <xdr:rowOff>49314</xdr:rowOff>
    </xdr:to>
    <xdr:sp macro="" textlink="">
      <xdr:nvSpPr>
        <xdr:cNvPr id="121" name="フローチャート: 判断 120"/>
        <xdr:cNvSpPr/>
      </xdr:nvSpPr>
      <xdr:spPr>
        <a:xfrm>
          <a:off x="12639675" y="56881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74689</xdr:rowOff>
    </xdr:from>
    <xdr:to>
      <xdr:col>76</xdr:col>
      <xdr:colOff>73025</xdr:colOff>
      <xdr:row>30</xdr:row>
      <xdr:rowOff>4839</xdr:rowOff>
    </xdr:to>
    <xdr:sp macro="" textlink="">
      <xdr:nvSpPr>
        <xdr:cNvPr id="127" name="楕円 126"/>
        <xdr:cNvSpPr/>
      </xdr:nvSpPr>
      <xdr:spPr>
        <a:xfrm>
          <a:off x="13293725" y="56436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97566</xdr:rowOff>
    </xdr:from>
    <xdr:ext cx="560923" cy="259045"/>
    <xdr:sp macro="" textlink="">
      <xdr:nvSpPr>
        <xdr:cNvPr id="128" name="債務償還比率該当値テキスト"/>
        <xdr:cNvSpPr txBox="1"/>
      </xdr:nvSpPr>
      <xdr:spPr>
        <a:xfrm>
          <a:off x="13376275" y="55014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48781</xdr:rowOff>
    </xdr:from>
    <xdr:to>
      <xdr:col>72</xdr:col>
      <xdr:colOff>123825</xdr:colOff>
      <xdr:row>29</xdr:row>
      <xdr:rowOff>150381</xdr:rowOff>
    </xdr:to>
    <xdr:sp macro="" textlink="">
      <xdr:nvSpPr>
        <xdr:cNvPr id="129" name="楕円 128"/>
        <xdr:cNvSpPr/>
      </xdr:nvSpPr>
      <xdr:spPr>
        <a:xfrm>
          <a:off x="12639675" y="561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99581</xdr:rowOff>
    </xdr:from>
    <xdr:to>
      <xdr:col>76</xdr:col>
      <xdr:colOff>22225</xdr:colOff>
      <xdr:row>29</xdr:row>
      <xdr:rowOff>125489</xdr:rowOff>
    </xdr:to>
    <xdr:cxnSp macro="">
      <xdr:nvCxnSpPr>
        <xdr:cNvPr id="130" name="直線コネクタ 129"/>
        <xdr:cNvCxnSpPr/>
      </xdr:nvCxnSpPr>
      <xdr:spPr>
        <a:xfrm>
          <a:off x="12690475" y="5668531"/>
          <a:ext cx="635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40441</xdr:rowOff>
    </xdr:from>
    <xdr:ext cx="560923" cy="259045"/>
    <xdr:sp macro="" textlink="">
      <xdr:nvSpPr>
        <xdr:cNvPr id="131" name="n_1aveValue債務償還比率"/>
        <xdr:cNvSpPr txBox="1"/>
      </xdr:nvSpPr>
      <xdr:spPr>
        <a:xfrm>
          <a:off x="12435413" y="57744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27</xdr:row>
      <xdr:rowOff>166908</xdr:rowOff>
    </xdr:from>
    <xdr:ext cx="560923" cy="259045"/>
    <xdr:sp macro="" textlink="">
      <xdr:nvSpPr>
        <xdr:cNvPr id="132" name="n_1mainValue債務償還比率"/>
        <xdr:cNvSpPr txBox="1"/>
      </xdr:nvSpPr>
      <xdr:spPr>
        <a:xfrm>
          <a:off x="12435413" y="540565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1,250,142
1,243,012
15,275.01
1,032,511,566
957,753,857
19,051,457
396,972,206
1,347,436,892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218.3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7620</xdr:rowOff>
    </xdr:from>
    <xdr:to>
      <xdr:col>24</xdr:col>
      <xdr:colOff>62865</xdr:colOff>
      <xdr:row>42</xdr:row>
      <xdr:rowOff>53340</xdr:rowOff>
    </xdr:to>
    <xdr:cxnSp macro="">
      <xdr:nvCxnSpPr>
        <xdr:cNvPr id="54" name="直線コネクタ 53"/>
        <xdr:cNvCxnSpPr/>
      </xdr:nvCxnSpPr>
      <xdr:spPr>
        <a:xfrm flipV="1">
          <a:off x="4176395" y="5627370"/>
          <a:ext cx="1270"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57167</xdr:rowOff>
    </xdr:from>
    <xdr:ext cx="405111" cy="259045"/>
    <xdr:sp macro="" textlink="">
      <xdr:nvSpPr>
        <xdr:cNvPr id="55" name="【道路】&#10;有形固定資産減価償却率最小値テキスト"/>
        <xdr:cNvSpPr txBox="1"/>
      </xdr:nvSpPr>
      <xdr:spPr>
        <a:xfrm>
          <a:off x="4229100" y="6997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56" name="直線コネクタ 55"/>
        <xdr:cNvCxnSpPr/>
      </xdr:nvCxnSpPr>
      <xdr:spPr>
        <a:xfrm>
          <a:off x="4108450" y="69938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125747</xdr:rowOff>
    </xdr:from>
    <xdr:ext cx="405111" cy="259045"/>
    <xdr:sp macro="" textlink="">
      <xdr:nvSpPr>
        <xdr:cNvPr id="57" name="【道路】&#10;有形固定資産減価償却率最大値テキスト"/>
        <xdr:cNvSpPr txBox="1"/>
      </xdr:nvSpPr>
      <xdr:spPr>
        <a:xfrm>
          <a:off x="4229100" y="541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58" name="直線コネクタ 57"/>
        <xdr:cNvCxnSpPr/>
      </xdr:nvCxnSpPr>
      <xdr:spPr>
        <a:xfrm>
          <a:off x="4108450" y="5627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168419</xdr:rowOff>
    </xdr:from>
    <xdr:ext cx="405111" cy="259045"/>
    <xdr:sp macro="" textlink="">
      <xdr:nvSpPr>
        <xdr:cNvPr id="59" name="【道路】&#10;有形固定資産減価償却率平均値テキスト"/>
        <xdr:cNvSpPr txBox="1"/>
      </xdr:nvSpPr>
      <xdr:spPr>
        <a:xfrm>
          <a:off x="4229100" y="644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18542</xdr:rowOff>
    </xdr:from>
    <xdr:to>
      <xdr:col>24</xdr:col>
      <xdr:colOff>114300</xdr:colOff>
      <xdr:row>39</xdr:row>
      <xdr:rowOff>120142</xdr:rowOff>
    </xdr:to>
    <xdr:sp macro="" textlink="">
      <xdr:nvSpPr>
        <xdr:cNvPr id="60" name="フローチャート: 判断 59"/>
        <xdr:cNvSpPr/>
      </xdr:nvSpPr>
      <xdr:spPr>
        <a:xfrm>
          <a:off x="4127500" y="646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xdr:cNvSpPr/>
      </xdr:nvSpPr>
      <xdr:spPr>
        <a:xfrm>
          <a:off x="3384550" y="65323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23114</xdr:rowOff>
    </xdr:from>
    <xdr:to>
      <xdr:col>15</xdr:col>
      <xdr:colOff>101600</xdr:colOff>
      <xdr:row>39</xdr:row>
      <xdr:rowOff>124714</xdr:rowOff>
    </xdr:to>
    <xdr:sp macro="" textlink="">
      <xdr:nvSpPr>
        <xdr:cNvPr id="62" name="フローチャート: 判断 61"/>
        <xdr:cNvSpPr/>
      </xdr:nvSpPr>
      <xdr:spPr>
        <a:xfrm>
          <a:off x="2571750" y="64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41</xdr:row>
      <xdr:rowOff>50546</xdr:rowOff>
    </xdr:from>
    <xdr:to>
      <xdr:col>10</xdr:col>
      <xdr:colOff>165100</xdr:colOff>
      <xdr:row>41</xdr:row>
      <xdr:rowOff>152146</xdr:rowOff>
    </xdr:to>
    <xdr:sp macro="" textlink="">
      <xdr:nvSpPr>
        <xdr:cNvPr id="63" name="フローチャート: 判断 62"/>
        <xdr:cNvSpPr/>
      </xdr:nvSpPr>
      <xdr:spPr>
        <a:xfrm>
          <a:off x="1778000" y="682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128270</xdr:rowOff>
    </xdr:from>
    <xdr:to>
      <xdr:col>24</xdr:col>
      <xdr:colOff>114300</xdr:colOff>
      <xdr:row>34</xdr:row>
      <xdr:rowOff>58420</xdr:rowOff>
    </xdr:to>
    <xdr:sp macro="" textlink="">
      <xdr:nvSpPr>
        <xdr:cNvPr id="69" name="楕円 68"/>
        <xdr:cNvSpPr/>
      </xdr:nvSpPr>
      <xdr:spPr>
        <a:xfrm>
          <a:off x="4127500" y="5582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81297</xdr:rowOff>
    </xdr:from>
    <xdr:ext cx="405111" cy="259045"/>
    <xdr:sp macro="" textlink="">
      <xdr:nvSpPr>
        <xdr:cNvPr id="70" name="【道路】&#10;有形固定資産減価償却率該当値テキスト"/>
        <xdr:cNvSpPr txBox="1"/>
      </xdr:nvSpPr>
      <xdr:spPr>
        <a:xfrm>
          <a:off x="4229100" y="553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116840</xdr:rowOff>
    </xdr:from>
    <xdr:to>
      <xdr:col>20</xdr:col>
      <xdr:colOff>38100</xdr:colOff>
      <xdr:row>33</xdr:row>
      <xdr:rowOff>46990</xdr:rowOff>
    </xdr:to>
    <xdr:sp macro="" textlink="">
      <xdr:nvSpPr>
        <xdr:cNvPr id="71" name="楕円 70"/>
        <xdr:cNvSpPr/>
      </xdr:nvSpPr>
      <xdr:spPr>
        <a:xfrm>
          <a:off x="3384550" y="54063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32</xdr:row>
      <xdr:rowOff>167640</xdr:rowOff>
    </xdr:from>
    <xdr:to>
      <xdr:col>24</xdr:col>
      <xdr:colOff>63500</xdr:colOff>
      <xdr:row>34</xdr:row>
      <xdr:rowOff>7620</xdr:rowOff>
    </xdr:to>
    <xdr:cxnSp macro="">
      <xdr:nvCxnSpPr>
        <xdr:cNvPr id="72" name="直線コネクタ 71"/>
        <xdr:cNvCxnSpPr/>
      </xdr:nvCxnSpPr>
      <xdr:spPr>
        <a:xfrm>
          <a:off x="3429000" y="5457190"/>
          <a:ext cx="749300" cy="1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121412</xdr:rowOff>
    </xdr:from>
    <xdr:to>
      <xdr:col>15</xdr:col>
      <xdr:colOff>101600</xdr:colOff>
      <xdr:row>33</xdr:row>
      <xdr:rowOff>51562</xdr:rowOff>
    </xdr:to>
    <xdr:sp macro="" textlink="">
      <xdr:nvSpPr>
        <xdr:cNvPr id="73" name="楕円 72"/>
        <xdr:cNvSpPr/>
      </xdr:nvSpPr>
      <xdr:spPr>
        <a:xfrm>
          <a:off x="2571750" y="54109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167640</xdr:rowOff>
    </xdr:from>
    <xdr:to>
      <xdr:col>19</xdr:col>
      <xdr:colOff>177800</xdr:colOff>
      <xdr:row>33</xdr:row>
      <xdr:rowOff>762</xdr:rowOff>
    </xdr:to>
    <xdr:cxnSp macro="">
      <xdr:nvCxnSpPr>
        <xdr:cNvPr id="74" name="直線コネクタ 73"/>
        <xdr:cNvCxnSpPr/>
      </xdr:nvCxnSpPr>
      <xdr:spPr>
        <a:xfrm flipV="1">
          <a:off x="2622550" y="545719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8399</xdr:rowOff>
    </xdr:from>
    <xdr:ext cx="405111" cy="259045"/>
    <xdr:sp macro="" textlink="">
      <xdr:nvSpPr>
        <xdr:cNvPr id="75" name="n_1aveValue【道路】&#10;有形固定資産減価償却率"/>
        <xdr:cNvSpPr txBox="1"/>
      </xdr:nvSpPr>
      <xdr:spPr>
        <a:xfrm>
          <a:off x="3239144" y="661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115841</xdr:rowOff>
    </xdr:from>
    <xdr:ext cx="405111" cy="259045"/>
    <xdr:sp macro="" textlink="">
      <xdr:nvSpPr>
        <xdr:cNvPr id="76" name="n_2aveValue【道路】&#10;有形固定資産減価償却率"/>
        <xdr:cNvSpPr txBox="1"/>
      </xdr:nvSpPr>
      <xdr:spPr>
        <a:xfrm>
          <a:off x="2439044" y="6561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168673</xdr:rowOff>
    </xdr:from>
    <xdr:ext cx="405111" cy="259045"/>
    <xdr:sp macro="" textlink="">
      <xdr:nvSpPr>
        <xdr:cNvPr id="77" name="n_3aveValue【道路】&#10;有形固定資産減価償却率"/>
        <xdr:cNvSpPr txBox="1"/>
      </xdr:nvSpPr>
      <xdr:spPr>
        <a:xfrm>
          <a:off x="1645294" y="660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63517</xdr:rowOff>
    </xdr:from>
    <xdr:ext cx="405111" cy="259045"/>
    <xdr:sp macro="" textlink="">
      <xdr:nvSpPr>
        <xdr:cNvPr id="78" name="n_1mainValue【道路】&#10;有形固定資産減価償却率"/>
        <xdr:cNvSpPr txBox="1"/>
      </xdr:nvSpPr>
      <xdr:spPr>
        <a:xfrm>
          <a:off x="3239144" y="518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68089</xdr:rowOff>
    </xdr:from>
    <xdr:ext cx="405111" cy="259045"/>
    <xdr:sp macro="" textlink="">
      <xdr:nvSpPr>
        <xdr:cNvPr id="79" name="n_2mainValue【道路】&#10;有形固定資産減価償却率"/>
        <xdr:cNvSpPr txBox="1"/>
      </xdr:nvSpPr>
      <xdr:spPr>
        <a:xfrm>
          <a:off x="2439044" y="5192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1" name="正方形/長方形 80"/>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2" name="正方形/長方形 81"/>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3" name="正方形/長方形 82"/>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4" name="正方形/長方形 83"/>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6" name="テキスト ボックス 85"/>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552722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55272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1742</xdr:rowOff>
    </xdr:from>
    <xdr:to>
      <xdr:col>54</xdr:col>
      <xdr:colOff>189865</xdr:colOff>
      <xdr:row>41</xdr:row>
      <xdr:rowOff>25255</xdr:rowOff>
    </xdr:to>
    <xdr:cxnSp macro="">
      <xdr:nvCxnSpPr>
        <xdr:cNvPr id="103" name="直線コネクタ 102"/>
        <xdr:cNvCxnSpPr/>
      </xdr:nvCxnSpPr>
      <xdr:spPr>
        <a:xfrm flipV="1">
          <a:off x="9427845" y="5621492"/>
          <a:ext cx="1270" cy="1179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29082</xdr:rowOff>
    </xdr:from>
    <xdr:ext cx="469744" cy="259045"/>
    <xdr:sp macro="" textlink="">
      <xdr:nvSpPr>
        <xdr:cNvPr id="104" name="【道路】&#10;一人当たり延長最小値テキスト"/>
        <xdr:cNvSpPr txBox="1"/>
      </xdr:nvSpPr>
      <xdr:spPr>
        <a:xfrm>
          <a:off x="9480550" y="680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25255</xdr:rowOff>
    </xdr:from>
    <xdr:to>
      <xdr:col>55</xdr:col>
      <xdr:colOff>88900</xdr:colOff>
      <xdr:row>41</xdr:row>
      <xdr:rowOff>25255</xdr:rowOff>
    </xdr:to>
    <xdr:cxnSp macro="">
      <xdr:nvCxnSpPr>
        <xdr:cNvPr id="105" name="直線コネクタ 104"/>
        <xdr:cNvCxnSpPr/>
      </xdr:nvCxnSpPr>
      <xdr:spPr>
        <a:xfrm>
          <a:off x="9359900" y="6800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119869</xdr:rowOff>
    </xdr:from>
    <xdr:ext cx="469744" cy="259045"/>
    <xdr:sp macro="" textlink="">
      <xdr:nvSpPr>
        <xdr:cNvPr id="106" name="【道路】&#10;一人当たり延長最大値テキスト"/>
        <xdr:cNvSpPr txBox="1"/>
      </xdr:nvSpPr>
      <xdr:spPr>
        <a:xfrm>
          <a:off x="9480550" y="540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1742</xdr:rowOff>
    </xdr:from>
    <xdr:to>
      <xdr:col>55</xdr:col>
      <xdr:colOff>88900</xdr:colOff>
      <xdr:row>34</xdr:row>
      <xdr:rowOff>1742</xdr:rowOff>
    </xdr:to>
    <xdr:cxnSp macro="">
      <xdr:nvCxnSpPr>
        <xdr:cNvPr id="107" name="直線コネクタ 106"/>
        <xdr:cNvCxnSpPr/>
      </xdr:nvCxnSpPr>
      <xdr:spPr>
        <a:xfrm>
          <a:off x="9359900" y="56214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144906</xdr:rowOff>
    </xdr:from>
    <xdr:ext cx="469744" cy="259045"/>
    <xdr:sp macro="" textlink="">
      <xdr:nvSpPr>
        <xdr:cNvPr id="108" name="【道路】&#10;一人当たり延長平均値テキスト"/>
        <xdr:cNvSpPr txBox="1"/>
      </xdr:nvSpPr>
      <xdr:spPr>
        <a:xfrm>
          <a:off x="9480550" y="6259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166479</xdr:rowOff>
    </xdr:from>
    <xdr:to>
      <xdr:col>55</xdr:col>
      <xdr:colOff>50800</xdr:colOff>
      <xdr:row>38</xdr:row>
      <xdr:rowOff>96629</xdr:rowOff>
    </xdr:to>
    <xdr:sp macro="" textlink="">
      <xdr:nvSpPr>
        <xdr:cNvPr id="109" name="フローチャート: 判断 108"/>
        <xdr:cNvSpPr/>
      </xdr:nvSpPr>
      <xdr:spPr>
        <a:xfrm>
          <a:off x="9398000" y="628152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21481</xdr:rowOff>
    </xdr:from>
    <xdr:to>
      <xdr:col>50</xdr:col>
      <xdr:colOff>165100</xdr:colOff>
      <xdr:row>38</xdr:row>
      <xdr:rowOff>123081</xdr:rowOff>
    </xdr:to>
    <xdr:sp macro="" textlink="">
      <xdr:nvSpPr>
        <xdr:cNvPr id="110" name="フローチャート: 判断 109"/>
        <xdr:cNvSpPr/>
      </xdr:nvSpPr>
      <xdr:spPr>
        <a:xfrm>
          <a:off x="8636000" y="630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1" name="フローチャート: 判断 110"/>
        <xdr:cNvSpPr/>
      </xdr:nvSpPr>
      <xdr:spPr>
        <a:xfrm>
          <a:off x="7842250" y="62826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144599</xdr:rowOff>
    </xdr:from>
    <xdr:to>
      <xdr:col>41</xdr:col>
      <xdr:colOff>101600</xdr:colOff>
      <xdr:row>39</xdr:row>
      <xdr:rowOff>74749</xdr:rowOff>
    </xdr:to>
    <xdr:sp macro="" textlink="">
      <xdr:nvSpPr>
        <xdr:cNvPr id="112" name="フローチャート: 判断 111"/>
        <xdr:cNvSpPr/>
      </xdr:nvSpPr>
      <xdr:spPr>
        <a:xfrm>
          <a:off x="7029450" y="64247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86469</xdr:rowOff>
    </xdr:from>
    <xdr:to>
      <xdr:col>55</xdr:col>
      <xdr:colOff>50800</xdr:colOff>
      <xdr:row>37</xdr:row>
      <xdr:rowOff>16619</xdr:rowOff>
    </xdr:to>
    <xdr:sp macro="" textlink="">
      <xdr:nvSpPr>
        <xdr:cNvPr id="118" name="楕円 117"/>
        <xdr:cNvSpPr/>
      </xdr:nvSpPr>
      <xdr:spPr>
        <a:xfrm>
          <a:off x="9398000" y="603641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109346</xdr:rowOff>
    </xdr:from>
    <xdr:ext cx="469744" cy="259045"/>
    <xdr:sp macro="" textlink="">
      <xdr:nvSpPr>
        <xdr:cNvPr id="119" name="【道路】&#10;一人当たり延長該当値テキスト"/>
        <xdr:cNvSpPr txBox="1"/>
      </xdr:nvSpPr>
      <xdr:spPr>
        <a:xfrm>
          <a:off x="9480550" y="589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97572</xdr:rowOff>
    </xdr:from>
    <xdr:to>
      <xdr:col>50</xdr:col>
      <xdr:colOff>165100</xdr:colOff>
      <xdr:row>37</xdr:row>
      <xdr:rowOff>27722</xdr:rowOff>
    </xdr:to>
    <xdr:sp macro="" textlink="">
      <xdr:nvSpPr>
        <xdr:cNvPr id="120" name="楕円 119"/>
        <xdr:cNvSpPr/>
      </xdr:nvSpPr>
      <xdr:spPr>
        <a:xfrm>
          <a:off x="8636000" y="60475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137269</xdr:rowOff>
    </xdr:from>
    <xdr:to>
      <xdr:col>55</xdr:col>
      <xdr:colOff>0</xdr:colOff>
      <xdr:row>36</xdr:row>
      <xdr:rowOff>148372</xdr:rowOff>
    </xdr:to>
    <xdr:cxnSp macro="">
      <xdr:nvCxnSpPr>
        <xdr:cNvPr id="121" name="直線コネクタ 120"/>
        <xdr:cNvCxnSpPr/>
      </xdr:nvCxnSpPr>
      <xdr:spPr>
        <a:xfrm flipV="1">
          <a:off x="8686800" y="6087219"/>
          <a:ext cx="74295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107369</xdr:rowOff>
    </xdr:from>
    <xdr:to>
      <xdr:col>46</xdr:col>
      <xdr:colOff>38100</xdr:colOff>
      <xdr:row>37</xdr:row>
      <xdr:rowOff>37519</xdr:rowOff>
    </xdr:to>
    <xdr:sp macro="" textlink="">
      <xdr:nvSpPr>
        <xdr:cNvPr id="122" name="楕円 121"/>
        <xdr:cNvSpPr/>
      </xdr:nvSpPr>
      <xdr:spPr>
        <a:xfrm>
          <a:off x="7842250" y="605731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148372</xdr:rowOff>
    </xdr:from>
    <xdr:to>
      <xdr:col>50</xdr:col>
      <xdr:colOff>114300</xdr:colOff>
      <xdr:row>36</xdr:row>
      <xdr:rowOff>158169</xdr:rowOff>
    </xdr:to>
    <xdr:cxnSp macro="">
      <xdr:nvCxnSpPr>
        <xdr:cNvPr id="123" name="直線コネクタ 122"/>
        <xdr:cNvCxnSpPr/>
      </xdr:nvCxnSpPr>
      <xdr:spPr>
        <a:xfrm flipV="1">
          <a:off x="7886700" y="6098322"/>
          <a:ext cx="8001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114208</xdr:rowOff>
    </xdr:from>
    <xdr:ext cx="469744" cy="259045"/>
    <xdr:sp macro="" textlink="">
      <xdr:nvSpPr>
        <xdr:cNvPr id="124" name="n_1aveValue【道路】&#10;一人当たり延長"/>
        <xdr:cNvSpPr txBox="1"/>
      </xdr:nvSpPr>
      <xdr:spPr>
        <a:xfrm>
          <a:off x="8458277" y="639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25" name="n_2aveValue【道路】&#10;一人当たり延長"/>
        <xdr:cNvSpPr txBox="1"/>
      </xdr:nvSpPr>
      <xdr:spPr>
        <a:xfrm>
          <a:off x="7677227" y="637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91276</xdr:rowOff>
    </xdr:from>
    <xdr:ext cx="469744" cy="259045"/>
    <xdr:sp macro="" textlink="">
      <xdr:nvSpPr>
        <xdr:cNvPr id="126" name="n_3aveValue【道路】&#10;一人当たり延長"/>
        <xdr:cNvSpPr txBox="1"/>
      </xdr:nvSpPr>
      <xdr:spPr>
        <a:xfrm>
          <a:off x="6864427" y="620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44249</xdr:rowOff>
    </xdr:from>
    <xdr:ext cx="469744" cy="259045"/>
    <xdr:sp macro="" textlink="">
      <xdr:nvSpPr>
        <xdr:cNvPr id="127" name="n_1mainValue【道路】&#10;一人当たり延長"/>
        <xdr:cNvSpPr txBox="1"/>
      </xdr:nvSpPr>
      <xdr:spPr>
        <a:xfrm>
          <a:off x="8458277" y="582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54046</xdr:rowOff>
    </xdr:from>
    <xdr:ext cx="469744" cy="259045"/>
    <xdr:sp macro="" textlink="">
      <xdr:nvSpPr>
        <xdr:cNvPr id="128" name="n_2mainValue【道路】&#10;一人当たり延長"/>
        <xdr:cNvSpPr txBox="1"/>
      </xdr:nvSpPr>
      <xdr:spPr>
        <a:xfrm>
          <a:off x="7677227" y="583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0" name="正方形/長方形 129"/>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1" name="正方形/長方形 130"/>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2" name="正方形/長方形 131"/>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3" name="正方形/長方形 132"/>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7" name="テキスト ボックス 146"/>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98298</xdr:rowOff>
    </xdr:from>
    <xdr:to>
      <xdr:col>24</xdr:col>
      <xdr:colOff>62865</xdr:colOff>
      <xdr:row>62</xdr:row>
      <xdr:rowOff>91440</xdr:rowOff>
    </xdr:to>
    <xdr:cxnSp macro="">
      <xdr:nvCxnSpPr>
        <xdr:cNvPr id="149" name="直線コネクタ 148"/>
        <xdr:cNvCxnSpPr/>
      </xdr:nvCxnSpPr>
      <xdr:spPr>
        <a:xfrm flipV="1">
          <a:off x="4176395" y="9515348"/>
          <a:ext cx="1270" cy="818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95267</xdr:rowOff>
    </xdr:from>
    <xdr:ext cx="405111" cy="259045"/>
    <xdr:sp macro="" textlink="">
      <xdr:nvSpPr>
        <xdr:cNvPr id="150" name="【橋りょう・トンネル】&#10;有形固定資産減価償却率最小値テキスト"/>
        <xdr:cNvSpPr txBox="1"/>
      </xdr:nvSpPr>
      <xdr:spPr>
        <a:xfrm>
          <a:off x="4229100" y="1033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91440</xdr:rowOff>
    </xdr:from>
    <xdr:to>
      <xdr:col>24</xdr:col>
      <xdr:colOff>152400</xdr:colOff>
      <xdr:row>62</xdr:row>
      <xdr:rowOff>91440</xdr:rowOff>
    </xdr:to>
    <xdr:cxnSp macro="">
      <xdr:nvCxnSpPr>
        <xdr:cNvPr id="151" name="直線コネクタ 150"/>
        <xdr:cNvCxnSpPr/>
      </xdr:nvCxnSpPr>
      <xdr:spPr>
        <a:xfrm>
          <a:off x="4108450" y="10333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44975</xdr:rowOff>
    </xdr:from>
    <xdr:ext cx="405111" cy="259045"/>
    <xdr:sp macro="" textlink="">
      <xdr:nvSpPr>
        <xdr:cNvPr id="152" name="【橋りょう・トンネル】&#10;有形固定資産減価償却率最大値テキスト"/>
        <xdr:cNvSpPr txBox="1"/>
      </xdr:nvSpPr>
      <xdr:spPr>
        <a:xfrm>
          <a:off x="4229100" y="929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98298</xdr:rowOff>
    </xdr:from>
    <xdr:to>
      <xdr:col>24</xdr:col>
      <xdr:colOff>152400</xdr:colOff>
      <xdr:row>57</xdr:row>
      <xdr:rowOff>98298</xdr:rowOff>
    </xdr:to>
    <xdr:cxnSp macro="">
      <xdr:nvCxnSpPr>
        <xdr:cNvPr id="153" name="直線コネクタ 152"/>
        <xdr:cNvCxnSpPr/>
      </xdr:nvCxnSpPr>
      <xdr:spPr>
        <a:xfrm>
          <a:off x="4108450" y="95153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122953</xdr:rowOff>
    </xdr:from>
    <xdr:ext cx="405111" cy="259045"/>
    <xdr:sp macro="" textlink="">
      <xdr:nvSpPr>
        <xdr:cNvPr id="154" name="【橋りょう・トンネル】&#10;有形固定資産減価償却率平均値テキスト"/>
        <xdr:cNvSpPr txBox="1"/>
      </xdr:nvSpPr>
      <xdr:spPr>
        <a:xfrm>
          <a:off x="4229100" y="9870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100076</xdr:rowOff>
    </xdr:from>
    <xdr:to>
      <xdr:col>24</xdr:col>
      <xdr:colOff>114300</xdr:colOff>
      <xdr:row>61</xdr:row>
      <xdr:rowOff>30226</xdr:rowOff>
    </xdr:to>
    <xdr:sp macro="" textlink="">
      <xdr:nvSpPr>
        <xdr:cNvPr id="155" name="フローチャート: 判断 154"/>
        <xdr:cNvSpPr/>
      </xdr:nvSpPr>
      <xdr:spPr>
        <a:xfrm>
          <a:off x="4127500" y="100124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10922</xdr:rowOff>
    </xdr:from>
    <xdr:to>
      <xdr:col>20</xdr:col>
      <xdr:colOff>38100</xdr:colOff>
      <xdr:row>61</xdr:row>
      <xdr:rowOff>112522</xdr:rowOff>
    </xdr:to>
    <xdr:sp macro="" textlink="">
      <xdr:nvSpPr>
        <xdr:cNvPr id="156" name="フローチャート: 判断 155"/>
        <xdr:cNvSpPr/>
      </xdr:nvSpPr>
      <xdr:spPr>
        <a:xfrm>
          <a:off x="3384550" y="100883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24638</xdr:rowOff>
    </xdr:from>
    <xdr:to>
      <xdr:col>15</xdr:col>
      <xdr:colOff>101600</xdr:colOff>
      <xdr:row>61</xdr:row>
      <xdr:rowOff>126238</xdr:rowOff>
    </xdr:to>
    <xdr:sp macro="" textlink="">
      <xdr:nvSpPr>
        <xdr:cNvPr id="157" name="フローチャート: 判断 156"/>
        <xdr:cNvSpPr/>
      </xdr:nvSpPr>
      <xdr:spPr>
        <a:xfrm>
          <a:off x="2571750" y="1010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63</xdr:row>
      <xdr:rowOff>38354</xdr:rowOff>
    </xdr:from>
    <xdr:to>
      <xdr:col>10</xdr:col>
      <xdr:colOff>165100</xdr:colOff>
      <xdr:row>63</xdr:row>
      <xdr:rowOff>139954</xdr:rowOff>
    </xdr:to>
    <xdr:sp macro="" textlink="">
      <xdr:nvSpPr>
        <xdr:cNvPr id="158" name="フローチャート: 判断 157"/>
        <xdr:cNvSpPr/>
      </xdr:nvSpPr>
      <xdr:spPr>
        <a:xfrm>
          <a:off x="1778000" y="1044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64" name="楕円 163"/>
        <xdr:cNvSpPr/>
      </xdr:nvSpPr>
      <xdr:spPr>
        <a:xfrm>
          <a:off x="4127500" y="10044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110507</xdr:rowOff>
    </xdr:from>
    <xdr:ext cx="405111" cy="259045"/>
    <xdr:sp macro="" textlink="">
      <xdr:nvSpPr>
        <xdr:cNvPr id="165" name="【橋りょう・トンネル】&#10;有形固定資産減価償却率該当値テキスト"/>
        <xdr:cNvSpPr txBox="1"/>
      </xdr:nvSpPr>
      <xdr:spPr>
        <a:xfrm>
          <a:off x="4229100"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61214</xdr:rowOff>
    </xdr:from>
    <xdr:to>
      <xdr:col>20</xdr:col>
      <xdr:colOff>38100</xdr:colOff>
      <xdr:row>61</xdr:row>
      <xdr:rowOff>162814</xdr:rowOff>
    </xdr:to>
    <xdr:sp macro="" textlink="">
      <xdr:nvSpPr>
        <xdr:cNvPr id="166" name="楕円 165"/>
        <xdr:cNvSpPr/>
      </xdr:nvSpPr>
      <xdr:spPr>
        <a:xfrm>
          <a:off x="3384550" y="101386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xdr:rowOff>
    </xdr:from>
    <xdr:to>
      <xdr:col>24</xdr:col>
      <xdr:colOff>63500</xdr:colOff>
      <xdr:row>61</xdr:row>
      <xdr:rowOff>112014</xdr:rowOff>
    </xdr:to>
    <xdr:cxnSp macro="">
      <xdr:nvCxnSpPr>
        <xdr:cNvPr id="167" name="直線コネクタ 166"/>
        <xdr:cNvCxnSpPr/>
      </xdr:nvCxnSpPr>
      <xdr:spPr>
        <a:xfrm flipV="1">
          <a:off x="3429000" y="10088880"/>
          <a:ext cx="7493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152654</xdr:rowOff>
    </xdr:from>
    <xdr:to>
      <xdr:col>15</xdr:col>
      <xdr:colOff>101600</xdr:colOff>
      <xdr:row>62</xdr:row>
      <xdr:rowOff>82804</xdr:rowOff>
    </xdr:to>
    <xdr:sp macro="" textlink="">
      <xdr:nvSpPr>
        <xdr:cNvPr id="168" name="楕円 167"/>
        <xdr:cNvSpPr/>
      </xdr:nvSpPr>
      <xdr:spPr>
        <a:xfrm>
          <a:off x="2571750" y="102301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112014</xdr:rowOff>
    </xdr:from>
    <xdr:to>
      <xdr:col>19</xdr:col>
      <xdr:colOff>177800</xdr:colOff>
      <xdr:row>62</xdr:row>
      <xdr:rowOff>32004</xdr:rowOff>
    </xdr:to>
    <xdr:cxnSp macro="">
      <xdr:nvCxnSpPr>
        <xdr:cNvPr id="169" name="直線コネクタ 168"/>
        <xdr:cNvCxnSpPr/>
      </xdr:nvCxnSpPr>
      <xdr:spPr>
        <a:xfrm flipV="1">
          <a:off x="2622550" y="10189464"/>
          <a:ext cx="80645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129049</xdr:rowOff>
    </xdr:from>
    <xdr:ext cx="405111" cy="259045"/>
    <xdr:sp macro="" textlink="">
      <xdr:nvSpPr>
        <xdr:cNvPr id="170" name="n_1aveValue【橋りょう・トンネル】&#10;有形固定資産減価償却率"/>
        <xdr:cNvSpPr txBox="1"/>
      </xdr:nvSpPr>
      <xdr:spPr>
        <a:xfrm>
          <a:off x="3239144" y="987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142765</xdr:rowOff>
    </xdr:from>
    <xdr:ext cx="405111" cy="259045"/>
    <xdr:sp macro="" textlink="">
      <xdr:nvSpPr>
        <xdr:cNvPr id="171" name="n_2aveValue【橋りょう・トンネル】&#10;有形固定資産減価償却率"/>
        <xdr:cNvSpPr txBox="1"/>
      </xdr:nvSpPr>
      <xdr:spPr>
        <a:xfrm>
          <a:off x="2439044" y="989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156481</xdr:rowOff>
    </xdr:from>
    <xdr:ext cx="405111" cy="259045"/>
    <xdr:sp macro="" textlink="">
      <xdr:nvSpPr>
        <xdr:cNvPr id="172" name="n_3aveValue【橋りょう・トンネル】&#10;有形固定資産減価償却率"/>
        <xdr:cNvSpPr txBox="1"/>
      </xdr:nvSpPr>
      <xdr:spPr>
        <a:xfrm>
          <a:off x="1645294" y="1023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153941</xdr:rowOff>
    </xdr:from>
    <xdr:ext cx="405111" cy="259045"/>
    <xdr:sp macro="" textlink="">
      <xdr:nvSpPr>
        <xdr:cNvPr id="173" name="n_1mainValue【橋りょう・トンネル】&#10;有形固定資産減価償却率"/>
        <xdr:cNvSpPr txBox="1"/>
      </xdr:nvSpPr>
      <xdr:spPr>
        <a:xfrm>
          <a:off x="3239144" y="1023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73931</xdr:rowOff>
    </xdr:from>
    <xdr:ext cx="405111" cy="259045"/>
    <xdr:sp macro="" textlink="">
      <xdr:nvSpPr>
        <xdr:cNvPr id="174" name="n_2mainValue【橋りょう・トンネル】&#10;有形固定資産減価償却率"/>
        <xdr:cNvSpPr txBox="1"/>
      </xdr:nvSpPr>
      <xdr:spPr>
        <a:xfrm>
          <a:off x="2439044" y="10316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6" name="正方形/長方形 175"/>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7" name="正方形/長方形 176"/>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8" name="正方形/長方形 177"/>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9" name="正方形/長方形 178"/>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83" name="テキスト ボックス 182"/>
        <xdr:cNvSpPr txBox="1"/>
      </xdr:nvSpPr>
      <xdr:spPr>
        <a:xfrm>
          <a:off x="5726564" y="10881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185" name="テキスト ボックス 184"/>
        <xdr:cNvSpPr txBox="1"/>
      </xdr:nvSpPr>
      <xdr:spPr>
        <a:xfrm>
          <a:off x="5418031" y="10436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9" name="テキスト ボックス 188"/>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1" name="テキスト ボックス 190"/>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26815</xdr:rowOff>
    </xdr:from>
    <xdr:to>
      <xdr:col>54</xdr:col>
      <xdr:colOff>189865</xdr:colOff>
      <xdr:row>63</xdr:row>
      <xdr:rowOff>80627</xdr:rowOff>
    </xdr:to>
    <xdr:cxnSp macro="">
      <xdr:nvCxnSpPr>
        <xdr:cNvPr id="195" name="直線コネクタ 194"/>
        <xdr:cNvCxnSpPr/>
      </xdr:nvCxnSpPr>
      <xdr:spPr>
        <a:xfrm flipV="1">
          <a:off x="9427845" y="9443865"/>
          <a:ext cx="1270" cy="1044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84454</xdr:rowOff>
    </xdr:from>
    <xdr:ext cx="599010" cy="259045"/>
    <xdr:sp macro="" textlink="">
      <xdr:nvSpPr>
        <xdr:cNvPr id="196" name="【橋りょう・トンネル】&#10;一人当たり有形固定資産（償却資産）額最小値テキスト"/>
        <xdr:cNvSpPr txBox="1"/>
      </xdr:nvSpPr>
      <xdr:spPr>
        <a:xfrm>
          <a:off x="9480550" y="1049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80627</xdr:rowOff>
    </xdr:from>
    <xdr:to>
      <xdr:col>55</xdr:col>
      <xdr:colOff>88900</xdr:colOff>
      <xdr:row>63</xdr:row>
      <xdr:rowOff>80627</xdr:rowOff>
    </xdr:to>
    <xdr:cxnSp macro="">
      <xdr:nvCxnSpPr>
        <xdr:cNvPr id="197" name="直線コネクタ 196"/>
        <xdr:cNvCxnSpPr/>
      </xdr:nvCxnSpPr>
      <xdr:spPr>
        <a:xfrm>
          <a:off x="9359900" y="104882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144942</xdr:rowOff>
    </xdr:from>
    <xdr:ext cx="599010" cy="259045"/>
    <xdr:sp macro="" textlink="">
      <xdr:nvSpPr>
        <xdr:cNvPr id="198" name="【橋りょう・トンネル】&#10;一人当たり有形固定資産（償却資産）額最大値テキスト"/>
        <xdr:cNvSpPr txBox="1"/>
      </xdr:nvSpPr>
      <xdr:spPr>
        <a:xfrm>
          <a:off x="9480550" y="923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26815</xdr:rowOff>
    </xdr:from>
    <xdr:to>
      <xdr:col>55</xdr:col>
      <xdr:colOff>88900</xdr:colOff>
      <xdr:row>57</xdr:row>
      <xdr:rowOff>26815</xdr:rowOff>
    </xdr:to>
    <xdr:cxnSp macro="">
      <xdr:nvCxnSpPr>
        <xdr:cNvPr id="199" name="直線コネクタ 198"/>
        <xdr:cNvCxnSpPr/>
      </xdr:nvCxnSpPr>
      <xdr:spPr>
        <a:xfrm>
          <a:off x="9359900" y="94438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43249</xdr:rowOff>
    </xdr:from>
    <xdr:ext cx="599010" cy="259045"/>
    <xdr:sp macro="" textlink="">
      <xdr:nvSpPr>
        <xdr:cNvPr id="200" name="【橋りょう・トンネル】&#10;一人当たり有形固定資産（償却資産）額平均値テキスト"/>
        <xdr:cNvSpPr txBox="1"/>
      </xdr:nvSpPr>
      <xdr:spPr>
        <a:xfrm>
          <a:off x="9480550" y="99555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64822</xdr:rowOff>
    </xdr:from>
    <xdr:to>
      <xdr:col>55</xdr:col>
      <xdr:colOff>50800</xdr:colOff>
      <xdr:row>60</xdr:row>
      <xdr:rowOff>166422</xdr:rowOff>
    </xdr:to>
    <xdr:sp macro="" textlink="">
      <xdr:nvSpPr>
        <xdr:cNvPr id="201" name="フローチャート: 判断 200"/>
        <xdr:cNvSpPr/>
      </xdr:nvSpPr>
      <xdr:spPr>
        <a:xfrm>
          <a:off x="9398000" y="99771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63838</xdr:rowOff>
    </xdr:from>
    <xdr:to>
      <xdr:col>50</xdr:col>
      <xdr:colOff>165100</xdr:colOff>
      <xdr:row>60</xdr:row>
      <xdr:rowOff>165438</xdr:rowOff>
    </xdr:to>
    <xdr:sp macro="" textlink="">
      <xdr:nvSpPr>
        <xdr:cNvPr id="202" name="フローチャート: 判断 201"/>
        <xdr:cNvSpPr/>
      </xdr:nvSpPr>
      <xdr:spPr>
        <a:xfrm>
          <a:off x="8636000" y="99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160162</xdr:rowOff>
    </xdr:from>
    <xdr:to>
      <xdr:col>46</xdr:col>
      <xdr:colOff>38100</xdr:colOff>
      <xdr:row>60</xdr:row>
      <xdr:rowOff>90312</xdr:rowOff>
    </xdr:to>
    <xdr:sp macro="" textlink="">
      <xdr:nvSpPr>
        <xdr:cNvPr id="203" name="フローチャート: 判断 202"/>
        <xdr:cNvSpPr/>
      </xdr:nvSpPr>
      <xdr:spPr>
        <a:xfrm>
          <a:off x="7842250" y="99074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24012</xdr:rowOff>
    </xdr:from>
    <xdr:to>
      <xdr:col>41</xdr:col>
      <xdr:colOff>101600</xdr:colOff>
      <xdr:row>59</xdr:row>
      <xdr:rowOff>125612</xdr:rowOff>
    </xdr:to>
    <xdr:sp macro="" textlink="">
      <xdr:nvSpPr>
        <xdr:cNvPr id="204" name="フローチャート: 判断 203"/>
        <xdr:cNvSpPr/>
      </xdr:nvSpPr>
      <xdr:spPr>
        <a:xfrm>
          <a:off x="7029450" y="977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147465</xdr:rowOff>
    </xdr:from>
    <xdr:to>
      <xdr:col>55</xdr:col>
      <xdr:colOff>50800</xdr:colOff>
      <xdr:row>57</xdr:row>
      <xdr:rowOff>77615</xdr:rowOff>
    </xdr:to>
    <xdr:sp macro="" textlink="">
      <xdr:nvSpPr>
        <xdr:cNvPr id="210" name="楕円 209"/>
        <xdr:cNvSpPr/>
      </xdr:nvSpPr>
      <xdr:spPr>
        <a:xfrm>
          <a:off x="9398000" y="93994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100492</xdr:rowOff>
    </xdr:from>
    <xdr:ext cx="599010" cy="259045"/>
    <xdr:sp macro="" textlink="">
      <xdr:nvSpPr>
        <xdr:cNvPr id="211" name="【橋りょう・トンネル】&#10;一人当たり有形固定資産（償却資産）額該当値テキスト"/>
        <xdr:cNvSpPr txBox="1"/>
      </xdr:nvSpPr>
      <xdr:spPr>
        <a:xfrm>
          <a:off x="9480550" y="935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168180</xdr:rowOff>
    </xdr:from>
    <xdr:to>
      <xdr:col>50</xdr:col>
      <xdr:colOff>165100</xdr:colOff>
      <xdr:row>57</xdr:row>
      <xdr:rowOff>98330</xdr:rowOff>
    </xdr:to>
    <xdr:sp macro="" textlink="">
      <xdr:nvSpPr>
        <xdr:cNvPr id="212" name="楕円 211"/>
        <xdr:cNvSpPr/>
      </xdr:nvSpPr>
      <xdr:spPr>
        <a:xfrm>
          <a:off x="8636000" y="9420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26815</xdr:rowOff>
    </xdr:from>
    <xdr:to>
      <xdr:col>55</xdr:col>
      <xdr:colOff>0</xdr:colOff>
      <xdr:row>57</xdr:row>
      <xdr:rowOff>47530</xdr:rowOff>
    </xdr:to>
    <xdr:cxnSp macro="">
      <xdr:nvCxnSpPr>
        <xdr:cNvPr id="213" name="直線コネクタ 212"/>
        <xdr:cNvCxnSpPr/>
      </xdr:nvCxnSpPr>
      <xdr:spPr>
        <a:xfrm flipV="1">
          <a:off x="8686800" y="9443865"/>
          <a:ext cx="742950" cy="2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21172</xdr:rowOff>
    </xdr:from>
    <xdr:to>
      <xdr:col>46</xdr:col>
      <xdr:colOff>38100</xdr:colOff>
      <xdr:row>57</xdr:row>
      <xdr:rowOff>122772</xdr:rowOff>
    </xdr:to>
    <xdr:sp macro="" textlink="">
      <xdr:nvSpPr>
        <xdr:cNvPr id="214" name="楕円 213"/>
        <xdr:cNvSpPr/>
      </xdr:nvSpPr>
      <xdr:spPr>
        <a:xfrm>
          <a:off x="7842250" y="94382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47530</xdr:rowOff>
    </xdr:from>
    <xdr:to>
      <xdr:col>50</xdr:col>
      <xdr:colOff>114300</xdr:colOff>
      <xdr:row>57</xdr:row>
      <xdr:rowOff>71972</xdr:rowOff>
    </xdr:to>
    <xdr:cxnSp macro="">
      <xdr:nvCxnSpPr>
        <xdr:cNvPr id="215" name="直線コネクタ 214"/>
        <xdr:cNvCxnSpPr/>
      </xdr:nvCxnSpPr>
      <xdr:spPr>
        <a:xfrm flipV="1">
          <a:off x="7886700" y="9464580"/>
          <a:ext cx="800100" cy="2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156565</xdr:rowOff>
    </xdr:from>
    <xdr:ext cx="599010" cy="259045"/>
    <xdr:sp macro="" textlink="">
      <xdr:nvSpPr>
        <xdr:cNvPr id="216" name="n_1aveValue【橋りょう・トンネル】&#10;一人当たり有形固定資産（償却資産）額"/>
        <xdr:cNvSpPr txBox="1"/>
      </xdr:nvSpPr>
      <xdr:spPr>
        <a:xfrm>
          <a:off x="8399995" y="10068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81439</xdr:rowOff>
    </xdr:from>
    <xdr:ext cx="599010" cy="259045"/>
    <xdr:sp macro="" textlink="">
      <xdr:nvSpPr>
        <xdr:cNvPr id="217" name="n_2aveValue【橋りょう・トンネル】&#10;一人当たり有形固定資産（償却資産）額"/>
        <xdr:cNvSpPr txBox="1"/>
      </xdr:nvSpPr>
      <xdr:spPr>
        <a:xfrm>
          <a:off x="7612595" y="999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142139</xdr:rowOff>
    </xdr:from>
    <xdr:ext cx="599010" cy="259045"/>
    <xdr:sp macro="" textlink="">
      <xdr:nvSpPr>
        <xdr:cNvPr id="218" name="n_3aveValue【橋りょう・トンネル】&#10;一人当たり有形固定資産（償却資産）額"/>
        <xdr:cNvSpPr txBox="1"/>
      </xdr:nvSpPr>
      <xdr:spPr>
        <a:xfrm>
          <a:off x="6818845" y="955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114857</xdr:rowOff>
    </xdr:from>
    <xdr:ext cx="599010" cy="259045"/>
    <xdr:sp macro="" textlink="">
      <xdr:nvSpPr>
        <xdr:cNvPr id="219" name="n_1mainValue【橋りょう・トンネル】&#10;一人当たり有形固定資産（償却資産）額"/>
        <xdr:cNvSpPr txBox="1"/>
      </xdr:nvSpPr>
      <xdr:spPr>
        <a:xfrm>
          <a:off x="8399995" y="920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139299</xdr:rowOff>
    </xdr:from>
    <xdr:ext cx="599010" cy="259045"/>
    <xdr:sp macro="" textlink="">
      <xdr:nvSpPr>
        <xdr:cNvPr id="220" name="n_2mainValue【橋りょう・トンネル】&#10;一人当たり有形固定資産（償却資産）額"/>
        <xdr:cNvSpPr txBox="1"/>
      </xdr:nvSpPr>
      <xdr:spPr>
        <a:xfrm>
          <a:off x="7612595" y="922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2" name="正方形/長方形 221"/>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3" name="正方形/長方形 222"/>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4" name="正方形/長方形 223"/>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5" name="正方形/長方形 224"/>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9" name="テキスト ボックス 238"/>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1" name="テキスト ボックス 240"/>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167639</xdr:rowOff>
    </xdr:from>
    <xdr:to>
      <xdr:col>24</xdr:col>
      <xdr:colOff>62865</xdr:colOff>
      <xdr:row>87</xdr:row>
      <xdr:rowOff>26670</xdr:rowOff>
    </xdr:to>
    <xdr:cxnSp macro="">
      <xdr:nvCxnSpPr>
        <xdr:cNvPr id="243" name="直線コネクタ 242"/>
        <xdr:cNvCxnSpPr/>
      </xdr:nvCxnSpPr>
      <xdr:spPr>
        <a:xfrm flipV="1">
          <a:off x="4176395" y="13051789"/>
          <a:ext cx="1270" cy="1344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87</xdr:row>
      <xdr:rowOff>30497</xdr:rowOff>
    </xdr:from>
    <xdr:ext cx="405111" cy="259045"/>
    <xdr:sp macro="" textlink="">
      <xdr:nvSpPr>
        <xdr:cNvPr id="244" name="【公営住宅】&#10;有形固定資産減価償却率最小値テキスト"/>
        <xdr:cNvSpPr txBox="1"/>
      </xdr:nvSpPr>
      <xdr:spPr>
        <a:xfrm>
          <a:off x="4229100" y="1440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45" name="直線コネクタ 244"/>
        <xdr:cNvCxnSpPr/>
      </xdr:nvCxnSpPr>
      <xdr:spPr>
        <a:xfrm>
          <a:off x="4108450" y="14396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114316</xdr:rowOff>
    </xdr:from>
    <xdr:ext cx="405111" cy="259045"/>
    <xdr:sp macro="" textlink="">
      <xdr:nvSpPr>
        <xdr:cNvPr id="246" name="【公営住宅】&#10;有形固定資産減価償却率最大値テキスト"/>
        <xdr:cNvSpPr txBox="1"/>
      </xdr:nvSpPr>
      <xdr:spPr>
        <a:xfrm>
          <a:off x="4229100" y="1283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167639</xdr:rowOff>
    </xdr:from>
    <xdr:to>
      <xdr:col>24</xdr:col>
      <xdr:colOff>152400</xdr:colOff>
      <xdr:row>78</xdr:row>
      <xdr:rowOff>167639</xdr:rowOff>
    </xdr:to>
    <xdr:cxnSp macro="">
      <xdr:nvCxnSpPr>
        <xdr:cNvPr id="247" name="直線コネクタ 246"/>
        <xdr:cNvCxnSpPr/>
      </xdr:nvCxnSpPr>
      <xdr:spPr>
        <a:xfrm>
          <a:off x="4108450" y="130517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44466</xdr:rowOff>
    </xdr:from>
    <xdr:ext cx="405111" cy="259045"/>
    <xdr:sp macro="" textlink="">
      <xdr:nvSpPr>
        <xdr:cNvPr id="248" name="【公営住宅】&#10;有形固定資産減価償却率平均値テキスト"/>
        <xdr:cNvSpPr txBox="1"/>
      </xdr:nvSpPr>
      <xdr:spPr>
        <a:xfrm>
          <a:off x="4229100" y="13589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49" name="フローチャート: 判断 248"/>
        <xdr:cNvSpPr/>
      </xdr:nvSpPr>
      <xdr:spPr>
        <a:xfrm>
          <a:off x="4127500" y="1373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97789</xdr:rowOff>
    </xdr:from>
    <xdr:to>
      <xdr:col>20</xdr:col>
      <xdr:colOff>38100</xdr:colOff>
      <xdr:row>84</xdr:row>
      <xdr:rowOff>27939</xdr:rowOff>
    </xdr:to>
    <xdr:sp macro="" textlink="">
      <xdr:nvSpPr>
        <xdr:cNvPr id="250" name="フローチャート: 判断 249"/>
        <xdr:cNvSpPr/>
      </xdr:nvSpPr>
      <xdr:spPr>
        <a:xfrm>
          <a:off x="3384550" y="138074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40639</xdr:rowOff>
    </xdr:from>
    <xdr:to>
      <xdr:col>15</xdr:col>
      <xdr:colOff>101600</xdr:colOff>
      <xdr:row>84</xdr:row>
      <xdr:rowOff>142239</xdr:rowOff>
    </xdr:to>
    <xdr:sp macro="" textlink="">
      <xdr:nvSpPr>
        <xdr:cNvPr id="251" name="フローチャート: 判断 250"/>
        <xdr:cNvSpPr/>
      </xdr:nvSpPr>
      <xdr:spPr>
        <a:xfrm>
          <a:off x="2571750" y="1391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139700</xdr:rowOff>
    </xdr:from>
    <xdr:to>
      <xdr:col>10</xdr:col>
      <xdr:colOff>165100</xdr:colOff>
      <xdr:row>85</xdr:row>
      <xdr:rowOff>69850</xdr:rowOff>
    </xdr:to>
    <xdr:sp macro="" textlink="">
      <xdr:nvSpPr>
        <xdr:cNvPr id="252" name="フローチャート: 判断 251"/>
        <xdr:cNvSpPr/>
      </xdr:nvSpPr>
      <xdr:spPr>
        <a:xfrm>
          <a:off x="1778000" y="14014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147320</xdr:rowOff>
    </xdr:from>
    <xdr:to>
      <xdr:col>24</xdr:col>
      <xdr:colOff>114300</xdr:colOff>
      <xdr:row>87</xdr:row>
      <xdr:rowOff>77470</xdr:rowOff>
    </xdr:to>
    <xdr:sp macro="" textlink="">
      <xdr:nvSpPr>
        <xdr:cNvPr id="258" name="楕円 257"/>
        <xdr:cNvSpPr/>
      </xdr:nvSpPr>
      <xdr:spPr>
        <a:xfrm>
          <a:off x="4127500" y="14352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86</xdr:row>
      <xdr:rowOff>62247</xdr:rowOff>
    </xdr:from>
    <xdr:ext cx="405111" cy="259045"/>
    <xdr:sp macro="" textlink="">
      <xdr:nvSpPr>
        <xdr:cNvPr id="259" name="【公営住宅】&#10;有形固定資産減価償却率該当値テキスト"/>
        <xdr:cNvSpPr txBox="1"/>
      </xdr:nvSpPr>
      <xdr:spPr>
        <a:xfrm>
          <a:off x="4229100" y="1426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116839</xdr:rowOff>
    </xdr:from>
    <xdr:to>
      <xdr:col>20</xdr:col>
      <xdr:colOff>38100</xdr:colOff>
      <xdr:row>87</xdr:row>
      <xdr:rowOff>46989</xdr:rowOff>
    </xdr:to>
    <xdr:sp macro="" textlink="">
      <xdr:nvSpPr>
        <xdr:cNvPr id="260" name="楕円 259"/>
        <xdr:cNvSpPr/>
      </xdr:nvSpPr>
      <xdr:spPr>
        <a:xfrm>
          <a:off x="3384550" y="143217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167639</xdr:rowOff>
    </xdr:from>
    <xdr:to>
      <xdr:col>24</xdr:col>
      <xdr:colOff>63500</xdr:colOff>
      <xdr:row>87</xdr:row>
      <xdr:rowOff>26670</xdr:rowOff>
    </xdr:to>
    <xdr:cxnSp macro="">
      <xdr:nvCxnSpPr>
        <xdr:cNvPr id="261" name="直線コネクタ 260"/>
        <xdr:cNvCxnSpPr/>
      </xdr:nvCxnSpPr>
      <xdr:spPr>
        <a:xfrm>
          <a:off x="3429000" y="14372589"/>
          <a:ext cx="7493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151130</xdr:rowOff>
    </xdr:from>
    <xdr:to>
      <xdr:col>15</xdr:col>
      <xdr:colOff>101600</xdr:colOff>
      <xdr:row>86</xdr:row>
      <xdr:rowOff>81280</xdr:rowOff>
    </xdr:to>
    <xdr:sp macro="" textlink="">
      <xdr:nvSpPr>
        <xdr:cNvPr id="262" name="楕円 261"/>
        <xdr:cNvSpPr/>
      </xdr:nvSpPr>
      <xdr:spPr>
        <a:xfrm>
          <a:off x="2571750" y="141909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30480</xdr:rowOff>
    </xdr:from>
    <xdr:to>
      <xdr:col>19</xdr:col>
      <xdr:colOff>177800</xdr:colOff>
      <xdr:row>86</xdr:row>
      <xdr:rowOff>167639</xdr:rowOff>
    </xdr:to>
    <xdr:cxnSp macro="">
      <xdr:nvCxnSpPr>
        <xdr:cNvPr id="263" name="直線コネクタ 262"/>
        <xdr:cNvCxnSpPr/>
      </xdr:nvCxnSpPr>
      <xdr:spPr>
        <a:xfrm>
          <a:off x="2622550" y="14235430"/>
          <a:ext cx="80645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44466</xdr:rowOff>
    </xdr:from>
    <xdr:ext cx="405111" cy="259045"/>
    <xdr:sp macro="" textlink="">
      <xdr:nvSpPr>
        <xdr:cNvPr id="264" name="n_1aveValue【公営住宅】&#10;有形固定資産減価償却率"/>
        <xdr:cNvSpPr txBox="1"/>
      </xdr:nvSpPr>
      <xdr:spPr>
        <a:xfrm>
          <a:off x="32391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158766</xdr:rowOff>
    </xdr:from>
    <xdr:ext cx="405111" cy="259045"/>
    <xdr:sp macro="" textlink="">
      <xdr:nvSpPr>
        <xdr:cNvPr id="265" name="n_2aveValue【公営住宅】&#10;有形固定資産減価償却率"/>
        <xdr:cNvSpPr txBox="1"/>
      </xdr:nvSpPr>
      <xdr:spPr>
        <a:xfrm>
          <a:off x="24390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86377</xdr:rowOff>
    </xdr:from>
    <xdr:ext cx="405111" cy="259045"/>
    <xdr:sp macro="" textlink="">
      <xdr:nvSpPr>
        <xdr:cNvPr id="266" name="n_3aveValue【公営住宅】&#10;有形固定資産減価償却率"/>
        <xdr:cNvSpPr txBox="1"/>
      </xdr:nvSpPr>
      <xdr:spPr>
        <a:xfrm>
          <a:off x="164529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38116</xdr:rowOff>
    </xdr:from>
    <xdr:ext cx="405111" cy="259045"/>
    <xdr:sp macro="" textlink="">
      <xdr:nvSpPr>
        <xdr:cNvPr id="267" name="n_1mainValue【公営住宅】&#10;有形固定資産減価償却率"/>
        <xdr:cNvSpPr txBox="1"/>
      </xdr:nvSpPr>
      <xdr:spPr>
        <a:xfrm>
          <a:off x="3239144" y="14408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72407</xdr:rowOff>
    </xdr:from>
    <xdr:ext cx="405111" cy="259045"/>
    <xdr:sp macro="" textlink="">
      <xdr:nvSpPr>
        <xdr:cNvPr id="268" name="n_2mainValue【公営住宅】&#10;有形固定資産減価償却率"/>
        <xdr:cNvSpPr txBox="1"/>
      </xdr:nvSpPr>
      <xdr:spPr>
        <a:xfrm>
          <a:off x="2439044" y="1427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70" name="正方形/長方形 269"/>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1" name="正方形/長方形 270"/>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2" name="正方形/長方形 271"/>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3" name="正方形/長方形 272"/>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77" name="テキスト ボックス 276"/>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9525</xdr:rowOff>
    </xdr:from>
    <xdr:to>
      <xdr:col>54</xdr:col>
      <xdr:colOff>189865</xdr:colOff>
      <xdr:row>86</xdr:row>
      <xdr:rowOff>129539</xdr:rowOff>
    </xdr:to>
    <xdr:cxnSp macro="">
      <xdr:nvCxnSpPr>
        <xdr:cNvPr id="291" name="直線コネクタ 290"/>
        <xdr:cNvCxnSpPr/>
      </xdr:nvCxnSpPr>
      <xdr:spPr>
        <a:xfrm flipV="1">
          <a:off x="9427845" y="13058775"/>
          <a:ext cx="1270" cy="1275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133366</xdr:rowOff>
    </xdr:from>
    <xdr:ext cx="469744" cy="259045"/>
    <xdr:sp macro="" textlink="">
      <xdr:nvSpPr>
        <xdr:cNvPr id="292" name="【公営住宅】&#10;一人当たり面積最小値テキスト"/>
        <xdr:cNvSpPr txBox="1"/>
      </xdr:nvSpPr>
      <xdr:spPr>
        <a:xfrm>
          <a:off x="9480550" y="143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129539</xdr:rowOff>
    </xdr:from>
    <xdr:to>
      <xdr:col>55</xdr:col>
      <xdr:colOff>88900</xdr:colOff>
      <xdr:row>86</xdr:row>
      <xdr:rowOff>129539</xdr:rowOff>
    </xdr:to>
    <xdr:cxnSp macro="">
      <xdr:nvCxnSpPr>
        <xdr:cNvPr id="293" name="直線コネクタ 292"/>
        <xdr:cNvCxnSpPr/>
      </xdr:nvCxnSpPr>
      <xdr:spPr>
        <a:xfrm>
          <a:off x="9359900" y="14334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127652</xdr:rowOff>
    </xdr:from>
    <xdr:ext cx="469744" cy="259045"/>
    <xdr:sp macro="" textlink="">
      <xdr:nvSpPr>
        <xdr:cNvPr id="294" name="【公営住宅】&#10;一人当たり面積最大値テキスト"/>
        <xdr:cNvSpPr txBox="1"/>
      </xdr:nvSpPr>
      <xdr:spPr>
        <a:xfrm>
          <a:off x="9480550" y="1284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9525</xdr:rowOff>
    </xdr:from>
    <xdr:to>
      <xdr:col>55</xdr:col>
      <xdr:colOff>88900</xdr:colOff>
      <xdr:row>79</xdr:row>
      <xdr:rowOff>9525</xdr:rowOff>
    </xdr:to>
    <xdr:cxnSp macro="">
      <xdr:nvCxnSpPr>
        <xdr:cNvPr id="295" name="直線コネクタ 294"/>
        <xdr:cNvCxnSpPr/>
      </xdr:nvCxnSpPr>
      <xdr:spPr>
        <a:xfrm>
          <a:off x="9359900" y="13058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17797</xdr:rowOff>
    </xdr:from>
    <xdr:ext cx="469744" cy="259045"/>
    <xdr:sp macro="" textlink="">
      <xdr:nvSpPr>
        <xdr:cNvPr id="296" name="【公営住宅】&#10;一人当たり面積平均値テキスト"/>
        <xdr:cNvSpPr txBox="1"/>
      </xdr:nvSpPr>
      <xdr:spPr>
        <a:xfrm>
          <a:off x="9480550" y="13562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166370</xdr:rowOff>
    </xdr:from>
    <xdr:to>
      <xdr:col>55</xdr:col>
      <xdr:colOff>50800</xdr:colOff>
      <xdr:row>83</xdr:row>
      <xdr:rowOff>96520</xdr:rowOff>
    </xdr:to>
    <xdr:sp macro="" textlink="">
      <xdr:nvSpPr>
        <xdr:cNvPr id="297" name="フローチャート: 判断 296"/>
        <xdr:cNvSpPr/>
      </xdr:nvSpPr>
      <xdr:spPr>
        <a:xfrm>
          <a:off x="9398000" y="13710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298" name="フローチャート: 判断 297"/>
        <xdr:cNvSpPr/>
      </xdr:nvSpPr>
      <xdr:spPr>
        <a:xfrm>
          <a:off x="8636000" y="137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xdr:rowOff>
    </xdr:from>
    <xdr:to>
      <xdr:col>46</xdr:col>
      <xdr:colOff>38100</xdr:colOff>
      <xdr:row>83</xdr:row>
      <xdr:rowOff>106045</xdr:rowOff>
    </xdr:to>
    <xdr:sp macro="" textlink="">
      <xdr:nvSpPr>
        <xdr:cNvPr id="299" name="フローチャート: 判断 298"/>
        <xdr:cNvSpPr/>
      </xdr:nvSpPr>
      <xdr:spPr>
        <a:xfrm>
          <a:off x="7842250" y="137140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114936</xdr:rowOff>
    </xdr:from>
    <xdr:to>
      <xdr:col>41</xdr:col>
      <xdr:colOff>101600</xdr:colOff>
      <xdr:row>82</xdr:row>
      <xdr:rowOff>45086</xdr:rowOff>
    </xdr:to>
    <xdr:sp macro="" textlink="">
      <xdr:nvSpPr>
        <xdr:cNvPr id="300" name="フローチャート: 判断 299"/>
        <xdr:cNvSpPr/>
      </xdr:nvSpPr>
      <xdr:spPr>
        <a:xfrm>
          <a:off x="7029450" y="134943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40639</xdr:rowOff>
    </xdr:from>
    <xdr:to>
      <xdr:col>55</xdr:col>
      <xdr:colOff>50800</xdr:colOff>
      <xdr:row>84</xdr:row>
      <xdr:rowOff>142239</xdr:rowOff>
    </xdr:to>
    <xdr:sp macro="" textlink="">
      <xdr:nvSpPr>
        <xdr:cNvPr id="306" name="楕円 305"/>
        <xdr:cNvSpPr/>
      </xdr:nvSpPr>
      <xdr:spPr>
        <a:xfrm>
          <a:off x="9398000" y="139153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19066</xdr:rowOff>
    </xdr:from>
    <xdr:ext cx="469744" cy="259045"/>
    <xdr:sp macro="" textlink="">
      <xdr:nvSpPr>
        <xdr:cNvPr id="307" name="【公営住宅】&#10;一人当たり面積該当値テキスト"/>
        <xdr:cNvSpPr txBox="1"/>
      </xdr:nvSpPr>
      <xdr:spPr>
        <a:xfrm>
          <a:off x="9480550" y="138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48261</xdr:rowOff>
    </xdr:from>
    <xdr:to>
      <xdr:col>50</xdr:col>
      <xdr:colOff>165100</xdr:colOff>
      <xdr:row>84</xdr:row>
      <xdr:rowOff>149861</xdr:rowOff>
    </xdr:to>
    <xdr:sp macro="" textlink="">
      <xdr:nvSpPr>
        <xdr:cNvPr id="308" name="楕円 307"/>
        <xdr:cNvSpPr/>
      </xdr:nvSpPr>
      <xdr:spPr>
        <a:xfrm>
          <a:off x="8636000" y="1392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91439</xdr:rowOff>
    </xdr:from>
    <xdr:to>
      <xdr:col>55</xdr:col>
      <xdr:colOff>0</xdr:colOff>
      <xdr:row>84</xdr:row>
      <xdr:rowOff>99061</xdr:rowOff>
    </xdr:to>
    <xdr:cxnSp macro="">
      <xdr:nvCxnSpPr>
        <xdr:cNvPr id="309" name="直線コネクタ 308"/>
        <xdr:cNvCxnSpPr/>
      </xdr:nvCxnSpPr>
      <xdr:spPr>
        <a:xfrm flipV="1">
          <a:off x="8686800" y="13966189"/>
          <a:ext cx="74295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42545</xdr:rowOff>
    </xdr:from>
    <xdr:to>
      <xdr:col>46</xdr:col>
      <xdr:colOff>38100</xdr:colOff>
      <xdr:row>84</xdr:row>
      <xdr:rowOff>144145</xdr:rowOff>
    </xdr:to>
    <xdr:sp macro="" textlink="">
      <xdr:nvSpPr>
        <xdr:cNvPr id="310" name="楕円 309"/>
        <xdr:cNvSpPr/>
      </xdr:nvSpPr>
      <xdr:spPr>
        <a:xfrm>
          <a:off x="7842250" y="139172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93345</xdr:rowOff>
    </xdr:from>
    <xdr:to>
      <xdr:col>50</xdr:col>
      <xdr:colOff>114300</xdr:colOff>
      <xdr:row>84</xdr:row>
      <xdr:rowOff>99061</xdr:rowOff>
    </xdr:to>
    <xdr:cxnSp macro="">
      <xdr:nvCxnSpPr>
        <xdr:cNvPr id="311" name="直線コネクタ 310"/>
        <xdr:cNvCxnSpPr/>
      </xdr:nvCxnSpPr>
      <xdr:spPr>
        <a:xfrm>
          <a:off x="7886700" y="13968095"/>
          <a:ext cx="8001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132097</xdr:rowOff>
    </xdr:from>
    <xdr:ext cx="469744" cy="259045"/>
    <xdr:sp macro="" textlink="">
      <xdr:nvSpPr>
        <xdr:cNvPr id="312" name="n_1aveValue【公営住宅】&#10;一人当たり面積"/>
        <xdr:cNvSpPr txBox="1"/>
      </xdr:nvSpPr>
      <xdr:spPr>
        <a:xfrm>
          <a:off x="8458277" y="1351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122572</xdr:rowOff>
    </xdr:from>
    <xdr:ext cx="469744" cy="259045"/>
    <xdr:sp macro="" textlink="">
      <xdr:nvSpPr>
        <xdr:cNvPr id="313" name="n_2aveValue【公営住宅】&#10;一人当たり面積"/>
        <xdr:cNvSpPr txBox="1"/>
      </xdr:nvSpPr>
      <xdr:spPr>
        <a:xfrm>
          <a:off x="7677227" y="1350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61613</xdr:rowOff>
    </xdr:from>
    <xdr:ext cx="469744" cy="259045"/>
    <xdr:sp macro="" textlink="">
      <xdr:nvSpPr>
        <xdr:cNvPr id="314" name="n_3aveValue【公営住宅】&#10;一人当たり面積"/>
        <xdr:cNvSpPr txBox="1"/>
      </xdr:nvSpPr>
      <xdr:spPr>
        <a:xfrm>
          <a:off x="6864427" y="132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140988</xdr:rowOff>
    </xdr:from>
    <xdr:ext cx="469744" cy="259045"/>
    <xdr:sp macro="" textlink="">
      <xdr:nvSpPr>
        <xdr:cNvPr id="315" name="n_1mainValue【公営住宅】&#10;一人当たり面積"/>
        <xdr:cNvSpPr txBox="1"/>
      </xdr:nvSpPr>
      <xdr:spPr>
        <a:xfrm>
          <a:off x="845827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135272</xdr:rowOff>
    </xdr:from>
    <xdr:ext cx="469744" cy="259045"/>
    <xdr:sp macro="" textlink="">
      <xdr:nvSpPr>
        <xdr:cNvPr id="316" name="n_2mainValue【公営住宅】&#10;一人当たり面積"/>
        <xdr:cNvSpPr txBox="1"/>
      </xdr:nvSpPr>
      <xdr:spPr>
        <a:xfrm>
          <a:off x="7677227" y="1401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8" name="正方形/長方形 317"/>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9" name="正方形/長方形 318"/>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0" name="正方形/長方形 319"/>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1" name="正方形/長方形 320"/>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5" name="テキスト ボックス 324"/>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27" name="テキスト ボックス 326"/>
        <xdr:cNvSpPr txBox="1"/>
      </xdr:nvSpPr>
      <xdr:spPr>
        <a:xfrm>
          <a:off x="339891" y="180097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37" name="テキスト ボックス 336"/>
        <xdr:cNvSpPr txBox="1"/>
      </xdr:nvSpPr>
      <xdr:spPr>
        <a:xfrm>
          <a:off x="339891" y="163768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9" name="テキスト ボックス 338"/>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99061</xdr:rowOff>
    </xdr:from>
    <xdr:to>
      <xdr:col>24</xdr:col>
      <xdr:colOff>62865</xdr:colOff>
      <xdr:row>108</xdr:row>
      <xdr:rowOff>102326</xdr:rowOff>
    </xdr:to>
    <xdr:cxnSp macro="">
      <xdr:nvCxnSpPr>
        <xdr:cNvPr id="341" name="直線コネクタ 340"/>
        <xdr:cNvCxnSpPr/>
      </xdr:nvCxnSpPr>
      <xdr:spPr>
        <a:xfrm flipV="1">
          <a:off x="4176395" y="16672561"/>
          <a:ext cx="1270" cy="137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106153</xdr:rowOff>
    </xdr:from>
    <xdr:ext cx="405111" cy="259045"/>
    <xdr:sp macro="" textlink="">
      <xdr:nvSpPr>
        <xdr:cNvPr id="342" name="【港湾・漁港】&#10;有形固定資産減価償却率最小値テキスト"/>
        <xdr:cNvSpPr txBox="1"/>
      </xdr:nvSpPr>
      <xdr:spPr>
        <a:xfrm>
          <a:off x="4229100" y="1805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43" name="直線コネクタ 342"/>
        <xdr:cNvCxnSpPr/>
      </xdr:nvCxnSpPr>
      <xdr:spPr>
        <a:xfrm>
          <a:off x="4108450" y="18047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45738</xdr:rowOff>
    </xdr:from>
    <xdr:ext cx="405111" cy="259045"/>
    <xdr:sp macro="" textlink="">
      <xdr:nvSpPr>
        <xdr:cNvPr id="344" name="【港湾・漁港】&#10;有形固定資産減価償却率最大値テキスト"/>
        <xdr:cNvSpPr txBox="1"/>
      </xdr:nvSpPr>
      <xdr:spPr>
        <a:xfrm>
          <a:off x="4229100" y="1644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99061</xdr:rowOff>
    </xdr:from>
    <xdr:to>
      <xdr:col>24</xdr:col>
      <xdr:colOff>152400</xdr:colOff>
      <xdr:row>100</xdr:row>
      <xdr:rowOff>99061</xdr:rowOff>
    </xdr:to>
    <xdr:cxnSp macro="">
      <xdr:nvCxnSpPr>
        <xdr:cNvPr id="345" name="直線コネクタ 344"/>
        <xdr:cNvCxnSpPr/>
      </xdr:nvCxnSpPr>
      <xdr:spPr>
        <a:xfrm>
          <a:off x="4108450" y="166725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20519</xdr:rowOff>
    </xdr:from>
    <xdr:ext cx="405111" cy="259045"/>
    <xdr:sp macro="" textlink="">
      <xdr:nvSpPr>
        <xdr:cNvPr id="346" name="【港湾・漁港】&#10;有形固定資産減価償却率平均値テキスト"/>
        <xdr:cNvSpPr txBox="1"/>
      </xdr:nvSpPr>
      <xdr:spPr>
        <a:xfrm>
          <a:off x="4229100" y="16936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169092</xdr:rowOff>
    </xdr:from>
    <xdr:to>
      <xdr:col>24</xdr:col>
      <xdr:colOff>114300</xdr:colOff>
      <xdr:row>103</xdr:row>
      <xdr:rowOff>99242</xdr:rowOff>
    </xdr:to>
    <xdr:sp macro="" textlink="">
      <xdr:nvSpPr>
        <xdr:cNvPr id="347" name="フローチャート: 判断 346"/>
        <xdr:cNvSpPr/>
      </xdr:nvSpPr>
      <xdr:spPr>
        <a:xfrm>
          <a:off x="4127500" y="1708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66221</xdr:rowOff>
    </xdr:from>
    <xdr:to>
      <xdr:col>20</xdr:col>
      <xdr:colOff>38100</xdr:colOff>
      <xdr:row>103</xdr:row>
      <xdr:rowOff>167821</xdr:rowOff>
    </xdr:to>
    <xdr:sp macro="" textlink="">
      <xdr:nvSpPr>
        <xdr:cNvPr id="348" name="フローチャート: 判断 347"/>
        <xdr:cNvSpPr/>
      </xdr:nvSpPr>
      <xdr:spPr>
        <a:xfrm>
          <a:off x="3384550" y="171540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76019</xdr:rowOff>
    </xdr:from>
    <xdr:to>
      <xdr:col>15</xdr:col>
      <xdr:colOff>101600</xdr:colOff>
      <xdr:row>104</xdr:row>
      <xdr:rowOff>6169</xdr:rowOff>
    </xdr:to>
    <xdr:sp macro="" textlink="">
      <xdr:nvSpPr>
        <xdr:cNvPr id="349" name="フローチャート: 判断 348"/>
        <xdr:cNvSpPr/>
      </xdr:nvSpPr>
      <xdr:spPr>
        <a:xfrm>
          <a:off x="2571750" y="1716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51526</xdr:rowOff>
    </xdr:from>
    <xdr:to>
      <xdr:col>24</xdr:col>
      <xdr:colOff>114300</xdr:colOff>
      <xdr:row>108</xdr:row>
      <xdr:rowOff>153126</xdr:rowOff>
    </xdr:to>
    <xdr:sp macro="" textlink="">
      <xdr:nvSpPr>
        <xdr:cNvPr id="355" name="楕円 354"/>
        <xdr:cNvSpPr/>
      </xdr:nvSpPr>
      <xdr:spPr>
        <a:xfrm>
          <a:off x="4127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107</xdr:row>
      <xdr:rowOff>137903</xdr:rowOff>
    </xdr:from>
    <xdr:ext cx="405111" cy="259045"/>
    <xdr:sp macro="" textlink="">
      <xdr:nvSpPr>
        <xdr:cNvPr id="356" name="【港湾・漁港】&#10;有形固定資産減価償却率該当値テキスト"/>
        <xdr:cNvSpPr txBox="1"/>
      </xdr:nvSpPr>
      <xdr:spPr>
        <a:xfrm>
          <a:off x="4229100" y="1791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25400</xdr:rowOff>
    </xdr:from>
    <xdr:to>
      <xdr:col>20</xdr:col>
      <xdr:colOff>38100</xdr:colOff>
      <xdr:row>108</xdr:row>
      <xdr:rowOff>127000</xdr:rowOff>
    </xdr:to>
    <xdr:sp macro="" textlink="">
      <xdr:nvSpPr>
        <xdr:cNvPr id="357" name="楕円 356"/>
        <xdr:cNvSpPr/>
      </xdr:nvSpPr>
      <xdr:spPr>
        <a:xfrm>
          <a:off x="3384550" y="17970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76200</xdr:rowOff>
    </xdr:from>
    <xdr:to>
      <xdr:col>24</xdr:col>
      <xdr:colOff>63500</xdr:colOff>
      <xdr:row>108</xdr:row>
      <xdr:rowOff>102326</xdr:rowOff>
    </xdr:to>
    <xdr:cxnSp macro="">
      <xdr:nvCxnSpPr>
        <xdr:cNvPr id="358" name="直線コネクタ 357"/>
        <xdr:cNvCxnSpPr/>
      </xdr:nvCxnSpPr>
      <xdr:spPr>
        <a:xfrm>
          <a:off x="3429000" y="18021300"/>
          <a:ext cx="7493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44994</xdr:rowOff>
    </xdr:from>
    <xdr:to>
      <xdr:col>15</xdr:col>
      <xdr:colOff>101600</xdr:colOff>
      <xdr:row>108</xdr:row>
      <xdr:rowOff>146594</xdr:rowOff>
    </xdr:to>
    <xdr:sp macro="" textlink="">
      <xdr:nvSpPr>
        <xdr:cNvPr id="359" name="楕円 358"/>
        <xdr:cNvSpPr/>
      </xdr:nvSpPr>
      <xdr:spPr>
        <a:xfrm>
          <a:off x="257175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76200</xdr:rowOff>
    </xdr:from>
    <xdr:to>
      <xdr:col>19</xdr:col>
      <xdr:colOff>177800</xdr:colOff>
      <xdr:row>108</xdr:row>
      <xdr:rowOff>95794</xdr:rowOff>
    </xdr:to>
    <xdr:cxnSp macro="">
      <xdr:nvCxnSpPr>
        <xdr:cNvPr id="360" name="直線コネクタ 359"/>
        <xdr:cNvCxnSpPr/>
      </xdr:nvCxnSpPr>
      <xdr:spPr>
        <a:xfrm flipV="1">
          <a:off x="2622550" y="18021300"/>
          <a:ext cx="8064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12898</xdr:rowOff>
    </xdr:from>
    <xdr:ext cx="405111" cy="259045"/>
    <xdr:sp macro="" textlink="">
      <xdr:nvSpPr>
        <xdr:cNvPr id="361" name="n_1aveValue【港湾・漁港】&#10;有形固定資産減価償却率"/>
        <xdr:cNvSpPr txBox="1"/>
      </xdr:nvSpPr>
      <xdr:spPr>
        <a:xfrm>
          <a:off x="3239144" y="169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22696</xdr:rowOff>
    </xdr:from>
    <xdr:ext cx="405111" cy="259045"/>
    <xdr:sp macro="" textlink="">
      <xdr:nvSpPr>
        <xdr:cNvPr id="362" name="n_2aveValue【港湾・漁港】&#10;有形固定資産減価償却率"/>
        <xdr:cNvSpPr txBox="1"/>
      </xdr:nvSpPr>
      <xdr:spPr>
        <a:xfrm>
          <a:off x="2439044" y="1693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118127</xdr:rowOff>
    </xdr:from>
    <xdr:ext cx="405111" cy="259045"/>
    <xdr:sp macro="" textlink="">
      <xdr:nvSpPr>
        <xdr:cNvPr id="363" name="n_1mainValue【港湾・漁港】&#10;有形固定資産減価償却率"/>
        <xdr:cNvSpPr txBox="1"/>
      </xdr:nvSpPr>
      <xdr:spPr>
        <a:xfrm>
          <a:off x="32391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137721</xdr:rowOff>
    </xdr:from>
    <xdr:ext cx="405111" cy="259045"/>
    <xdr:sp macro="" textlink="">
      <xdr:nvSpPr>
        <xdr:cNvPr id="364" name="n_2mainValue【港湾・漁港】&#10;有形固定資産減価償却率"/>
        <xdr:cNvSpPr txBox="1"/>
      </xdr:nvSpPr>
      <xdr:spPr>
        <a:xfrm>
          <a:off x="2439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66" name="正方形/長方形 365"/>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7" name="正方形/長方形 366"/>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68" name="正方形/長方形 367"/>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69" name="正方形/長方形 368"/>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3" name="直線コネクタ 372"/>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74" name="テキスト ボックス 373"/>
        <xdr:cNvSpPr txBox="1"/>
      </xdr:nvSpPr>
      <xdr:spPr>
        <a:xfrm>
          <a:off x="5726564" y="180097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5" name="直線コネクタ 374"/>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76" name="テキスト ボックス 375"/>
        <xdr:cNvSpPr txBox="1"/>
      </xdr:nvSpPr>
      <xdr:spPr>
        <a:xfrm>
          <a:off x="5418031" y="176831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7" name="直線コネクタ 376"/>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78" name="テキスト ボックス 377"/>
        <xdr:cNvSpPr txBox="1"/>
      </xdr:nvSpPr>
      <xdr:spPr>
        <a:xfrm>
          <a:off x="5418031" y="173565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9" name="直線コネクタ 378"/>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80" name="テキスト ボックス 379"/>
        <xdr:cNvSpPr txBox="1"/>
      </xdr:nvSpPr>
      <xdr:spPr>
        <a:xfrm>
          <a:off x="5418031" y="17029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1" name="直線コネクタ 380"/>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382" name="テキスト ボックス 381"/>
        <xdr:cNvSpPr txBox="1"/>
      </xdr:nvSpPr>
      <xdr:spPr>
        <a:xfrm>
          <a:off x="5327878" y="167034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3" name="直線コネクタ 382"/>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84" name="テキスト ボックス 383"/>
        <xdr:cNvSpPr txBox="1"/>
      </xdr:nvSpPr>
      <xdr:spPr>
        <a:xfrm>
          <a:off x="5327878" y="163768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6" name="テキスト ボックス 385"/>
        <xdr:cNvSpPr txBox="1"/>
      </xdr:nvSpPr>
      <xdr:spPr>
        <a:xfrm>
          <a:off x="5327878" y="16050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99</xdr:row>
      <xdr:rowOff>63525</xdr:rowOff>
    </xdr:from>
    <xdr:to>
      <xdr:col>54</xdr:col>
      <xdr:colOff>189865</xdr:colOff>
      <xdr:row>108</xdr:row>
      <xdr:rowOff>24000</xdr:rowOff>
    </xdr:to>
    <xdr:cxnSp macro="">
      <xdr:nvCxnSpPr>
        <xdr:cNvPr id="388" name="直線コネクタ 387"/>
        <xdr:cNvCxnSpPr/>
      </xdr:nvCxnSpPr>
      <xdr:spPr>
        <a:xfrm flipV="1">
          <a:off x="9427845" y="16465575"/>
          <a:ext cx="1270" cy="150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27827</xdr:rowOff>
    </xdr:from>
    <xdr:ext cx="599010" cy="259045"/>
    <xdr:sp macro="" textlink="">
      <xdr:nvSpPr>
        <xdr:cNvPr id="389" name="【港湾・漁港】&#10;一人当たり有形固定資産（償却資産）額最小値テキスト"/>
        <xdr:cNvSpPr txBox="1"/>
      </xdr:nvSpPr>
      <xdr:spPr>
        <a:xfrm>
          <a:off x="9480550" y="1797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24000</xdr:rowOff>
    </xdr:from>
    <xdr:to>
      <xdr:col>55</xdr:col>
      <xdr:colOff>88900</xdr:colOff>
      <xdr:row>108</xdr:row>
      <xdr:rowOff>24000</xdr:rowOff>
    </xdr:to>
    <xdr:cxnSp macro="">
      <xdr:nvCxnSpPr>
        <xdr:cNvPr id="390" name="直線コネクタ 389"/>
        <xdr:cNvCxnSpPr/>
      </xdr:nvCxnSpPr>
      <xdr:spPr>
        <a:xfrm>
          <a:off x="9359900" y="17969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10202</xdr:rowOff>
    </xdr:from>
    <xdr:ext cx="690189" cy="259045"/>
    <xdr:sp macro="" textlink="">
      <xdr:nvSpPr>
        <xdr:cNvPr id="391" name="【港湾・漁港】&#10;一人当たり有形固定資産（償却資産）額最大値テキスト"/>
        <xdr:cNvSpPr txBox="1"/>
      </xdr:nvSpPr>
      <xdr:spPr>
        <a:xfrm>
          <a:off x="9480550" y="16240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63525</xdr:rowOff>
    </xdr:from>
    <xdr:to>
      <xdr:col>55</xdr:col>
      <xdr:colOff>88900</xdr:colOff>
      <xdr:row>99</xdr:row>
      <xdr:rowOff>63525</xdr:rowOff>
    </xdr:to>
    <xdr:cxnSp macro="">
      <xdr:nvCxnSpPr>
        <xdr:cNvPr id="392" name="直線コネクタ 391"/>
        <xdr:cNvCxnSpPr/>
      </xdr:nvCxnSpPr>
      <xdr:spPr>
        <a:xfrm>
          <a:off x="9359900" y="16465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68831</xdr:rowOff>
    </xdr:from>
    <xdr:ext cx="599010" cy="259045"/>
    <xdr:sp macro="" textlink="">
      <xdr:nvSpPr>
        <xdr:cNvPr id="393" name="【港湾・漁港】&#10;一人当たり有形固定資産（償却資産）額平均値テキスト"/>
        <xdr:cNvSpPr txBox="1"/>
      </xdr:nvSpPr>
      <xdr:spPr>
        <a:xfrm>
          <a:off x="9480550" y="173281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45954</xdr:rowOff>
    </xdr:from>
    <xdr:to>
      <xdr:col>55</xdr:col>
      <xdr:colOff>50800</xdr:colOff>
      <xdr:row>105</xdr:row>
      <xdr:rowOff>147554</xdr:rowOff>
    </xdr:to>
    <xdr:sp macro="" textlink="">
      <xdr:nvSpPr>
        <xdr:cNvPr id="394" name="フローチャート: 判断 393"/>
        <xdr:cNvSpPr/>
      </xdr:nvSpPr>
      <xdr:spPr>
        <a:xfrm>
          <a:off x="9398000" y="174767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77102</xdr:rowOff>
    </xdr:from>
    <xdr:to>
      <xdr:col>50</xdr:col>
      <xdr:colOff>165100</xdr:colOff>
      <xdr:row>106</xdr:row>
      <xdr:rowOff>7252</xdr:rowOff>
    </xdr:to>
    <xdr:sp macro="" textlink="">
      <xdr:nvSpPr>
        <xdr:cNvPr id="395" name="フローチャート: 判断 394"/>
        <xdr:cNvSpPr/>
      </xdr:nvSpPr>
      <xdr:spPr>
        <a:xfrm>
          <a:off x="8636000" y="175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85167</xdr:rowOff>
    </xdr:from>
    <xdr:to>
      <xdr:col>46</xdr:col>
      <xdr:colOff>38100</xdr:colOff>
      <xdr:row>106</xdr:row>
      <xdr:rowOff>15317</xdr:rowOff>
    </xdr:to>
    <xdr:sp macro="" textlink="">
      <xdr:nvSpPr>
        <xdr:cNvPr id="396" name="フローチャート: 判断 395"/>
        <xdr:cNvSpPr/>
      </xdr:nvSpPr>
      <xdr:spPr>
        <a:xfrm>
          <a:off x="7842250" y="175159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7" name="テキスト ボックス 396"/>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129205</xdr:rowOff>
    </xdr:from>
    <xdr:to>
      <xdr:col>55</xdr:col>
      <xdr:colOff>50800</xdr:colOff>
      <xdr:row>107</xdr:row>
      <xdr:rowOff>59355</xdr:rowOff>
    </xdr:to>
    <xdr:sp macro="" textlink="">
      <xdr:nvSpPr>
        <xdr:cNvPr id="402" name="楕円 401"/>
        <xdr:cNvSpPr/>
      </xdr:nvSpPr>
      <xdr:spPr>
        <a:xfrm>
          <a:off x="9398000" y="177314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107632</xdr:rowOff>
    </xdr:from>
    <xdr:ext cx="599010" cy="259045"/>
    <xdr:sp macro="" textlink="">
      <xdr:nvSpPr>
        <xdr:cNvPr id="403" name="【港湾・漁港】&#10;一人当たり有形固定資産（償却資産）額該当値テキスト"/>
        <xdr:cNvSpPr txBox="1"/>
      </xdr:nvSpPr>
      <xdr:spPr>
        <a:xfrm>
          <a:off x="9480550" y="1770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168788</xdr:rowOff>
    </xdr:from>
    <xdr:to>
      <xdr:col>50</xdr:col>
      <xdr:colOff>165100</xdr:colOff>
      <xdr:row>107</xdr:row>
      <xdr:rowOff>98938</xdr:rowOff>
    </xdr:to>
    <xdr:sp macro="" textlink="">
      <xdr:nvSpPr>
        <xdr:cNvPr id="404" name="楕円 403"/>
        <xdr:cNvSpPr/>
      </xdr:nvSpPr>
      <xdr:spPr>
        <a:xfrm>
          <a:off x="8636000" y="1777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8555</xdr:rowOff>
    </xdr:from>
    <xdr:to>
      <xdr:col>55</xdr:col>
      <xdr:colOff>0</xdr:colOff>
      <xdr:row>107</xdr:row>
      <xdr:rowOff>48138</xdr:rowOff>
    </xdr:to>
    <xdr:cxnSp macro="">
      <xdr:nvCxnSpPr>
        <xdr:cNvPr id="405" name="直線コネクタ 404"/>
        <xdr:cNvCxnSpPr/>
      </xdr:nvCxnSpPr>
      <xdr:spPr>
        <a:xfrm flipV="1">
          <a:off x="8686800" y="17782205"/>
          <a:ext cx="742950" cy="3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19910</xdr:rowOff>
    </xdr:from>
    <xdr:to>
      <xdr:col>46</xdr:col>
      <xdr:colOff>38100</xdr:colOff>
      <xdr:row>107</xdr:row>
      <xdr:rowOff>121510</xdr:rowOff>
    </xdr:to>
    <xdr:sp macro="" textlink="">
      <xdr:nvSpPr>
        <xdr:cNvPr id="406" name="楕円 405"/>
        <xdr:cNvSpPr/>
      </xdr:nvSpPr>
      <xdr:spPr>
        <a:xfrm>
          <a:off x="7842250" y="177935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48138</xdr:rowOff>
    </xdr:from>
    <xdr:to>
      <xdr:col>50</xdr:col>
      <xdr:colOff>114300</xdr:colOff>
      <xdr:row>107</xdr:row>
      <xdr:rowOff>70710</xdr:rowOff>
    </xdr:to>
    <xdr:cxnSp macro="">
      <xdr:nvCxnSpPr>
        <xdr:cNvPr id="407" name="直線コネクタ 406"/>
        <xdr:cNvCxnSpPr/>
      </xdr:nvCxnSpPr>
      <xdr:spPr>
        <a:xfrm flipV="1">
          <a:off x="7886700" y="17821788"/>
          <a:ext cx="800100" cy="2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23779</xdr:rowOff>
    </xdr:from>
    <xdr:ext cx="599010" cy="259045"/>
    <xdr:sp macro="" textlink="">
      <xdr:nvSpPr>
        <xdr:cNvPr id="408" name="n_1aveValue【港湾・漁港】&#10;一人当たり有形固定資産（償却資産）額"/>
        <xdr:cNvSpPr txBox="1"/>
      </xdr:nvSpPr>
      <xdr:spPr>
        <a:xfrm>
          <a:off x="8399995" y="1728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31844</xdr:rowOff>
    </xdr:from>
    <xdr:ext cx="599010" cy="259045"/>
    <xdr:sp macro="" textlink="">
      <xdr:nvSpPr>
        <xdr:cNvPr id="409" name="n_2aveValue【港湾・漁港】&#10;一人当たり有形固定資産（償却資産）額"/>
        <xdr:cNvSpPr txBox="1"/>
      </xdr:nvSpPr>
      <xdr:spPr>
        <a:xfrm>
          <a:off x="7612595" y="1729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90065</xdr:rowOff>
    </xdr:from>
    <xdr:ext cx="599010" cy="259045"/>
    <xdr:sp macro="" textlink="">
      <xdr:nvSpPr>
        <xdr:cNvPr id="410" name="n_1mainValue【港湾・漁港】&#10;一人当たり有形固定資産（償却資産）額"/>
        <xdr:cNvSpPr txBox="1"/>
      </xdr:nvSpPr>
      <xdr:spPr>
        <a:xfrm>
          <a:off x="8399995" y="1786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112637</xdr:rowOff>
    </xdr:from>
    <xdr:ext cx="599010" cy="259045"/>
    <xdr:sp macro="" textlink="">
      <xdr:nvSpPr>
        <xdr:cNvPr id="411" name="n_2mainValue【港湾・漁港】&#10;一人当たり有形固定資産（償却資産）額"/>
        <xdr:cNvSpPr txBox="1"/>
      </xdr:nvSpPr>
      <xdr:spPr>
        <a:xfrm>
          <a:off x="7612595" y="1788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3" name="正方形/長方形 412"/>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4" name="正方形/長方形 413"/>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5" name="正方形/長方形 414"/>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6" name="正方形/長方形 415"/>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20" name="直線コネクタ 419"/>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21" name="テキスト ボックス 420"/>
        <xdr:cNvSpPr txBox="1"/>
      </xdr:nvSpPr>
      <xdr:spPr>
        <a:xfrm>
          <a:off x="10906911" y="684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2" name="直線コネクタ 421"/>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3" name="テキスト ボックス 422"/>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4" name="直線コネクタ 423"/>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5" name="テキスト ボックス 424"/>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6" name="直線コネクタ 425"/>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7" name="テキスト ボックス 426"/>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8" name="直線コネクタ 427"/>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9" name="テキスト ボックス 428"/>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空港】&#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123825</xdr:rowOff>
    </xdr:from>
    <xdr:to>
      <xdr:col>85</xdr:col>
      <xdr:colOff>126364</xdr:colOff>
      <xdr:row>41</xdr:row>
      <xdr:rowOff>161925</xdr:rowOff>
    </xdr:to>
    <xdr:cxnSp macro="">
      <xdr:nvCxnSpPr>
        <xdr:cNvPr id="433" name="直線コネクタ 432"/>
        <xdr:cNvCxnSpPr/>
      </xdr:nvCxnSpPr>
      <xdr:spPr>
        <a:xfrm flipV="1">
          <a:off x="14698345" y="5413375"/>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165752</xdr:rowOff>
    </xdr:from>
    <xdr:ext cx="340478" cy="259045"/>
    <xdr:sp macro="" textlink="">
      <xdr:nvSpPr>
        <xdr:cNvPr id="434" name="【空港】&#10;有形固定資産減価償却率最小値テキスト"/>
        <xdr:cNvSpPr txBox="1"/>
      </xdr:nvSpPr>
      <xdr:spPr>
        <a:xfrm>
          <a:off x="14744700" y="69412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435" name="直線コネクタ 434"/>
        <xdr:cNvCxnSpPr/>
      </xdr:nvCxnSpPr>
      <xdr:spPr>
        <a:xfrm>
          <a:off x="14611350" y="6937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70502</xdr:rowOff>
    </xdr:from>
    <xdr:ext cx="405111" cy="259045"/>
    <xdr:sp macro="" textlink="">
      <xdr:nvSpPr>
        <xdr:cNvPr id="436" name="【空港】&#10;有形固定資産減価償却率最大値テキスト"/>
        <xdr:cNvSpPr txBox="1"/>
      </xdr:nvSpPr>
      <xdr:spPr>
        <a:xfrm>
          <a:off x="14744700"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123825</xdr:rowOff>
    </xdr:from>
    <xdr:to>
      <xdr:col>86</xdr:col>
      <xdr:colOff>25400</xdr:colOff>
      <xdr:row>32</xdr:row>
      <xdr:rowOff>123825</xdr:rowOff>
    </xdr:to>
    <xdr:cxnSp macro="">
      <xdr:nvCxnSpPr>
        <xdr:cNvPr id="437" name="直線コネクタ 436"/>
        <xdr:cNvCxnSpPr/>
      </xdr:nvCxnSpPr>
      <xdr:spPr>
        <a:xfrm>
          <a:off x="14611350" y="5413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17797</xdr:rowOff>
    </xdr:from>
    <xdr:ext cx="405111" cy="259045"/>
    <xdr:sp macro="" textlink="">
      <xdr:nvSpPr>
        <xdr:cNvPr id="438" name="【空港】&#10;有形固定資産減価償却率平均値テキスト"/>
        <xdr:cNvSpPr txBox="1"/>
      </xdr:nvSpPr>
      <xdr:spPr>
        <a:xfrm>
          <a:off x="14744700" y="563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166370</xdr:rowOff>
    </xdr:from>
    <xdr:to>
      <xdr:col>85</xdr:col>
      <xdr:colOff>177800</xdr:colOff>
      <xdr:row>35</xdr:row>
      <xdr:rowOff>96520</xdr:rowOff>
    </xdr:to>
    <xdr:sp macro="" textlink="">
      <xdr:nvSpPr>
        <xdr:cNvPr id="439" name="フローチャート: 判断 438"/>
        <xdr:cNvSpPr/>
      </xdr:nvSpPr>
      <xdr:spPr>
        <a:xfrm>
          <a:off x="14649450" y="57861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29210</xdr:rowOff>
    </xdr:from>
    <xdr:to>
      <xdr:col>81</xdr:col>
      <xdr:colOff>101600</xdr:colOff>
      <xdr:row>35</xdr:row>
      <xdr:rowOff>130810</xdr:rowOff>
    </xdr:to>
    <xdr:sp macro="" textlink="">
      <xdr:nvSpPr>
        <xdr:cNvPr id="440" name="フローチャート: 判断 439"/>
        <xdr:cNvSpPr/>
      </xdr:nvSpPr>
      <xdr:spPr>
        <a:xfrm>
          <a:off x="1388745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128270</xdr:rowOff>
    </xdr:from>
    <xdr:to>
      <xdr:col>76</xdr:col>
      <xdr:colOff>165100</xdr:colOff>
      <xdr:row>36</xdr:row>
      <xdr:rowOff>58420</xdr:rowOff>
    </xdr:to>
    <xdr:sp macro="" textlink="">
      <xdr:nvSpPr>
        <xdr:cNvPr id="441" name="フローチャート: 判断 440"/>
        <xdr:cNvSpPr/>
      </xdr:nvSpPr>
      <xdr:spPr>
        <a:xfrm>
          <a:off x="13093700" y="59131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107315</xdr:rowOff>
    </xdr:from>
    <xdr:to>
      <xdr:col>85</xdr:col>
      <xdr:colOff>177800</xdr:colOff>
      <xdr:row>36</xdr:row>
      <xdr:rowOff>37465</xdr:rowOff>
    </xdr:to>
    <xdr:sp macro="" textlink="">
      <xdr:nvSpPr>
        <xdr:cNvPr id="447" name="楕円 446"/>
        <xdr:cNvSpPr/>
      </xdr:nvSpPr>
      <xdr:spPr>
        <a:xfrm>
          <a:off x="14649450" y="58921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85742</xdr:rowOff>
    </xdr:from>
    <xdr:ext cx="405111" cy="259045"/>
    <xdr:sp macro="" textlink="">
      <xdr:nvSpPr>
        <xdr:cNvPr id="448" name="【空港】&#10;有形固定資産減価償却率該当値テキスト"/>
        <xdr:cNvSpPr txBox="1"/>
      </xdr:nvSpPr>
      <xdr:spPr>
        <a:xfrm>
          <a:off x="14744700" y="5870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156845</xdr:rowOff>
    </xdr:from>
    <xdr:to>
      <xdr:col>81</xdr:col>
      <xdr:colOff>101600</xdr:colOff>
      <xdr:row>36</xdr:row>
      <xdr:rowOff>86995</xdr:rowOff>
    </xdr:to>
    <xdr:sp macro="" textlink="">
      <xdr:nvSpPr>
        <xdr:cNvPr id="449" name="楕円 448"/>
        <xdr:cNvSpPr/>
      </xdr:nvSpPr>
      <xdr:spPr>
        <a:xfrm>
          <a:off x="13887450" y="59416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158115</xdr:rowOff>
    </xdr:from>
    <xdr:to>
      <xdr:col>85</xdr:col>
      <xdr:colOff>127000</xdr:colOff>
      <xdr:row>36</xdr:row>
      <xdr:rowOff>36195</xdr:rowOff>
    </xdr:to>
    <xdr:cxnSp macro="">
      <xdr:nvCxnSpPr>
        <xdr:cNvPr id="450" name="直線コネクタ 449"/>
        <xdr:cNvCxnSpPr/>
      </xdr:nvCxnSpPr>
      <xdr:spPr>
        <a:xfrm flipV="1">
          <a:off x="13938250" y="594296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51" name="楕円 450"/>
        <xdr:cNvSpPr/>
      </xdr:nvSpPr>
      <xdr:spPr>
        <a:xfrm>
          <a:off x="130937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36195</xdr:rowOff>
    </xdr:from>
    <xdr:to>
      <xdr:col>81</xdr:col>
      <xdr:colOff>50800</xdr:colOff>
      <xdr:row>36</xdr:row>
      <xdr:rowOff>87630</xdr:rowOff>
    </xdr:to>
    <xdr:cxnSp macro="">
      <xdr:nvCxnSpPr>
        <xdr:cNvPr id="452" name="直線コネクタ 451"/>
        <xdr:cNvCxnSpPr/>
      </xdr:nvCxnSpPr>
      <xdr:spPr>
        <a:xfrm flipV="1">
          <a:off x="13144500" y="5986145"/>
          <a:ext cx="79375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147337</xdr:rowOff>
    </xdr:from>
    <xdr:ext cx="405111" cy="259045"/>
    <xdr:sp macro="" textlink="">
      <xdr:nvSpPr>
        <xdr:cNvPr id="453" name="n_1aveValue【空港】&#10;有形固定資産減価償却率"/>
        <xdr:cNvSpPr txBox="1"/>
      </xdr:nvSpPr>
      <xdr:spPr>
        <a:xfrm>
          <a:off x="13742044" y="5601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74947</xdr:rowOff>
    </xdr:from>
    <xdr:ext cx="405111" cy="259045"/>
    <xdr:sp macro="" textlink="">
      <xdr:nvSpPr>
        <xdr:cNvPr id="454" name="n_2aveValue【空港】&#10;有形固定資産減価償却率"/>
        <xdr:cNvSpPr txBox="1"/>
      </xdr:nvSpPr>
      <xdr:spPr>
        <a:xfrm>
          <a:off x="1296099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78122</xdr:rowOff>
    </xdr:from>
    <xdr:ext cx="405111" cy="259045"/>
    <xdr:sp macro="" textlink="">
      <xdr:nvSpPr>
        <xdr:cNvPr id="455" name="n_1mainValue【空港】&#10;有形固定資産減価償却率"/>
        <xdr:cNvSpPr txBox="1"/>
      </xdr:nvSpPr>
      <xdr:spPr>
        <a:xfrm>
          <a:off x="137420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129557</xdr:rowOff>
    </xdr:from>
    <xdr:ext cx="405111" cy="259045"/>
    <xdr:sp macro="" textlink="">
      <xdr:nvSpPr>
        <xdr:cNvPr id="456" name="n_2mainValue【空港】&#10;有形固定資産減価償却率"/>
        <xdr:cNvSpPr txBox="1"/>
      </xdr:nvSpPr>
      <xdr:spPr>
        <a:xfrm>
          <a:off x="1296099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58" name="正方形/長方形 457"/>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59" name="正方形/長方形 458"/>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60" name="正方形/長方形 459"/>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1" name="正方形/長方形 460"/>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68" name="テキスト ボックス 467"/>
        <xdr:cNvSpPr txBox="1"/>
      </xdr:nvSpPr>
      <xdr:spPr>
        <a:xfrm>
          <a:off x="15985051" y="632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70" name="テキスト ボックス 469"/>
        <xdr:cNvSpPr txBox="1"/>
      </xdr:nvSpPr>
      <xdr:spPr>
        <a:xfrm>
          <a:off x="15985051" y="589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162577</xdr:rowOff>
    </xdr:from>
    <xdr:ext cx="531299" cy="259045"/>
    <xdr:sp macro="" textlink="">
      <xdr:nvSpPr>
        <xdr:cNvPr id="472" name="テキスト ボックス 471"/>
        <xdr:cNvSpPr txBox="1"/>
      </xdr:nvSpPr>
      <xdr:spPr>
        <a:xfrm>
          <a:off x="15985051" y="545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74" name="テキスト ボックス 473"/>
        <xdr:cNvSpPr txBox="1"/>
      </xdr:nvSpPr>
      <xdr:spPr>
        <a:xfrm>
          <a:off x="159850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空港】&#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26777</xdr:rowOff>
    </xdr:from>
    <xdr:to>
      <xdr:col>116</xdr:col>
      <xdr:colOff>62864</xdr:colOff>
      <xdr:row>41</xdr:row>
      <xdr:rowOff>116297</xdr:rowOff>
    </xdr:to>
    <xdr:cxnSp macro="">
      <xdr:nvCxnSpPr>
        <xdr:cNvPr id="476" name="直線コネクタ 475"/>
        <xdr:cNvCxnSpPr/>
      </xdr:nvCxnSpPr>
      <xdr:spPr>
        <a:xfrm flipV="1">
          <a:off x="19949795" y="5811627"/>
          <a:ext cx="1269" cy="108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120124</xdr:rowOff>
    </xdr:from>
    <xdr:ext cx="378565" cy="259045"/>
    <xdr:sp macro="" textlink="">
      <xdr:nvSpPr>
        <xdr:cNvPr id="477" name="【空港】&#10;一人当たり有形固定資産（償却資産）額最小値テキスト"/>
        <xdr:cNvSpPr txBox="1"/>
      </xdr:nvSpPr>
      <xdr:spPr>
        <a:xfrm>
          <a:off x="20002500" y="6895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116297</xdr:rowOff>
    </xdr:from>
    <xdr:to>
      <xdr:col>116</xdr:col>
      <xdr:colOff>152400</xdr:colOff>
      <xdr:row>41</xdr:row>
      <xdr:rowOff>116297</xdr:rowOff>
    </xdr:to>
    <xdr:cxnSp macro="">
      <xdr:nvCxnSpPr>
        <xdr:cNvPr id="478" name="直線コネクタ 477"/>
        <xdr:cNvCxnSpPr/>
      </xdr:nvCxnSpPr>
      <xdr:spPr>
        <a:xfrm>
          <a:off x="19881850" y="68917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144904</xdr:rowOff>
    </xdr:from>
    <xdr:ext cx="534377" cy="259045"/>
    <xdr:sp macro="" textlink="">
      <xdr:nvSpPr>
        <xdr:cNvPr id="479" name="【空港】&#10;一人当たり有形固定資産（償却資産）額最大値テキスト"/>
        <xdr:cNvSpPr txBox="1"/>
      </xdr:nvSpPr>
      <xdr:spPr>
        <a:xfrm>
          <a:off x="20002500" y="559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26777</xdr:rowOff>
    </xdr:from>
    <xdr:to>
      <xdr:col>116</xdr:col>
      <xdr:colOff>152400</xdr:colOff>
      <xdr:row>35</xdr:row>
      <xdr:rowOff>26777</xdr:rowOff>
    </xdr:to>
    <xdr:cxnSp macro="">
      <xdr:nvCxnSpPr>
        <xdr:cNvPr id="480" name="直線コネクタ 479"/>
        <xdr:cNvCxnSpPr/>
      </xdr:nvCxnSpPr>
      <xdr:spPr>
        <a:xfrm>
          <a:off x="19881850" y="58116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134322</xdr:rowOff>
    </xdr:from>
    <xdr:ext cx="534377" cy="259045"/>
    <xdr:sp macro="" textlink="">
      <xdr:nvSpPr>
        <xdr:cNvPr id="481" name="【空港】&#10;一人当たり有形固定資産（償却資産）額平均値テキスト"/>
        <xdr:cNvSpPr txBox="1"/>
      </xdr:nvSpPr>
      <xdr:spPr>
        <a:xfrm>
          <a:off x="20002500" y="6249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111445</xdr:rowOff>
    </xdr:from>
    <xdr:to>
      <xdr:col>116</xdr:col>
      <xdr:colOff>114300</xdr:colOff>
      <xdr:row>39</xdr:row>
      <xdr:rowOff>41595</xdr:rowOff>
    </xdr:to>
    <xdr:sp macro="" textlink="">
      <xdr:nvSpPr>
        <xdr:cNvPr id="482" name="フローチャート: 判断 481"/>
        <xdr:cNvSpPr/>
      </xdr:nvSpPr>
      <xdr:spPr>
        <a:xfrm>
          <a:off x="19900900" y="63915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148433</xdr:rowOff>
    </xdr:from>
    <xdr:to>
      <xdr:col>112</xdr:col>
      <xdr:colOff>38100</xdr:colOff>
      <xdr:row>39</xdr:row>
      <xdr:rowOff>78583</xdr:rowOff>
    </xdr:to>
    <xdr:sp macro="" textlink="">
      <xdr:nvSpPr>
        <xdr:cNvPr id="483" name="フローチャート: 判断 482"/>
        <xdr:cNvSpPr/>
      </xdr:nvSpPr>
      <xdr:spPr>
        <a:xfrm>
          <a:off x="19157950" y="64285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6655</xdr:rowOff>
    </xdr:from>
    <xdr:to>
      <xdr:col>107</xdr:col>
      <xdr:colOff>101600</xdr:colOff>
      <xdr:row>39</xdr:row>
      <xdr:rowOff>108255</xdr:rowOff>
    </xdr:to>
    <xdr:sp macro="" textlink="">
      <xdr:nvSpPr>
        <xdr:cNvPr id="484" name="フローチャート: 判断 483"/>
        <xdr:cNvSpPr/>
      </xdr:nvSpPr>
      <xdr:spPr>
        <a:xfrm>
          <a:off x="18345150" y="64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153736</xdr:rowOff>
    </xdr:from>
    <xdr:to>
      <xdr:col>116</xdr:col>
      <xdr:colOff>114300</xdr:colOff>
      <xdr:row>40</xdr:row>
      <xdr:rowOff>83886</xdr:rowOff>
    </xdr:to>
    <xdr:sp macro="" textlink="">
      <xdr:nvSpPr>
        <xdr:cNvPr id="490" name="楕円 489"/>
        <xdr:cNvSpPr/>
      </xdr:nvSpPr>
      <xdr:spPr>
        <a:xfrm>
          <a:off x="19900900" y="65989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132163</xdr:rowOff>
    </xdr:from>
    <xdr:ext cx="469744" cy="259045"/>
    <xdr:sp macro="" textlink="">
      <xdr:nvSpPr>
        <xdr:cNvPr id="491" name="【空港】&#10;一人当たり有形固定資産（償却資産）額該当値テキスト"/>
        <xdr:cNvSpPr txBox="1"/>
      </xdr:nvSpPr>
      <xdr:spPr>
        <a:xfrm>
          <a:off x="20002500" y="657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156936</xdr:rowOff>
    </xdr:from>
    <xdr:to>
      <xdr:col>112</xdr:col>
      <xdr:colOff>38100</xdr:colOff>
      <xdr:row>40</xdr:row>
      <xdr:rowOff>87086</xdr:rowOff>
    </xdr:to>
    <xdr:sp macro="" textlink="">
      <xdr:nvSpPr>
        <xdr:cNvPr id="492" name="楕円 491"/>
        <xdr:cNvSpPr/>
      </xdr:nvSpPr>
      <xdr:spPr>
        <a:xfrm>
          <a:off x="19157950" y="66021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33086</xdr:rowOff>
    </xdr:from>
    <xdr:to>
      <xdr:col>116</xdr:col>
      <xdr:colOff>63500</xdr:colOff>
      <xdr:row>40</xdr:row>
      <xdr:rowOff>36286</xdr:rowOff>
    </xdr:to>
    <xdr:cxnSp macro="">
      <xdr:nvCxnSpPr>
        <xdr:cNvPr id="493" name="直線コネクタ 492"/>
        <xdr:cNvCxnSpPr/>
      </xdr:nvCxnSpPr>
      <xdr:spPr>
        <a:xfrm flipV="1">
          <a:off x="19202400" y="6643436"/>
          <a:ext cx="7493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159817</xdr:rowOff>
    </xdr:from>
    <xdr:to>
      <xdr:col>107</xdr:col>
      <xdr:colOff>101600</xdr:colOff>
      <xdr:row>40</xdr:row>
      <xdr:rowOff>89967</xdr:rowOff>
    </xdr:to>
    <xdr:sp macro="" textlink="">
      <xdr:nvSpPr>
        <xdr:cNvPr id="494" name="楕円 493"/>
        <xdr:cNvSpPr/>
      </xdr:nvSpPr>
      <xdr:spPr>
        <a:xfrm>
          <a:off x="18345150" y="66050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36286</xdr:rowOff>
    </xdr:from>
    <xdr:to>
      <xdr:col>111</xdr:col>
      <xdr:colOff>177800</xdr:colOff>
      <xdr:row>40</xdr:row>
      <xdr:rowOff>39167</xdr:rowOff>
    </xdr:to>
    <xdr:cxnSp macro="">
      <xdr:nvCxnSpPr>
        <xdr:cNvPr id="495" name="直線コネクタ 494"/>
        <xdr:cNvCxnSpPr/>
      </xdr:nvCxnSpPr>
      <xdr:spPr>
        <a:xfrm flipV="1">
          <a:off x="18395950" y="6646636"/>
          <a:ext cx="80645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37</xdr:row>
      <xdr:rowOff>95109</xdr:rowOff>
    </xdr:from>
    <xdr:ext cx="469744" cy="259045"/>
    <xdr:sp macro="" textlink="">
      <xdr:nvSpPr>
        <xdr:cNvPr id="496" name="n_1aveValue【空港】&#10;一人当たり有形固定資産（償却資産）額"/>
        <xdr:cNvSpPr txBox="1"/>
      </xdr:nvSpPr>
      <xdr:spPr>
        <a:xfrm>
          <a:off x="18980228" y="621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37</xdr:row>
      <xdr:rowOff>124782</xdr:rowOff>
    </xdr:from>
    <xdr:ext cx="469744" cy="259045"/>
    <xdr:sp macro="" textlink="">
      <xdr:nvSpPr>
        <xdr:cNvPr id="497" name="n_2aveValue【空港】&#10;一人当たり有形固定資産（償却資産）額"/>
        <xdr:cNvSpPr txBox="1"/>
      </xdr:nvSpPr>
      <xdr:spPr>
        <a:xfrm>
          <a:off x="18180128" y="623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40</xdr:row>
      <xdr:rowOff>78213</xdr:rowOff>
    </xdr:from>
    <xdr:ext cx="469744" cy="259045"/>
    <xdr:sp macro="" textlink="">
      <xdr:nvSpPr>
        <xdr:cNvPr id="498" name="n_1mainValue【空港】&#10;一人当たり有形固定資産（償却資産）額"/>
        <xdr:cNvSpPr txBox="1"/>
      </xdr:nvSpPr>
      <xdr:spPr>
        <a:xfrm>
          <a:off x="18980228" y="668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40</xdr:row>
      <xdr:rowOff>81094</xdr:rowOff>
    </xdr:from>
    <xdr:ext cx="469744" cy="259045"/>
    <xdr:sp macro="" textlink="">
      <xdr:nvSpPr>
        <xdr:cNvPr id="499" name="n_2mainValue【空港】&#10;一人当たり有形固定資産（償却資産）額"/>
        <xdr:cNvSpPr txBox="1"/>
      </xdr:nvSpPr>
      <xdr:spPr>
        <a:xfrm>
          <a:off x="18180128" y="669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01" name="正方形/長方形 500"/>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02" name="正方形/長方形 501"/>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03" name="正方形/長方形 502"/>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04" name="正方形/長方形 503"/>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6" name="テキスト ボックス 505"/>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7" name="直線コネクタ 506"/>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8" name="テキスト ボックス 507"/>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9" name="直線コネクタ 508"/>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0" name="テキスト ボックス 509"/>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1" name="直線コネクタ 510"/>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2" name="テキスト ボックス 511"/>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3" name="直線コネクタ 512"/>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4" name="テキスト ボックス 513"/>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5" name="直線コネクタ 514"/>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6" name="テキスト ボックス 515"/>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7" name="直線コネクタ 516"/>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8" name="テキスト ボックス 517"/>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0" name="テキスト ボックス 519"/>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91440</xdr:rowOff>
    </xdr:from>
    <xdr:to>
      <xdr:col>85</xdr:col>
      <xdr:colOff>126364</xdr:colOff>
      <xdr:row>63</xdr:row>
      <xdr:rowOff>160020</xdr:rowOff>
    </xdr:to>
    <xdr:cxnSp macro="">
      <xdr:nvCxnSpPr>
        <xdr:cNvPr id="522" name="直線コネクタ 521"/>
        <xdr:cNvCxnSpPr/>
      </xdr:nvCxnSpPr>
      <xdr:spPr>
        <a:xfrm flipV="1">
          <a:off x="14698345" y="9178290"/>
          <a:ext cx="1269"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163847</xdr:rowOff>
    </xdr:from>
    <xdr:ext cx="405111" cy="259045"/>
    <xdr:sp macro="" textlink="">
      <xdr:nvSpPr>
        <xdr:cNvPr id="523" name="【学校施設】&#10;有形固定資産減価償却率最小値テキスト"/>
        <xdr:cNvSpPr txBox="1"/>
      </xdr:nvSpPr>
      <xdr:spPr>
        <a:xfrm>
          <a:off x="14744700" y="1057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24" name="直線コネクタ 523"/>
        <xdr:cNvCxnSpPr/>
      </xdr:nvCxnSpPr>
      <xdr:spPr>
        <a:xfrm>
          <a:off x="14611350" y="10567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38117</xdr:rowOff>
    </xdr:from>
    <xdr:ext cx="405111" cy="259045"/>
    <xdr:sp macro="" textlink="">
      <xdr:nvSpPr>
        <xdr:cNvPr id="525" name="【学校施設】&#10;有形固定資産減価償却率最大値テキスト"/>
        <xdr:cNvSpPr txBox="1"/>
      </xdr:nvSpPr>
      <xdr:spPr>
        <a:xfrm>
          <a:off x="14744700" y="895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526" name="直線コネクタ 525"/>
        <xdr:cNvCxnSpPr/>
      </xdr:nvCxnSpPr>
      <xdr:spPr>
        <a:xfrm>
          <a:off x="14611350" y="91782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83837</xdr:rowOff>
    </xdr:from>
    <xdr:ext cx="405111" cy="259045"/>
    <xdr:sp macro="" textlink="">
      <xdr:nvSpPr>
        <xdr:cNvPr id="527" name="【学校施設】&#10;有形固定資産減価償却率平均値テキスト"/>
        <xdr:cNvSpPr txBox="1"/>
      </xdr:nvSpPr>
      <xdr:spPr>
        <a:xfrm>
          <a:off x="14744700" y="9831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105410</xdr:rowOff>
    </xdr:from>
    <xdr:to>
      <xdr:col>85</xdr:col>
      <xdr:colOff>177800</xdr:colOff>
      <xdr:row>60</xdr:row>
      <xdr:rowOff>35560</xdr:rowOff>
    </xdr:to>
    <xdr:sp macro="" textlink="">
      <xdr:nvSpPr>
        <xdr:cNvPr id="528" name="フローチャート: 判断 527"/>
        <xdr:cNvSpPr/>
      </xdr:nvSpPr>
      <xdr:spPr>
        <a:xfrm>
          <a:off x="14649450" y="98526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29" name="フローチャート: 判断 528"/>
        <xdr:cNvSpPr/>
      </xdr:nvSpPr>
      <xdr:spPr>
        <a:xfrm>
          <a:off x="1388745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530" name="フローチャート: 判断 529"/>
        <xdr:cNvSpPr/>
      </xdr:nvSpPr>
      <xdr:spPr>
        <a:xfrm>
          <a:off x="13093700" y="994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531" name="フローチャート: 判断 530"/>
        <xdr:cNvSpPr/>
      </xdr:nvSpPr>
      <xdr:spPr>
        <a:xfrm>
          <a:off x="12299950" y="98907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2" name="テキスト ボックス 531"/>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166370</xdr:rowOff>
    </xdr:from>
    <xdr:to>
      <xdr:col>85</xdr:col>
      <xdr:colOff>177800</xdr:colOff>
      <xdr:row>58</xdr:row>
      <xdr:rowOff>96520</xdr:rowOff>
    </xdr:to>
    <xdr:sp macro="" textlink="">
      <xdr:nvSpPr>
        <xdr:cNvPr id="537" name="楕円 536"/>
        <xdr:cNvSpPr/>
      </xdr:nvSpPr>
      <xdr:spPr>
        <a:xfrm>
          <a:off x="14649450" y="95834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17797</xdr:rowOff>
    </xdr:from>
    <xdr:ext cx="405111" cy="259045"/>
    <xdr:sp macro="" textlink="">
      <xdr:nvSpPr>
        <xdr:cNvPr id="538" name="【学校施設】&#10;有形固定資産減価償却率該当値テキスト"/>
        <xdr:cNvSpPr txBox="1"/>
      </xdr:nvSpPr>
      <xdr:spPr>
        <a:xfrm>
          <a:off x="14744700" y="9434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17780</xdr:rowOff>
    </xdr:from>
    <xdr:to>
      <xdr:col>81</xdr:col>
      <xdr:colOff>101600</xdr:colOff>
      <xdr:row>58</xdr:row>
      <xdr:rowOff>119380</xdr:rowOff>
    </xdr:to>
    <xdr:sp macro="" textlink="">
      <xdr:nvSpPr>
        <xdr:cNvPr id="539" name="楕円 538"/>
        <xdr:cNvSpPr/>
      </xdr:nvSpPr>
      <xdr:spPr>
        <a:xfrm>
          <a:off x="1388745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45720</xdr:rowOff>
    </xdr:from>
    <xdr:to>
      <xdr:col>85</xdr:col>
      <xdr:colOff>127000</xdr:colOff>
      <xdr:row>58</xdr:row>
      <xdr:rowOff>68580</xdr:rowOff>
    </xdr:to>
    <xdr:cxnSp macro="">
      <xdr:nvCxnSpPr>
        <xdr:cNvPr id="540" name="直線コネクタ 539"/>
        <xdr:cNvCxnSpPr/>
      </xdr:nvCxnSpPr>
      <xdr:spPr>
        <a:xfrm flipV="1">
          <a:off x="13938250" y="9627870"/>
          <a:ext cx="762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52070</xdr:rowOff>
    </xdr:from>
    <xdr:to>
      <xdr:col>76</xdr:col>
      <xdr:colOff>165100</xdr:colOff>
      <xdr:row>58</xdr:row>
      <xdr:rowOff>153670</xdr:rowOff>
    </xdr:to>
    <xdr:sp macro="" textlink="">
      <xdr:nvSpPr>
        <xdr:cNvPr id="541" name="楕円 540"/>
        <xdr:cNvSpPr/>
      </xdr:nvSpPr>
      <xdr:spPr>
        <a:xfrm>
          <a:off x="130937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68580</xdr:rowOff>
    </xdr:from>
    <xdr:to>
      <xdr:col>81</xdr:col>
      <xdr:colOff>50800</xdr:colOff>
      <xdr:row>58</xdr:row>
      <xdr:rowOff>102870</xdr:rowOff>
    </xdr:to>
    <xdr:cxnSp macro="">
      <xdr:nvCxnSpPr>
        <xdr:cNvPr id="542" name="直線コネクタ 541"/>
        <xdr:cNvCxnSpPr/>
      </xdr:nvCxnSpPr>
      <xdr:spPr>
        <a:xfrm flipV="1">
          <a:off x="13144500" y="9650730"/>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543" name="n_1aveValue【学校施設】&#10;有形固定資産減価償却率"/>
        <xdr:cNvSpPr txBox="1"/>
      </xdr:nvSpPr>
      <xdr:spPr>
        <a:xfrm>
          <a:off x="13742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129557</xdr:rowOff>
    </xdr:from>
    <xdr:ext cx="405111" cy="259045"/>
    <xdr:sp macro="" textlink="">
      <xdr:nvSpPr>
        <xdr:cNvPr id="544" name="n_2aveValue【学校施設】&#10;有形固定資産減価償却率"/>
        <xdr:cNvSpPr txBox="1"/>
      </xdr:nvSpPr>
      <xdr:spPr>
        <a:xfrm>
          <a:off x="1296099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90187</xdr:rowOff>
    </xdr:from>
    <xdr:ext cx="405111" cy="259045"/>
    <xdr:sp macro="" textlink="">
      <xdr:nvSpPr>
        <xdr:cNvPr id="545" name="n_3aveValue【学校施設】&#10;有形固定資産減価償却率"/>
        <xdr:cNvSpPr txBox="1"/>
      </xdr:nvSpPr>
      <xdr:spPr>
        <a:xfrm>
          <a:off x="121672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135907</xdr:rowOff>
    </xdr:from>
    <xdr:ext cx="405111" cy="259045"/>
    <xdr:sp macro="" textlink="">
      <xdr:nvSpPr>
        <xdr:cNvPr id="546" name="n_1mainValue【学校施設】&#10;有形固定資産減価償却率"/>
        <xdr:cNvSpPr txBox="1"/>
      </xdr:nvSpPr>
      <xdr:spPr>
        <a:xfrm>
          <a:off x="13742044"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170197</xdr:rowOff>
    </xdr:from>
    <xdr:ext cx="405111" cy="259045"/>
    <xdr:sp macro="" textlink="">
      <xdr:nvSpPr>
        <xdr:cNvPr id="547" name="n_2mainValue【学校施設】&#10;有形固定資産減価償却率"/>
        <xdr:cNvSpPr txBox="1"/>
      </xdr:nvSpPr>
      <xdr:spPr>
        <a:xfrm>
          <a:off x="12960994" y="941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49" name="正方形/長方形 548"/>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50" name="正方形/長方形 549"/>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51" name="正方形/長方形 550"/>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52" name="正方形/長方形 551"/>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6" name="テキスト ボックス 555"/>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7" name="直線コネクタ 556"/>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8" name="テキスト ボックス 557"/>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9" name="直線コネクタ 558"/>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0" name="テキスト ボックス 559"/>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1" name="直線コネクタ 560"/>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2" name="テキスト ボックス 561"/>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3" name="直線コネクタ 562"/>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4" name="テキスト ボックス 563"/>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5" name="直線コネクタ 564"/>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6" name="テキスト ボックス 565"/>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167640</xdr:rowOff>
    </xdr:from>
    <xdr:to>
      <xdr:col>116</xdr:col>
      <xdr:colOff>62864</xdr:colOff>
      <xdr:row>63</xdr:row>
      <xdr:rowOff>0</xdr:rowOff>
    </xdr:to>
    <xdr:cxnSp macro="">
      <xdr:nvCxnSpPr>
        <xdr:cNvPr id="570" name="直線コネクタ 569"/>
        <xdr:cNvCxnSpPr/>
      </xdr:nvCxnSpPr>
      <xdr:spPr>
        <a:xfrm flipV="1">
          <a:off x="19949795" y="908939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3827</xdr:rowOff>
    </xdr:from>
    <xdr:ext cx="469744" cy="259045"/>
    <xdr:sp macro="" textlink="">
      <xdr:nvSpPr>
        <xdr:cNvPr id="571" name="【学校施設】&#10;一人当たり面積最小値テキスト"/>
        <xdr:cNvSpPr txBox="1"/>
      </xdr:nvSpPr>
      <xdr:spPr>
        <a:xfrm>
          <a:off x="20002500"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0</xdr:rowOff>
    </xdr:from>
    <xdr:to>
      <xdr:col>116</xdr:col>
      <xdr:colOff>152400</xdr:colOff>
      <xdr:row>63</xdr:row>
      <xdr:rowOff>0</xdr:rowOff>
    </xdr:to>
    <xdr:cxnSp macro="">
      <xdr:nvCxnSpPr>
        <xdr:cNvPr id="572" name="直線コネクタ 571"/>
        <xdr:cNvCxnSpPr/>
      </xdr:nvCxnSpPr>
      <xdr:spPr>
        <a:xfrm>
          <a:off x="19881850" y="10407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114317</xdr:rowOff>
    </xdr:from>
    <xdr:ext cx="469744" cy="259045"/>
    <xdr:sp macro="" textlink="">
      <xdr:nvSpPr>
        <xdr:cNvPr id="573" name="【学校施設】&#10;一人当たり面積最大値テキスト"/>
        <xdr:cNvSpPr txBox="1"/>
      </xdr:nvSpPr>
      <xdr:spPr>
        <a:xfrm>
          <a:off x="20002500" y="887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167640</xdr:rowOff>
    </xdr:from>
    <xdr:to>
      <xdr:col>116</xdr:col>
      <xdr:colOff>152400</xdr:colOff>
      <xdr:row>54</xdr:row>
      <xdr:rowOff>167640</xdr:rowOff>
    </xdr:to>
    <xdr:cxnSp macro="">
      <xdr:nvCxnSpPr>
        <xdr:cNvPr id="574" name="直線コネクタ 573"/>
        <xdr:cNvCxnSpPr/>
      </xdr:nvCxnSpPr>
      <xdr:spPr>
        <a:xfrm>
          <a:off x="19881850" y="9089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121937</xdr:rowOff>
    </xdr:from>
    <xdr:ext cx="469744" cy="259045"/>
    <xdr:sp macro="" textlink="">
      <xdr:nvSpPr>
        <xdr:cNvPr id="575" name="【学校施設】&#10;一人当たり面積平均値テキスト"/>
        <xdr:cNvSpPr txBox="1"/>
      </xdr:nvSpPr>
      <xdr:spPr>
        <a:xfrm>
          <a:off x="20002500" y="9869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143510</xdr:rowOff>
    </xdr:from>
    <xdr:to>
      <xdr:col>116</xdr:col>
      <xdr:colOff>114300</xdr:colOff>
      <xdr:row>60</xdr:row>
      <xdr:rowOff>73660</xdr:rowOff>
    </xdr:to>
    <xdr:sp macro="" textlink="">
      <xdr:nvSpPr>
        <xdr:cNvPr id="576" name="フローチャート: 判断 575"/>
        <xdr:cNvSpPr/>
      </xdr:nvSpPr>
      <xdr:spPr>
        <a:xfrm>
          <a:off x="19900900" y="9890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162560</xdr:rowOff>
    </xdr:from>
    <xdr:to>
      <xdr:col>112</xdr:col>
      <xdr:colOff>38100</xdr:colOff>
      <xdr:row>60</xdr:row>
      <xdr:rowOff>92710</xdr:rowOff>
    </xdr:to>
    <xdr:sp macro="" textlink="">
      <xdr:nvSpPr>
        <xdr:cNvPr id="577" name="フローチャート: 判断 576"/>
        <xdr:cNvSpPr/>
      </xdr:nvSpPr>
      <xdr:spPr>
        <a:xfrm>
          <a:off x="19157950" y="99098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25400</xdr:rowOff>
    </xdr:from>
    <xdr:to>
      <xdr:col>107</xdr:col>
      <xdr:colOff>101600</xdr:colOff>
      <xdr:row>60</xdr:row>
      <xdr:rowOff>127000</xdr:rowOff>
    </xdr:to>
    <xdr:sp macro="" textlink="">
      <xdr:nvSpPr>
        <xdr:cNvPr id="578" name="フローチャート: 判断 577"/>
        <xdr:cNvSpPr/>
      </xdr:nvSpPr>
      <xdr:spPr>
        <a:xfrm>
          <a:off x="1834515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139700</xdr:rowOff>
    </xdr:from>
    <xdr:to>
      <xdr:col>102</xdr:col>
      <xdr:colOff>165100</xdr:colOff>
      <xdr:row>62</xdr:row>
      <xdr:rowOff>69850</xdr:rowOff>
    </xdr:to>
    <xdr:sp macro="" textlink="">
      <xdr:nvSpPr>
        <xdr:cNvPr id="579" name="フローチャート: 判断 578"/>
        <xdr:cNvSpPr/>
      </xdr:nvSpPr>
      <xdr:spPr>
        <a:xfrm>
          <a:off x="17551400" y="10217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101600</xdr:rowOff>
    </xdr:from>
    <xdr:to>
      <xdr:col>116</xdr:col>
      <xdr:colOff>114300</xdr:colOff>
      <xdr:row>58</xdr:row>
      <xdr:rowOff>31750</xdr:rowOff>
    </xdr:to>
    <xdr:sp macro="" textlink="">
      <xdr:nvSpPr>
        <xdr:cNvPr id="585" name="楕円 584"/>
        <xdr:cNvSpPr/>
      </xdr:nvSpPr>
      <xdr:spPr>
        <a:xfrm>
          <a:off x="19900900" y="9518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124477</xdr:rowOff>
    </xdr:from>
    <xdr:ext cx="469744" cy="259045"/>
    <xdr:sp macro="" textlink="">
      <xdr:nvSpPr>
        <xdr:cNvPr id="586" name="【学校施設】&#10;一人当たり面積該当値テキスト"/>
        <xdr:cNvSpPr txBox="1"/>
      </xdr:nvSpPr>
      <xdr:spPr>
        <a:xfrm>
          <a:off x="200025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139700</xdr:rowOff>
    </xdr:from>
    <xdr:to>
      <xdr:col>112</xdr:col>
      <xdr:colOff>38100</xdr:colOff>
      <xdr:row>58</xdr:row>
      <xdr:rowOff>69850</xdr:rowOff>
    </xdr:to>
    <xdr:sp macro="" textlink="">
      <xdr:nvSpPr>
        <xdr:cNvPr id="587" name="楕円 586"/>
        <xdr:cNvSpPr/>
      </xdr:nvSpPr>
      <xdr:spPr>
        <a:xfrm>
          <a:off x="19157950" y="95567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152400</xdr:rowOff>
    </xdr:from>
    <xdr:to>
      <xdr:col>116</xdr:col>
      <xdr:colOff>63500</xdr:colOff>
      <xdr:row>58</xdr:row>
      <xdr:rowOff>19050</xdr:rowOff>
    </xdr:to>
    <xdr:cxnSp macro="">
      <xdr:nvCxnSpPr>
        <xdr:cNvPr id="588" name="直線コネクタ 587"/>
        <xdr:cNvCxnSpPr/>
      </xdr:nvCxnSpPr>
      <xdr:spPr>
        <a:xfrm flipV="1">
          <a:off x="19202400" y="9569450"/>
          <a:ext cx="7493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78740</xdr:rowOff>
    </xdr:from>
    <xdr:to>
      <xdr:col>107</xdr:col>
      <xdr:colOff>101600</xdr:colOff>
      <xdr:row>59</xdr:row>
      <xdr:rowOff>8890</xdr:rowOff>
    </xdr:to>
    <xdr:sp macro="" textlink="">
      <xdr:nvSpPr>
        <xdr:cNvPr id="589" name="楕円 588"/>
        <xdr:cNvSpPr/>
      </xdr:nvSpPr>
      <xdr:spPr>
        <a:xfrm>
          <a:off x="18345150" y="96608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19050</xdr:rowOff>
    </xdr:from>
    <xdr:to>
      <xdr:col>111</xdr:col>
      <xdr:colOff>177800</xdr:colOff>
      <xdr:row>58</xdr:row>
      <xdr:rowOff>129540</xdr:rowOff>
    </xdr:to>
    <xdr:cxnSp macro="">
      <xdr:nvCxnSpPr>
        <xdr:cNvPr id="590" name="直線コネクタ 589"/>
        <xdr:cNvCxnSpPr/>
      </xdr:nvCxnSpPr>
      <xdr:spPr>
        <a:xfrm flipV="1">
          <a:off x="18395950" y="9601200"/>
          <a:ext cx="80645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83837</xdr:rowOff>
    </xdr:from>
    <xdr:ext cx="469744" cy="259045"/>
    <xdr:sp macro="" textlink="">
      <xdr:nvSpPr>
        <xdr:cNvPr id="591" name="n_1aveValue【学校施設】&#10;一人当たり面積"/>
        <xdr:cNvSpPr txBox="1"/>
      </xdr:nvSpPr>
      <xdr:spPr>
        <a:xfrm>
          <a:off x="18980227" y="999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118127</xdr:rowOff>
    </xdr:from>
    <xdr:ext cx="469744" cy="259045"/>
    <xdr:sp macro="" textlink="">
      <xdr:nvSpPr>
        <xdr:cNvPr id="592" name="n_2aveValue【学校施設】&#10;一人当たり面積"/>
        <xdr:cNvSpPr txBox="1"/>
      </xdr:nvSpPr>
      <xdr:spPr>
        <a:xfrm>
          <a:off x="18180127"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86377</xdr:rowOff>
    </xdr:from>
    <xdr:ext cx="469744" cy="259045"/>
    <xdr:sp macro="" textlink="">
      <xdr:nvSpPr>
        <xdr:cNvPr id="593" name="n_3aveValue【学校施設】&#10;一人当たり面積"/>
        <xdr:cNvSpPr txBox="1"/>
      </xdr:nvSpPr>
      <xdr:spPr>
        <a:xfrm>
          <a:off x="1738637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86377</xdr:rowOff>
    </xdr:from>
    <xdr:ext cx="469744" cy="259045"/>
    <xdr:sp macro="" textlink="">
      <xdr:nvSpPr>
        <xdr:cNvPr id="594" name="n_1mainValue【学校施設】&#10;一人当たり面積"/>
        <xdr:cNvSpPr txBox="1"/>
      </xdr:nvSpPr>
      <xdr:spPr>
        <a:xfrm>
          <a:off x="18980227"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25417</xdr:rowOff>
    </xdr:from>
    <xdr:ext cx="469744" cy="259045"/>
    <xdr:sp macro="" textlink="">
      <xdr:nvSpPr>
        <xdr:cNvPr id="595" name="n_2mainValue【学校施設】&#10;一人当たり面積"/>
        <xdr:cNvSpPr txBox="1"/>
      </xdr:nvSpPr>
      <xdr:spPr>
        <a:xfrm>
          <a:off x="18180127" y="944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97" name="正方形/長方形 596"/>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98" name="正方形/長方形 597"/>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99" name="正方形/長方形 598"/>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00" name="正方形/長方形 599"/>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5" name="テキスト ボックス 604"/>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5" name="テキスト ボックス 614"/>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7" name="テキスト ボックス 616"/>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154032</xdr:rowOff>
    </xdr:from>
    <xdr:to>
      <xdr:col>85</xdr:col>
      <xdr:colOff>126364</xdr:colOff>
      <xdr:row>86</xdr:row>
      <xdr:rowOff>544</xdr:rowOff>
    </xdr:to>
    <xdr:cxnSp macro="">
      <xdr:nvCxnSpPr>
        <xdr:cNvPr id="619" name="直線コネクタ 618"/>
        <xdr:cNvCxnSpPr/>
      </xdr:nvCxnSpPr>
      <xdr:spPr>
        <a:xfrm flipV="1">
          <a:off x="14698345" y="12873082"/>
          <a:ext cx="1269"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4371</xdr:rowOff>
    </xdr:from>
    <xdr:ext cx="405111" cy="259045"/>
    <xdr:sp macro="" textlink="">
      <xdr:nvSpPr>
        <xdr:cNvPr id="620" name="【図書館】&#10;有形固定資産減価償却率最小値テキスト"/>
        <xdr:cNvSpPr txBox="1"/>
      </xdr:nvSpPr>
      <xdr:spPr>
        <a:xfrm>
          <a:off x="14744700" y="14209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621" name="直線コネクタ 620"/>
        <xdr:cNvCxnSpPr/>
      </xdr:nvCxnSpPr>
      <xdr:spPr>
        <a:xfrm>
          <a:off x="14611350" y="142054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100709</xdr:rowOff>
    </xdr:from>
    <xdr:ext cx="405111" cy="259045"/>
    <xdr:sp macro="" textlink="">
      <xdr:nvSpPr>
        <xdr:cNvPr id="622" name="【図書館】&#10;有形固定資産減価償却率最大値テキスト"/>
        <xdr:cNvSpPr txBox="1"/>
      </xdr:nvSpPr>
      <xdr:spPr>
        <a:xfrm>
          <a:off x="14744700" y="1265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154032</xdr:rowOff>
    </xdr:from>
    <xdr:to>
      <xdr:col>86</xdr:col>
      <xdr:colOff>25400</xdr:colOff>
      <xdr:row>77</xdr:row>
      <xdr:rowOff>154032</xdr:rowOff>
    </xdr:to>
    <xdr:cxnSp macro="">
      <xdr:nvCxnSpPr>
        <xdr:cNvPr id="623" name="直線コネクタ 622"/>
        <xdr:cNvCxnSpPr/>
      </xdr:nvCxnSpPr>
      <xdr:spPr>
        <a:xfrm>
          <a:off x="14611350" y="128730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90188</xdr:rowOff>
    </xdr:from>
    <xdr:ext cx="405111" cy="259045"/>
    <xdr:sp macro="" textlink="">
      <xdr:nvSpPr>
        <xdr:cNvPr id="624" name="【図書館】&#10;有形固定資産減価償却率平均値テキスト"/>
        <xdr:cNvSpPr txBox="1"/>
      </xdr:nvSpPr>
      <xdr:spPr>
        <a:xfrm>
          <a:off x="14744700" y="13469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625" name="フローチャート: 判断 624"/>
        <xdr:cNvSpPr/>
      </xdr:nvSpPr>
      <xdr:spPr>
        <a:xfrm>
          <a:off x="14649450" y="136118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157118</xdr:rowOff>
    </xdr:from>
    <xdr:to>
      <xdr:col>81</xdr:col>
      <xdr:colOff>101600</xdr:colOff>
      <xdr:row>82</xdr:row>
      <xdr:rowOff>87268</xdr:rowOff>
    </xdr:to>
    <xdr:sp macro="" textlink="">
      <xdr:nvSpPr>
        <xdr:cNvPr id="626" name="フローチャート: 判断 625"/>
        <xdr:cNvSpPr/>
      </xdr:nvSpPr>
      <xdr:spPr>
        <a:xfrm>
          <a:off x="13887450" y="135365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27" name="フローチャート: 判断 626"/>
        <xdr:cNvSpPr/>
      </xdr:nvSpPr>
      <xdr:spPr>
        <a:xfrm>
          <a:off x="13093700" y="13613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44450</xdr:rowOff>
    </xdr:from>
    <xdr:to>
      <xdr:col>72</xdr:col>
      <xdr:colOff>38100</xdr:colOff>
      <xdr:row>84</xdr:row>
      <xdr:rowOff>146050</xdr:rowOff>
    </xdr:to>
    <xdr:sp macro="" textlink="">
      <xdr:nvSpPr>
        <xdr:cNvPr id="628" name="フローチャート: 判断 627"/>
        <xdr:cNvSpPr/>
      </xdr:nvSpPr>
      <xdr:spPr>
        <a:xfrm>
          <a:off x="1229995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36286</xdr:rowOff>
    </xdr:from>
    <xdr:to>
      <xdr:col>85</xdr:col>
      <xdr:colOff>177800</xdr:colOff>
      <xdr:row>84</xdr:row>
      <xdr:rowOff>137886</xdr:rowOff>
    </xdr:to>
    <xdr:sp macro="" textlink="">
      <xdr:nvSpPr>
        <xdr:cNvPr id="634" name="楕円 633"/>
        <xdr:cNvSpPr/>
      </xdr:nvSpPr>
      <xdr:spPr>
        <a:xfrm>
          <a:off x="14649450" y="1391103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14713</xdr:rowOff>
    </xdr:from>
    <xdr:ext cx="405111" cy="259045"/>
    <xdr:sp macro="" textlink="">
      <xdr:nvSpPr>
        <xdr:cNvPr id="635" name="【図書館】&#10;有形固定資産減価償却率該当値テキスト"/>
        <xdr:cNvSpPr txBox="1"/>
      </xdr:nvSpPr>
      <xdr:spPr>
        <a:xfrm>
          <a:off x="14744700" y="1388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68943</xdr:rowOff>
    </xdr:from>
    <xdr:to>
      <xdr:col>81</xdr:col>
      <xdr:colOff>101600</xdr:colOff>
      <xdr:row>84</xdr:row>
      <xdr:rowOff>170543</xdr:rowOff>
    </xdr:to>
    <xdr:sp macro="" textlink="">
      <xdr:nvSpPr>
        <xdr:cNvPr id="636" name="楕円 635"/>
        <xdr:cNvSpPr/>
      </xdr:nvSpPr>
      <xdr:spPr>
        <a:xfrm>
          <a:off x="13887450" y="139436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87086</xdr:rowOff>
    </xdr:from>
    <xdr:to>
      <xdr:col>85</xdr:col>
      <xdr:colOff>127000</xdr:colOff>
      <xdr:row>84</xdr:row>
      <xdr:rowOff>119743</xdr:rowOff>
    </xdr:to>
    <xdr:cxnSp macro="">
      <xdr:nvCxnSpPr>
        <xdr:cNvPr id="637" name="直線コネクタ 636"/>
        <xdr:cNvCxnSpPr/>
      </xdr:nvCxnSpPr>
      <xdr:spPr>
        <a:xfrm flipV="1">
          <a:off x="13938250" y="13961836"/>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101600</xdr:rowOff>
    </xdr:from>
    <xdr:to>
      <xdr:col>76</xdr:col>
      <xdr:colOff>165100</xdr:colOff>
      <xdr:row>85</xdr:row>
      <xdr:rowOff>31750</xdr:rowOff>
    </xdr:to>
    <xdr:sp macro="" textlink="">
      <xdr:nvSpPr>
        <xdr:cNvPr id="638" name="楕円 637"/>
        <xdr:cNvSpPr/>
      </xdr:nvSpPr>
      <xdr:spPr>
        <a:xfrm>
          <a:off x="13093700" y="1397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119743</xdr:rowOff>
    </xdr:from>
    <xdr:to>
      <xdr:col>81</xdr:col>
      <xdr:colOff>50800</xdr:colOff>
      <xdr:row>84</xdr:row>
      <xdr:rowOff>152400</xdr:rowOff>
    </xdr:to>
    <xdr:cxnSp macro="">
      <xdr:nvCxnSpPr>
        <xdr:cNvPr id="639" name="直線コネクタ 638"/>
        <xdr:cNvCxnSpPr/>
      </xdr:nvCxnSpPr>
      <xdr:spPr>
        <a:xfrm flipV="1">
          <a:off x="13144500" y="13994493"/>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103795</xdr:rowOff>
    </xdr:from>
    <xdr:ext cx="405111" cy="259045"/>
    <xdr:sp macro="" textlink="">
      <xdr:nvSpPr>
        <xdr:cNvPr id="640" name="n_1aveValue【図書館】&#10;有形固定資産減価償却率"/>
        <xdr:cNvSpPr txBox="1"/>
      </xdr:nvSpPr>
      <xdr:spPr>
        <a:xfrm>
          <a:off x="13742044" y="13318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641" name="n_2aveValue【図書館】&#10;有形固定資産減価償却率"/>
        <xdr:cNvSpPr txBox="1"/>
      </xdr:nvSpPr>
      <xdr:spPr>
        <a:xfrm>
          <a:off x="12960994" y="13395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162577</xdr:rowOff>
    </xdr:from>
    <xdr:ext cx="405111" cy="259045"/>
    <xdr:sp macro="" textlink="">
      <xdr:nvSpPr>
        <xdr:cNvPr id="642" name="n_3aveValue【図書館】&#10;有形固定資産減価償却率"/>
        <xdr:cNvSpPr txBox="1"/>
      </xdr:nvSpPr>
      <xdr:spPr>
        <a:xfrm>
          <a:off x="121672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161670</xdr:rowOff>
    </xdr:from>
    <xdr:ext cx="405111" cy="259045"/>
    <xdr:sp macro="" textlink="">
      <xdr:nvSpPr>
        <xdr:cNvPr id="643" name="n_1mainValue【図書館】&#10;有形固定資産減価償却率"/>
        <xdr:cNvSpPr txBox="1"/>
      </xdr:nvSpPr>
      <xdr:spPr>
        <a:xfrm>
          <a:off x="13742044" y="1403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22877</xdr:rowOff>
    </xdr:from>
    <xdr:ext cx="405111" cy="259045"/>
    <xdr:sp macro="" textlink="">
      <xdr:nvSpPr>
        <xdr:cNvPr id="644" name="n_2mainValue【図書館】&#10;有形固定資産減価償却率"/>
        <xdr:cNvSpPr txBox="1"/>
      </xdr:nvSpPr>
      <xdr:spPr>
        <a:xfrm>
          <a:off x="1296099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46" name="正方形/長方形 645"/>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47" name="正方形/長方形 646"/>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48" name="正方形/長方形 647"/>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49" name="正方形/長方形 648"/>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53" name="テキスト ボックス 652"/>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38100</xdr:rowOff>
    </xdr:from>
    <xdr:to>
      <xdr:col>120</xdr:col>
      <xdr:colOff>114300</xdr:colOff>
      <xdr:row>86</xdr:row>
      <xdr:rowOff>38100</xdr:rowOff>
    </xdr:to>
    <xdr:cxnSp macro="">
      <xdr:nvCxnSpPr>
        <xdr:cNvPr id="654" name="直線コネクタ 653"/>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5" name="テキスト ボックス 654"/>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6" name="直線コネクタ 655"/>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7" name="テキスト ボックス 656"/>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8" name="直線コネクタ 657"/>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9" name="テキスト ボックス 658"/>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0" name="直線コネクタ 659"/>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1" name="テキスト ボックス 660"/>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2" name="直線コネクタ 66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3" name="テキスト ボックス 66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4"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38100</xdr:rowOff>
    </xdr:from>
    <xdr:to>
      <xdr:col>116</xdr:col>
      <xdr:colOff>62864</xdr:colOff>
      <xdr:row>86</xdr:row>
      <xdr:rowOff>129539</xdr:rowOff>
    </xdr:to>
    <xdr:cxnSp macro="">
      <xdr:nvCxnSpPr>
        <xdr:cNvPr id="665" name="直線コネクタ 664"/>
        <xdr:cNvCxnSpPr/>
      </xdr:nvCxnSpPr>
      <xdr:spPr>
        <a:xfrm flipV="1">
          <a:off x="19949795" y="12922250"/>
          <a:ext cx="1269" cy="141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133366</xdr:rowOff>
    </xdr:from>
    <xdr:ext cx="469744" cy="259045"/>
    <xdr:sp macro="" textlink="">
      <xdr:nvSpPr>
        <xdr:cNvPr id="666" name="【図書館】&#10;一人当たり面積最小値テキスト"/>
        <xdr:cNvSpPr txBox="1"/>
      </xdr:nvSpPr>
      <xdr:spPr>
        <a:xfrm>
          <a:off x="20002500" y="143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129539</xdr:rowOff>
    </xdr:from>
    <xdr:to>
      <xdr:col>116</xdr:col>
      <xdr:colOff>152400</xdr:colOff>
      <xdr:row>86</xdr:row>
      <xdr:rowOff>129539</xdr:rowOff>
    </xdr:to>
    <xdr:cxnSp macro="">
      <xdr:nvCxnSpPr>
        <xdr:cNvPr id="667" name="直線コネクタ 666"/>
        <xdr:cNvCxnSpPr/>
      </xdr:nvCxnSpPr>
      <xdr:spPr>
        <a:xfrm>
          <a:off x="19881850" y="14334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156227</xdr:rowOff>
    </xdr:from>
    <xdr:ext cx="469744" cy="259045"/>
    <xdr:sp macro="" textlink="">
      <xdr:nvSpPr>
        <xdr:cNvPr id="668" name="【図書館】&#10;一人当たり面積最大値テキスト"/>
        <xdr:cNvSpPr txBox="1"/>
      </xdr:nvSpPr>
      <xdr:spPr>
        <a:xfrm>
          <a:off x="200025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69" name="直線コネクタ 668"/>
        <xdr:cNvCxnSpPr/>
      </xdr:nvCxnSpPr>
      <xdr:spPr>
        <a:xfrm>
          <a:off x="1988185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81</xdr:row>
      <xdr:rowOff>147338</xdr:rowOff>
    </xdr:from>
    <xdr:ext cx="469744" cy="259045"/>
    <xdr:sp macro="" textlink="">
      <xdr:nvSpPr>
        <xdr:cNvPr id="670" name="【図書館】&#10;一人当たり面積平均値テキスト"/>
        <xdr:cNvSpPr txBox="1"/>
      </xdr:nvSpPr>
      <xdr:spPr>
        <a:xfrm>
          <a:off x="20002500" y="13526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671" name="フローチャート: 判断 670"/>
        <xdr:cNvSpPr/>
      </xdr:nvSpPr>
      <xdr:spPr>
        <a:xfrm>
          <a:off x="19900900" y="13669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672" name="フローチャート: 判断 671"/>
        <xdr:cNvSpPr/>
      </xdr:nvSpPr>
      <xdr:spPr>
        <a:xfrm>
          <a:off x="19157950" y="138455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124461</xdr:rowOff>
    </xdr:from>
    <xdr:to>
      <xdr:col>107</xdr:col>
      <xdr:colOff>101600</xdr:colOff>
      <xdr:row>83</xdr:row>
      <xdr:rowOff>54611</xdr:rowOff>
    </xdr:to>
    <xdr:sp macro="" textlink="">
      <xdr:nvSpPr>
        <xdr:cNvPr id="673" name="フローチャート: 判断 672"/>
        <xdr:cNvSpPr/>
      </xdr:nvSpPr>
      <xdr:spPr>
        <a:xfrm>
          <a:off x="18345150" y="13669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74" name="フローチャート: 判断 673"/>
        <xdr:cNvSpPr/>
      </xdr:nvSpPr>
      <xdr:spPr>
        <a:xfrm>
          <a:off x="17551400" y="14022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680" name="楕円 679"/>
        <xdr:cNvSpPr/>
      </xdr:nvSpPr>
      <xdr:spPr>
        <a:xfrm>
          <a:off x="19900900" y="1393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34307</xdr:rowOff>
    </xdr:from>
    <xdr:ext cx="469744" cy="259045"/>
    <xdr:sp macro="" textlink="">
      <xdr:nvSpPr>
        <xdr:cNvPr id="681" name="【図書館】&#10;一人当たり面積該当値テキスト"/>
        <xdr:cNvSpPr txBox="1"/>
      </xdr:nvSpPr>
      <xdr:spPr>
        <a:xfrm>
          <a:off x="20002500"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682" name="楕円 681"/>
        <xdr:cNvSpPr/>
      </xdr:nvSpPr>
      <xdr:spPr>
        <a:xfrm>
          <a:off x="19157950" y="139306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683" name="直線コネクタ 682"/>
        <xdr:cNvCxnSpPr/>
      </xdr:nvCxnSpPr>
      <xdr:spPr>
        <a:xfrm>
          <a:off x="19202400" y="1398143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684" name="楕円 683"/>
        <xdr:cNvSpPr/>
      </xdr:nvSpPr>
      <xdr:spPr>
        <a:xfrm>
          <a:off x="18345150" y="1393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685" name="直線コネクタ 684"/>
        <xdr:cNvCxnSpPr/>
      </xdr:nvCxnSpPr>
      <xdr:spPr>
        <a:xfrm>
          <a:off x="18395950" y="1398143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686" name="n_1aveValue【図書館】&#10;一人当たり面積"/>
        <xdr:cNvSpPr txBox="1"/>
      </xdr:nvSpPr>
      <xdr:spPr>
        <a:xfrm>
          <a:off x="18980227" y="1362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71138</xdr:rowOff>
    </xdr:from>
    <xdr:ext cx="469744" cy="259045"/>
    <xdr:sp macro="" textlink="">
      <xdr:nvSpPr>
        <xdr:cNvPr id="687" name="n_2aveValue【図書館】&#10;一人当たり面積"/>
        <xdr:cNvSpPr txBox="1"/>
      </xdr:nvSpPr>
      <xdr:spPr>
        <a:xfrm>
          <a:off x="18180127" y="134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688" name="n_3aveValue【図書館】&#10;一人当たり面積"/>
        <xdr:cNvSpPr txBox="1"/>
      </xdr:nvSpPr>
      <xdr:spPr>
        <a:xfrm>
          <a:off x="17386377" y="138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689" name="n_1mainValue【図書館】&#10;一人当たり面積"/>
        <xdr:cNvSpPr txBox="1"/>
      </xdr:nvSpPr>
      <xdr:spPr>
        <a:xfrm>
          <a:off x="18980227"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690" name="n_2mainValue【図書館】&#10;一人当たり面積"/>
        <xdr:cNvSpPr txBox="1"/>
      </xdr:nvSpPr>
      <xdr:spPr>
        <a:xfrm>
          <a:off x="18180127"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1" name="正方形/長方形 690"/>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92" name="正方形/長方形 691"/>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93" name="正方形/長方形 692"/>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94" name="正方形/長方形 693"/>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95" name="正方形/長方形 694"/>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正方形/長方形 695"/>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7" name="テキスト ボックス 696"/>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8" name="直線コネクタ 697"/>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9" name="テキスト ボックス 698"/>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0" name="直線コネクタ 699"/>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01" name="テキスト ボックス 700"/>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2" name="直線コネクタ 701"/>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3" name="テキスト ボックス 702"/>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4" name="直線コネクタ 703"/>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5" name="テキスト ボックス 704"/>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6" name="直線コネクタ 705"/>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07" name="テキスト ボックス 706"/>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8" name="直線コネクタ 707"/>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9" name="テキスト ボックス 708"/>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0" name="【博物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101</xdr:row>
      <xdr:rowOff>64770</xdr:rowOff>
    </xdr:from>
    <xdr:to>
      <xdr:col>85</xdr:col>
      <xdr:colOff>126364</xdr:colOff>
      <xdr:row>108</xdr:row>
      <xdr:rowOff>158496</xdr:rowOff>
    </xdr:to>
    <xdr:cxnSp macro="">
      <xdr:nvCxnSpPr>
        <xdr:cNvPr id="711" name="直線コネクタ 710"/>
        <xdr:cNvCxnSpPr/>
      </xdr:nvCxnSpPr>
      <xdr:spPr>
        <a:xfrm flipV="1">
          <a:off x="14698345" y="16809720"/>
          <a:ext cx="1269"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162323</xdr:rowOff>
    </xdr:from>
    <xdr:ext cx="405111" cy="259045"/>
    <xdr:sp macro="" textlink="">
      <xdr:nvSpPr>
        <xdr:cNvPr id="712" name="【博物館】&#10;有形固定資産減価償却率最小値テキスト"/>
        <xdr:cNvSpPr txBox="1"/>
      </xdr:nvSpPr>
      <xdr:spPr>
        <a:xfrm>
          <a:off x="14744700" y="18107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158496</xdr:rowOff>
    </xdr:from>
    <xdr:to>
      <xdr:col>86</xdr:col>
      <xdr:colOff>25400</xdr:colOff>
      <xdr:row>108</xdr:row>
      <xdr:rowOff>158496</xdr:rowOff>
    </xdr:to>
    <xdr:cxnSp macro="">
      <xdr:nvCxnSpPr>
        <xdr:cNvPr id="713" name="直線コネクタ 712"/>
        <xdr:cNvCxnSpPr/>
      </xdr:nvCxnSpPr>
      <xdr:spPr>
        <a:xfrm>
          <a:off x="14611350" y="181035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11447</xdr:rowOff>
    </xdr:from>
    <xdr:ext cx="405111" cy="259045"/>
    <xdr:sp macro="" textlink="">
      <xdr:nvSpPr>
        <xdr:cNvPr id="714" name="【博物館】&#10;有形固定資産減価償却率最大値テキスト"/>
        <xdr:cNvSpPr txBox="1"/>
      </xdr:nvSpPr>
      <xdr:spPr>
        <a:xfrm>
          <a:off x="14744700" y="16584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64770</xdr:rowOff>
    </xdr:from>
    <xdr:to>
      <xdr:col>86</xdr:col>
      <xdr:colOff>25400</xdr:colOff>
      <xdr:row>101</xdr:row>
      <xdr:rowOff>64770</xdr:rowOff>
    </xdr:to>
    <xdr:cxnSp macro="">
      <xdr:nvCxnSpPr>
        <xdr:cNvPr id="715" name="直線コネクタ 714"/>
        <xdr:cNvCxnSpPr/>
      </xdr:nvCxnSpPr>
      <xdr:spPr>
        <a:xfrm>
          <a:off x="14611350" y="16809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104</xdr:row>
      <xdr:rowOff>145559</xdr:rowOff>
    </xdr:from>
    <xdr:ext cx="405111" cy="259045"/>
    <xdr:sp macro="" textlink="">
      <xdr:nvSpPr>
        <xdr:cNvPr id="716" name="【博物館】&#10;有形固定資産減価償却率平均値テキスト"/>
        <xdr:cNvSpPr txBox="1"/>
      </xdr:nvSpPr>
      <xdr:spPr>
        <a:xfrm>
          <a:off x="14744700" y="1740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167132</xdr:rowOff>
    </xdr:from>
    <xdr:to>
      <xdr:col>85</xdr:col>
      <xdr:colOff>177800</xdr:colOff>
      <xdr:row>105</xdr:row>
      <xdr:rowOff>97282</xdr:rowOff>
    </xdr:to>
    <xdr:sp macro="" textlink="">
      <xdr:nvSpPr>
        <xdr:cNvPr id="717" name="フローチャート: 判断 716"/>
        <xdr:cNvSpPr/>
      </xdr:nvSpPr>
      <xdr:spPr>
        <a:xfrm>
          <a:off x="14649450" y="1742643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7113</xdr:rowOff>
    </xdr:from>
    <xdr:to>
      <xdr:col>81</xdr:col>
      <xdr:colOff>101600</xdr:colOff>
      <xdr:row>105</xdr:row>
      <xdr:rowOff>108713</xdr:rowOff>
    </xdr:to>
    <xdr:sp macro="" textlink="">
      <xdr:nvSpPr>
        <xdr:cNvPr id="718" name="フローチャート: 判断 717"/>
        <xdr:cNvSpPr/>
      </xdr:nvSpPr>
      <xdr:spPr>
        <a:xfrm>
          <a:off x="13887450" y="1743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41402</xdr:rowOff>
    </xdr:from>
    <xdr:to>
      <xdr:col>76</xdr:col>
      <xdr:colOff>165100</xdr:colOff>
      <xdr:row>105</xdr:row>
      <xdr:rowOff>143002</xdr:rowOff>
    </xdr:to>
    <xdr:sp macro="" textlink="">
      <xdr:nvSpPr>
        <xdr:cNvPr id="719" name="フローチャート: 判断 718"/>
        <xdr:cNvSpPr/>
      </xdr:nvSpPr>
      <xdr:spPr>
        <a:xfrm>
          <a:off x="130937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64263</xdr:rowOff>
    </xdr:from>
    <xdr:to>
      <xdr:col>72</xdr:col>
      <xdr:colOff>38100</xdr:colOff>
      <xdr:row>106</xdr:row>
      <xdr:rowOff>165863</xdr:rowOff>
    </xdr:to>
    <xdr:sp macro="" textlink="">
      <xdr:nvSpPr>
        <xdr:cNvPr id="720" name="フローチャート: 判断 719"/>
        <xdr:cNvSpPr/>
      </xdr:nvSpPr>
      <xdr:spPr>
        <a:xfrm>
          <a:off x="12299950" y="176664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1" name="テキスト ボックス 720"/>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2" name="テキスト ボックス 721"/>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3" name="テキスト ボックス 722"/>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4" name="テキスト ボックス 723"/>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5" name="テキスト ボックス 724"/>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160274</xdr:rowOff>
    </xdr:from>
    <xdr:to>
      <xdr:col>85</xdr:col>
      <xdr:colOff>177800</xdr:colOff>
      <xdr:row>105</xdr:row>
      <xdr:rowOff>90424</xdr:rowOff>
    </xdr:to>
    <xdr:sp macro="" textlink="">
      <xdr:nvSpPr>
        <xdr:cNvPr id="726" name="楕円 725"/>
        <xdr:cNvSpPr/>
      </xdr:nvSpPr>
      <xdr:spPr>
        <a:xfrm>
          <a:off x="14649450" y="1741957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104</xdr:row>
      <xdr:rowOff>11701</xdr:rowOff>
    </xdr:from>
    <xdr:ext cx="405111" cy="259045"/>
    <xdr:sp macro="" textlink="">
      <xdr:nvSpPr>
        <xdr:cNvPr id="727" name="【博物館】&#10;有形固定資産減価償却率該当値テキスト"/>
        <xdr:cNvSpPr txBox="1"/>
      </xdr:nvSpPr>
      <xdr:spPr>
        <a:xfrm>
          <a:off x="14744700" y="172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32258</xdr:rowOff>
    </xdr:from>
    <xdr:to>
      <xdr:col>81</xdr:col>
      <xdr:colOff>101600</xdr:colOff>
      <xdr:row>105</xdr:row>
      <xdr:rowOff>133858</xdr:rowOff>
    </xdr:to>
    <xdr:sp macro="" textlink="">
      <xdr:nvSpPr>
        <xdr:cNvPr id="728" name="楕円 727"/>
        <xdr:cNvSpPr/>
      </xdr:nvSpPr>
      <xdr:spPr>
        <a:xfrm>
          <a:off x="13887450" y="174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39624</xdr:rowOff>
    </xdr:from>
    <xdr:to>
      <xdr:col>85</xdr:col>
      <xdr:colOff>127000</xdr:colOff>
      <xdr:row>105</xdr:row>
      <xdr:rowOff>83058</xdr:rowOff>
    </xdr:to>
    <xdr:cxnSp macro="">
      <xdr:nvCxnSpPr>
        <xdr:cNvPr id="729" name="直線コネクタ 728"/>
        <xdr:cNvCxnSpPr/>
      </xdr:nvCxnSpPr>
      <xdr:spPr>
        <a:xfrm flipV="1">
          <a:off x="13938250" y="17470374"/>
          <a:ext cx="762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75692</xdr:rowOff>
    </xdr:from>
    <xdr:to>
      <xdr:col>76</xdr:col>
      <xdr:colOff>165100</xdr:colOff>
      <xdr:row>106</xdr:row>
      <xdr:rowOff>5842</xdr:rowOff>
    </xdr:to>
    <xdr:sp macro="" textlink="">
      <xdr:nvSpPr>
        <xdr:cNvPr id="730" name="楕円 729"/>
        <xdr:cNvSpPr/>
      </xdr:nvSpPr>
      <xdr:spPr>
        <a:xfrm>
          <a:off x="13093700" y="1750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83058</xdr:rowOff>
    </xdr:from>
    <xdr:to>
      <xdr:col>81</xdr:col>
      <xdr:colOff>50800</xdr:colOff>
      <xdr:row>105</xdr:row>
      <xdr:rowOff>126492</xdr:rowOff>
    </xdr:to>
    <xdr:cxnSp macro="">
      <xdr:nvCxnSpPr>
        <xdr:cNvPr id="731" name="直線コネクタ 730"/>
        <xdr:cNvCxnSpPr/>
      </xdr:nvCxnSpPr>
      <xdr:spPr>
        <a:xfrm flipV="1">
          <a:off x="13144500" y="17513808"/>
          <a:ext cx="79375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125240</xdr:rowOff>
    </xdr:from>
    <xdr:ext cx="405111" cy="259045"/>
    <xdr:sp macro="" textlink="">
      <xdr:nvSpPr>
        <xdr:cNvPr id="732" name="n_1aveValue【博物館】&#10;有形固定資産減価償却率"/>
        <xdr:cNvSpPr txBox="1"/>
      </xdr:nvSpPr>
      <xdr:spPr>
        <a:xfrm>
          <a:off x="13742044" y="1721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159529</xdr:rowOff>
    </xdr:from>
    <xdr:ext cx="405111" cy="259045"/>
    <xdr:sp macro="" textlink="">
      <xdr:nvSpPr>
        <xdr:cNvPr id="733" name="n_2aveValue【博物館】&#10;有形固定資産減価償却率"/>
        <xdr:cNvSpPr txBox="1"/>
      </xdr:nvSpPr>
      <xdr:spPr>
        <a:xfrm>
          <a:off x="1296099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10940</xdr:rowOff>
    </xdr:from>
    <xdr:ext cx="405111" cy="259045"/>
    <xdr:sp macro="" textlink="">
      <xdr:nvSpPr>
        <xdr:cNvPr id="734" name="n_3aveValue【博物館】&#10;有形固定資産減価償却率"/>
        <xdr:cNvSpPr txBox="1"/>
      </xdr:nvSpPr>
      <xdr:spPr>
        <a:xfrm>
          <a:off x="121672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124985</xdr:rowOff>
    </xdr:from>
    <xdr:ext cx="405111" cy="259045"/>
    <xdr:sp macro="" textlink="">
      <xdr:nvSpPr>
        <xdr:cNvPr id="735" name="n_1mainValue【博物館】&#10;有形固定資産減価償却率"/>
        <xdr:cNvSpPr txBox="1"/>
      </xdr:nvSpPr>
      <xdr:spPr>
        <a:xfrm>
          <a:off x="13742044" y="1755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168419</xdr:rowOff>
    </xdr:from>
    <xdr:ext cx="405111" cy="259045"/>
    <xdr:sp macro="" textlink="">
      <xdr:nvSpPr>
        <xdr:cNvPr id="736" name="n_2mainValue【博物館】&#10;有形固定資産減価償却率"/>
        <xdr:cNvSpPr txBox="1"/>
      </xdr:nvSpPr>
      <xdr:spPr>
        <a:xfrm>
          <a:off x="12960994" y="1759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38" name="正方形/長方形 737"/>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39" name="正方形/長方形 738"/>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40" name="正方形/長方形 739"/>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41" name="正方形/長方形 740"/>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2" name="正方形/長方形 741"/>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3" name="テキスト ボックス 742"/>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4" name="直線コネクタ 743"/>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45" name="テキスト ボックス 744"/>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46" name="直線コネクタ 745"/>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7" name="テキスト ボックス 746"/>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8" name="直線コネクタ 747"/>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9" name="テキスト ボックス 748"/>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0" name="直線コネクタ 749"/>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1" name="テキスト ボックス 750"/>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2" name="直線コネクタ 751"/>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3" name="テキスト ボックス 752"/>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4" name="直線コネクタ 753"/>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5" name="テキスト ボックス 754"/>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博物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76200</xdr:rowOff>
    </xdr:from>
    <xdr:to>
      <xdr:col>116</xdr:col>
      <xdr:colOff>62864</xdr:colOff>
      <xdr:row>108</xdr:row>
      <xdr:rowOff>76200</xdr:rowOff>
    </xdr:to>
    <xdr:cxnSp macro="">
      <xdr:nvCxnSpPr>
        <xdr:cNvPr id="759" name="直線コネクタ 758"/>
        <xdr:cNvCxnSpPr/>
      </xdr:nvCxnSpPr>
      <xdr:spPr>
        <a:xfrm flipV="1">
          <a:off x="19949795" y="166497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80027</xdr:rowOff>
    </xdr:from>
    <xdr:ext cx="469744" cy="259045"/>
    <xdr:sp macro="" textlink="">
      <xdr:nvSpPr>
        <xdr:cNvPr id="760" name="【博物館】&#10;一人当たり面積最小値テキスト"/>
        <xdr:cNvSpPr txBox="1"/>
      </xdr:nvSpPr>
      <xdr:spPr>
        <a:xfrm>
          <a:off x="2000250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761" name="直線コネクタ 760"/>
        <xdr:cNvCxnSpPr/>
      </xdr:nvCxnSpPr>
      <xdr:spPr>
        <a:xfrm>
          <a:off x="1988185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22877</xdr:rowOff>
    </xdr:from>
    <xdr:ext cx="469744" cy="259045"/>
    <xdr:sp macro="" textlink="">
      <xdr:nvSpPr>
        <xdr:cNvPr id="762" name="【博物館】&#10;一人当たり面積最大値テキスト"/>
        <xdr:cNvSpPr txBox="1"/>
      </xdr:nvSpPr>
      <xdr:spPr>
        <a:xfrm>
          <a:off x="20002500" y="1642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763" name="直線コネクタ 762"/>
        <xdr:cNvCxnSpPr/>
      </xdr:nvCxnSpPr>
      <xdr:spPr>
        <a:xfrm>
          <a:off x="19881850" y="1664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104</xdr:row>
      <xdr:rowOff>29227</xdr:rowOff>
    </xdr:from>
    <xdr:ext cx="469744" cy="259045"/>
    <xdr:sp macro="" textlink="">
      <xdr:nvSpPr>
        <xdr:cNvPr id="764" name="【博物館】&#10;一人当たり面積平均値テキスト"/>
        <xdr:cNvSpPr txBox="1"/>
      </xdr:nvSpPr>
      <xdr:spPr>
        <a:xfrm>
          <a:off x="20002500" y="17288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xdr:rowOff>
    </xdr:from>
    <xdr:to>
      <xdr:col>116</xdr:col>
      <xdr:colOff>114300</xdr:colOff>
      <xdr:row>105</xdr:row>
      <xdr:rowOff>107950</xdr:rowOff>
    </xdr:to>
    <xdr:sp macro="" textlink="">
      <xdr:nvSpPr>
        <xdr:cNvPr id="765" name="フローチャート: 判断 764"/>
        <xdr:cNvSpPr/>
      </xdr:nvSpPr>
      <xdr:spPr>
        <a:xfrm>
          <a:off x="19900900" y="1743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xdr:rowOff>
    </xdr:from>
    <xdr:to>
      <xdr:col>112</xdr:col>
      <xdr:colOff>38100</xdr:colOff>
      <xdr:row>105</xdr:row>
      <xdr:rowOff>107950</xdr:rowOff>
    </xdr:to>
    <xdr:sp macro="" textlink="">
      <xdr:nvSpPr>
        <xdr:cNvPr id="766" name="フローチャート: 判断 765"/>
        <xdr:cNvSpPr/>
      </xdr:nvSpPr>
      <xdr:spPr>
        <a:xfrm>
          <a:off x="19157950" y="17437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120650</xdr:rowOff>
    </xdr:from>
    <xdr:to>
      <xdr:col>107</xdr:col>
      <xdr:colOff>101600</xdr:colOff>
      <xdr:row>104</xdr:row>
      <xdr:rowOff>50800</xdr:rowOff>
    </xdr:to>
    <xdr:sp macro="" textlink="">
      <xdr:nvSpPr>
        <xdr:cNvPr id="767" name="フローチャート: 判断 766"/>
        <xdr:cNvSpPr/>
      </xdr:nvSpPr>
      <xdr:spPr>
        <a:xfrm>
          <a:off x="18345150" y="1720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768" name="フローチャート: 判断 767"/>
        <xdr:cNvSpPr/>
      </xdr:nvSpPr>
      <xdr:spPr>
        <a:xfrm>
          <a:off x="17551400" y="1720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774" name="楕円 773"/>
        <xdr:cNvSpPr/>
      </xdr:nvSpPr>
      <xdr:spPr>
        <a:xfrm>
          <a:off x="199009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106</xdr:row>
      <xdr:rowOff>41927</xdr:rowOff>
    </xdr:from>
    <xdr:ext cx="469744" cy="259045"/>
    <xdr:sp macro="" textlink="">
      <xdr:nvSpPr>
        <xdr:cNvPr id="775" name="【博物館】&#10;一人当たり面積該当値テキスト"/>
        <xdr:cNvSpPr txBox="1"/>
      </xdr:nvSpPr>
      <xdr:spPr>
        <a:xfrm>
          <a:off x="20002500" y="176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63500</xdr:rowOff>
    </xdr:from>
    <xdr:to>
      <xdr:col>112</xdr:col>
      <xdr:colOff>38100</xdr:colOff>
      <xdr:row>106</xdr:row>
      <xdr:rowOff>165100</xdr:rowOff>
    </xdr:to>
    <xdr:sp macro="" textlink="">
      <xdr:nvSpPr>
        <xdr:cNvPr id="776" name="楕円 775"/>
        <xdr:cNvSpPr/>
      </xdr:nvSpPr>
      <xdr:spPr>
        <a:xfrm>
          <a:off x="19157950" y="17665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114300</xdr:rowOff>
    </xdr:to>
    <xdr:cxnSp macro="">
      <xdr:nvCxnSpPr>
        <xdr:cNvPr id="777" name="直線コネクタ 776"/>
        <xdr:cNvCxnSpPr/>
      </xdr:nvCxnSpPr>
      <xdr:spPr>
        <a:xfrm>
          <a:off x="19202400" y="17716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63500</xdr:rowOff>
    </xdr:from>
    <xdr:to>
      <xdr:col>107</xdr:col>
      <xdr:colOff>101600</xdr:colOff>
      <xdr:row>106</xdr:row>
      <xdr:rowOff>165100</xdr:rowOff>
    </xdr:to>
    <xdr:sp macro="" textlink="">
      <xdr:nvSpPr>
        <xdr:cNvPr id="778" name="楕円 777"/>
        <xdr:cNvSpPr/>
      </xdr:nvSpPr>
      <xdr:spPr>
        <a:xfrm>
          <a:off x="1834515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114300</xdr:rowOff>
    </xdr:from>
    <xdr:to>
      <xdr:col>111</xdr:col>
      <xdr:colOff>177800</xdr:colOff>
      <xdr:row>106</xdr:row>
      <xdr:rowOff>114300</xdr:rowOff>
    </xdr:to>
    <xdr:cxnSp macro="">
      <xdr:nvCxnSpPr>
        <xdr:cNvPr id="779" name="直線コネクタ 778"/>
        <xdr:cNvCxnSpPr/>
      </xdr:nvCxnSpPr>
      <xdr:spPr>
        <a:xfrm>
          <a:off x="18395950" y="17716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124477</xdr:rowOff>
    </xdr:from>
    <xdr:ext cx="469744" cy="259045"/>
    <xdr:sp macro="" textlink="">
      <xdr:nvSpPr>
        <xdr:cNvPr id="780" name="n_1aveValue【博物館】&#10;一人当たり面積"/>
        <xdr:cNvSpPr txBox="1"/>
      </xdr:nvSpPr>
      <xdr:spPr>
        <a:xfrm>
          <a:off x="1898022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67327</xdr:rowOff>
    </xdr:from>
    <xdr:ext cx="469744" cy="259045"/>
    <xdr:sp macro="" textlink="">
      <xdr:nvSpPr>
        <xdr:cNvPr id="781" name="n_2aveValue【博物館】&#10;一人当たり面積"/>
        <xdr:cNvSpPr txBox="1"/>
      </xdr:nvSpPr>
      <xdr:spPr>
        <a:xfrm>
          <a:off x="18180127" y="1698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67327</xdr:rowOff>
    </xdr:from>
    <xdr:ext cx="469744" cy="259045"/>
    <xdr:sp macro="" textlink="">
      <xdr:nvSpPr>
        <xdr:cNvPr id="782" name="n_3aveValue【博物館】&#10;一人当たり面積"/>
        <xdr:cNvSpPr txBox="1"/>
      </xdr:nvSpPr>
      <xdr:spPr>
        <a:xfrm>
          <a:off x="17386377" y="1698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156227</xdr:rowOff>
    </xdr:from>
    <xdr:ext cx="469744" cy="259045"/>
    <xdr:sp macro="" textlink="">
      <xdr:nvSpPr>
        <xdr:cNvPr id="783" name="n_1mainValue【博物館】&#10;一人当たり面積"/>
        <xdr:cNvSpPr txBox="1"/>
      </xdr:nvSpPr>
      <xdr:spPr>
        <a:xfrm>
          <a:off x="18980227" y="177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156227</xdr:rowOff>
    </xdr:from>
    <xdr:ext cx="469744" cy="259045"/>
    <xdr:sp macro="" textlink="">
      <xdr:nvSpPr>
        <xdr:cNvPr id="784" name="n_2mainValue【博物館】&#10;一人当たり面積"/>
        <xdr:cNvSpPr txBox="1"/>
      </xdr:nvSpPr>
      <xdr:spPr>
        <a:xfrm>
          <a:off x="18180127" y="177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5" name="正方形/長方形 784"/>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6" name="正方形/長方形 785"/>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7" name="テキスト ボックス 786"/>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baseline="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類似団体と比較して、特に「道路」の有形固定資産減価償却率が高くなっている。耐用年数を経過している財産が多くあり、全体として老朽化が進んでいるところであるが、平成</a:t>
          </a:r>
          <a:r>
            <a:rPr kumimoji="1" lang="en-US" altLang="ja-JP" sz="1200" baseline="0">
              <a:latin typeface="ＭＳ Ｐゴシック" panose="020B0600070205080204" pitchFamily="50" charset="-128"/>
              <a:ea typeface="ＭＳ Ｐゴシック" panose="020B0600070205080204" pitchFamily="50" charset="-128"/>
            </a:rPr>
            <a:t>30</a:t>
          </a:r>
          <a:r>
            <a:rPr kumimoji="1" lang="ja-JP" altLang="en-US" sz="1200" baseline="0">
              <a:latin typeface="ＭＳ Ｐゴシック" panose="020B0600070205080204" pitchFamily="50" charset="-128"/>
              <a:ea typeface="ＭＳ Ｐゴシック" panose="020B0600070205080204" pitchFamily="50" charset="-128"/>
            </a:rPr>
            <a:t>年度の新規取得等により有形固定資産減価償却率は、</a:t>
          </a:r>
          <a:r>
            <a:rPr kumimoji="1" lang="en-US" altLang="ja-JP" sz="1200" baseline="0">
              <a:latin typeface="ＭＳ Ｐゴシック" panose="020B0600070205080204" pitchFamily="50" charset="-128"/>
              <a:ea typeface="ＭＳ Ｐゴシック" panose="020B0600070205080204" pitchFamily="50" charset="-128"/>
            </a:rPr>
            <a:t>4.0</a:t>
          </a:r>
          <a:r>
            <a:rPr kumimoji="1" lang="ja-JP" altLang="en-US" sz="1200" baseline="0">
              <a:latin typeface="ＭＳ Ｐゴシック" panose="020B0600070205080204" pitchFamily="50" charset="-128"/>
              <a:ea typeface="ＭＳ Ｐゴシック" panose="020B0600070205080204" pitchFamily="50" charset="-128"/>
            </a:rPr>
            <a:t>％減少した。</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今後も、「岩手県道路事業実施計画」により道路整備を進めるほか、個別施設計画に基づき、適切な維持管理に取り組んでいくこととしている。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公営住宅」については、東日本大震災津波以降に整備、取得した財産があるため、有形固定資産減価償却率が類似団体と比較して低くなっている。ただし、災害公営住宅以外は、今後、一斉に更新時期を迎えるため、「岩手県公営住宅等長寿命化計画」に基づき、総合的なストックマネジメントの実施による将来の事業量の平準化に取り組んでいくこととし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また、「港湾・漁港」についても、東日本大震災津波の影響により、有形固定資産減価償却率が</a:t>
          </a:r>
          <a:r>
            <a:rPr kumimoji="1" lang="en-US" altLang="ja-JP" sz="1200" baseline="0">
              <a:latin typeface="ＭＳ Ｐゴシック" panose="020B0600070205080204" pitchFamily="50" charset="-128"/>
              <a:ea typeface="ＭＳ Ｐゴシック" panose="020B0600070205080204" pitchFamily="50" charset="-128"/>
            </a:rPr>
            <a:t>30</a:t>
          </a:r>
          <a:r>
            <a:rPr kumimoji="1" lang="ja-JP" altLang="en-US" sz="1200" baseline="0">
              <a:latin typeface="ＭＳ Ｐゴシック" panose="020B0600070205080204" pitchFamily="50" charset="-128"/>
              <a:ea typeface="ＭＳ Ｐゴシック" panose="020B0600070205080204" pitchFamily="50" charset="-128"/>
            </a:rPr>
            <a:t>％代と低くなっているが、平成</a:t>
          </a:r>
          <a:r>
            <a:rPr kumimoji="1" lang="en-US" altLang="ja-JP" sz="1200" baseline="0">
              <a:latin typeface="ＭＳ Ｐゴシック" panose="020B0600070205080204" pitchFamily="50" charset="-128"/>
              <a:ea typeface="ＭＳ Ｐゴシック" panose="020B0600070205080204" pitchFamily="50" charset="-128"/>
            </a:rPr>
            <a:t>30</a:t>
          </a:r>
          <a:r>
            <a:rPr kumimoji="1" lang="ja-JP" altLang="en-US" sz="1200" baseline="0">
              <a:latin typeface="ＭＳ Ｐゴシック" panose="020B0600070205080204" pitchFamily="50" charset="-128"/>
              <a:ea typeface="ＭＳ Ｐゴシック" panose="020B0600070205080204" pitchFamily="50" charset="-128"/>
            </a:rPr>
            <a:t>年度には、被災した水産基盤施設の復旧が概ね完了したところであり、引続き漁港別の機能保全計画に基づき、適時適切な補修・更新などに取り組んでいくこととしている。</a:t>
          </a:r>
        </a:p>
        <a:p>
          <a:endParaRPr kumimoji="1" lang="en-US" altLang="ja-JP" sz="128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1,250,142
1,243,012
15,275.01
1,032,511,566
957,753,857
19,051,457
396,972,206
1,347,436,892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218.3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64770</xdr:rowOff>
    </xdr:from>
    <xdr:to>
      <xdr:col>24</xdr:col>
      <xdr:colOff>62865</xdr:colOff>
      <xdr:row>41</xdr:row>
      <xdr:rowOff>41910</xdr:rowOff>
    </xdr:to>
    <xdr:cxnSp macro="">
      <xdr:nvCxnSpPr>
        <xdr:cNvPr id="56" name="直線コネクタ 55"/>
        <xdr:cNvCxnSpPr/>
      </xdr:nvCxnSpPr>
      <xdr:spPr>
        <a:xfrm flipV="1">
          <a:off x="4176395" y="5519420"/>
          <a:ext cx="1270" cy="129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45737</xdr:rowOff>
    </xdr:from>
    <xdr:ext cx="405111" cy="259045"/>
    <xdr:sp macro="" textlink="">
      <xdr:nvSpPr>
        <xdr:cNvPr id="57" name="【体育館・プール】&#10;有形固定資産減価償却率最小値テキスト"/>
        <xdr:cNvSpPr txBox="1"/>
      </xdr:nvSpPr>
      <xdr:spPr>
        <a:xfrm>
          <a:off x="4229100" y="682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41910</xdr:rowOff>
    </xdr:from>
    <xdr:to>
      <xdr:col>24</xdr:col>
      <xdr:colOff>152400</xdr:colOff>
      <xdr:row>41</xdr:row>
      <xdr:rowOff>41910</xdr:rowOff>
    </xdr:to>
    <xdr:cxnSp macro="">
      <xdr:nvCxnSpPr>
        <xdr:cNvPr id="58" name="直線コネクタ 57"/>
        <xdr:cNvCxnSpPr/>
      </xdr:nvCxnSpPr>
      <xdr:spPr>
        <a:xfrm>
          <a:off x="4108450" y="681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11447</xdr:rowOff>
    </xdr:from>
    <xdr:ext cx="405111" cy="259045"/>
    <xdr:sp macro="" textlink="">
      <xdr:nvSpPr>
        <xdr:cNvPr id="59" name="【体育館・プール】&#10;有形固定資産減価償却率最大値テキスト"/>
        <xdr:cNvSpPr txBox="1"/>
      </xdr:nvSpPr>
      <xdr:spPr>
        <a:xfrm>
          <a:off x="4229100" y="530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64770</xdr:rowOff>
    </xdr:from>
    <xdr:to>
      <xdr:col>24</xdr:col>
      <xdr:colOff>152400</xdr:colOff>
      <xdr:row>33</xdr:row>
      <xdr:rowOff>64770</xdr:rowOff>
    </xdr:to>
    <xdr:cxnSp macro="">
      <xdr:nvCxnSpPr>
        <xdr:cNvPr id="60" name="直線コネクタ 59"/>
        <xdr:cNvCxnSpPr/>
      </xdr:nvCxnSpPr>
      <xdr:spPr>
        <a:xfrm>
          <a:off x="4108450" y="5519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57167</xdr:rowOff>
    </xdr:from>
    <xdr:ext cx="405111" cy="259045"/>
    <xdr:sp macro="" textlink="">
      <xdr:nvSpPr>
        <xdr:cNvPr id="61" name="【体育館・プール】&#10;有形固定資産減価償却率平均値テキスト"/>
        <xdr:cNvSpPr txBox="1"/>
      </xdr:nvSpPr>
      <xdr:spPr>
        <a:xfrm>
          <a:off x="4229100" y="6337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78740</xdr:rowOff>
    </xdr:from>
    <xdr:to>
      <xdr:col>24</xdr:col>
      <xdr:colOff>114300</xdr:colOff>
      <xdr:row>39</xdr:row>
      <xdr:rowOff>8890</xdr:rowOff>
    </xdr:to>
    <xdr:sp macro="" textlink="">
      <xdr:nvSpPr>
        <xdr:cNvPr id="62" name="フローチャート: 判断 61"/>
        <xdr:cNvSpPr/>
      </xdr:nvSpPr>
      <xdr:spPr>
        <a:xfrm>
          <a:off x="4127500" y="6358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135890</xdr:rowOff>
    </xdr:from>
    <xdr:to>
      <xdr:col>20</xdr:col>
      <xdr:colOff>38100</xdr:colOff>
      <xdr:row>38</xdr:row>
      <xdr:rowOff>66040</xdr:rowOff>
    </xdr:to>
    <xdr:sp macro="" textlink="">
      <xdr:nvSpPr>
        <xdr:cNvPr id="63" name="フローチャート: 判断 62"/>
        <xdr:cNvSpPr/>
      </xdr:nvSpPr>
      <xdr:spPr>
        <a:xfrm>
          <a:off x="3384550" y="62509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4" name="フローチャート: 判断 63"/>
        <xdr:cNvSpPr/>
      </xdr:nvSpPr>
      <xdr:spPr>
        <a:xfrm>
          <a:off x="257175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33</xdr:row>
      <xdr:rowOff>162560</xdr:rowOff>
    </xdr:from>
    <xdr:to>
      <xdr:col>10</xdr:col>
      <xdr:colOff>165100</xdr:colOff>
      <xdr:row>34</xdr:row>
      <xdr:rowOff>92710</xdr:rowOff>
    </xdr:to>
    <xdr:sp macro="" textlink="">
      <xdr:nvSpPr>
        <xdr:cNvPr id="65" name="フローチャート: 判断 64"/>
        <xdr:cNvSpPr/>
      </xdr:nvSpPr>
      <xdr:spPr>
        <a:xfrm>
          <a:off x="1778000" y="56172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2540</xdr:rowOff>
    </xdr:from>
    <xdr:to>
      <xdr:col>24</xdr:col>
      <xdr:colOff>114300</xdr:colOff>
      <xdr:row>34</xdr:row>
      <xdr:rowOff>104140</xdr:rowOff>
    </xdr:to>
    <xdr:sp macro="" textlink="">
      <xdr:nvSpPr>
        <xdr:cNvPr id="71" name="楕円 70"/>
        <xdr:cNvSpPr/>
      </xdr:nvSpPr>
      <xdr:spPr>
        <a:xfrm>
          <a:off x="4127500" y="56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25417</xdr:rowOff>
    </xdr:from>
    <xdr:ext cx="405111" cy="259045"/>
    <xdr:sp macro="" textlink="">
      <xdr:nvSpPr>
        <xdr:cNvPr id="72" name="【体育館・プール】&#10;有形固定資産減価償却率該当値テキスト"/>
        <xdr:cNvSpPr txBox="1"/>
      </xdr:nvSpPr>
      <xdr:spPr>
        <a:xfrm>
          <a:off x="4229100" y="548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74930</xdr:rowOff>
    </xdr:from>
    <xdr:to>
      <xdr:col>20</xdr:col>
      <xdr:colOff>38100</xdr:colOff>
      <xdr:row>35</xdr:row>
      <xdr:rowOff>5080</xdr:rowOff>
    </xdr:to>
    <xdr:sp macro="" textlink="">
      <xdr:nvSpPr>
        <xdr:cNvPr id="73" name="楕円 72"/>
        <xdr:cNvSpPr/>
      </xdr:nvSpPr>
      <xdr:spPr>
        <a:xfrm>
          <a:off x="3384550" y="56946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53340</xdr:rowOff>
    </xdr:from>
    <xdr:to>
      <xdr:col>24</xdr:col>
      <xdr:colOff>63500</xdr:colOff>
      <xdr:row>34</xdr:row>
      <xdr:rowOff>125730</xdr:rowOff>
    </xdr:to>
    <xdr:cxnSp macro="">
      <xdr:nvCxnSpPr>
        <xdr:cNvPr id="74" name="直線コネクタ 73"/>
        <xdr:cNvCxnSpPr/>
      </xdr:nvCxnSpPr>
      <xdr:spPr>
        <a:xfrm flipV="1">
          <a:off x="3429000" y="5673090"/>
          <a:ext cx="7493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147320</xdr:rowOff>
    </xdr:from>
    <xdr:to>
      <xdr:col>15</xdr:col>
      <xdr:colOff>101600</xdr:colOff>
      <xdr:row>35</xdr:row>
      <xdr:rowOff>77470</xdr:rowOff>
    </xdr:to>
    <xdr:sp macro="" textlink="">
      <xdr:nvSpPr>
        <xdr:cNvPr id="75" name="楕円 74"/>
        <xdr:cNvSpPr/>
      </xdr:nvSpPr>
      <xdr:spPr>
        <a:xfrm>
          <a:off x="2571750" y="5767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125730</xdr:rowOff>
    </xdr:from>
    <xdr:to>
      <xdr:col>19</xdr:col>
      <xdr:colOff>177800</xdr:colOff>
      <xdr:row>35</xdr:row>
      <xdr:rowOff>26670</xdr:rowOff>
    </xdr:to>
    <xdr:cxnSp macro="">
      <xdr:nvCxnSpPr>
        <xdr:cNvPr id="76" name="直線コネクタ 75"/>
        <xdr:cNvCxnSpPr/>
      </xdr:nvCxnSpPr>
      <xdr:spPr>
        <a:xfrm flipV="1">
          <a:off x="2622550" y="5745480"/>
          <a:ext cx="80645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57167</xdr:rowOff>
    </xdr:from>
    <xdr:ext cx="405111" cy="259045"/>
    <xdr:sp macro="" textlink="">
      <xdr:nvSpPr>
        <xdr:cNvPr id="77" name="n_1aveValue【体育館・プール】&#10;有形固定資産減価償却率"/>
        <xdr:cNvSpPr txBox="1"/>
      </xdr:nvSpPr>
      <xdr:spPr>
        <a:xfrm>
          <a:off x="3239144" y="6337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78" name="n_2aveValue【体育館・プール】&#10;有形固定資産減価償却率"/>
        <xdr:cNvSpPr txBox="1"/>
      </xdr:nvSpPr>
      <xdr:spPr>
        <a:xfrm>
          <a:off x="24390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109237</xdr:rowOff>
    </xdr:from>
    <xdr:ext cx="405111" cy="259045"/>
    <xdr:sp macro="" textlink="">
      <xdr:nvSpPr>
        <xdr:cNvPr id="79" name="n_3aveValue【体育館・プール】&#10;有形固定資産減価償却率"/>
        <xdr:cNvSpPr txBox="1"/>
      </xdr:nvSpPr>
      <xdr:spPr>
        <a:xfrm>
          <a:off x="1645294"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21607</xdr:rowOff>
    </xdr:from>
    <xdr:ext cx="405111" cy="259045"/>
    <xdr:sp macro="" textlink="">
      <xdr:nvSpPr>
        <xdr:cNvPr id="80" name="n_1mainValue【体育館・プール】&#10;有形固定資産減価償却率"/>
        <xdr:cNvSpPr txBox="1"/>
      </xdr:nvSpPr>
      <xdr:spPr>
        <a:xfrm>
          <a:off x="32391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93997</xdr:rowOff>
    </xdr:from>
    <xdr:ext cx="405111" cy="259045"/>
    <xdr:sp macro="" textlink="">
      <xdr:nvSpPr>
        <xdr:cNvPr id="81" name="n_2mainValue【体育館・プール】&#10;有形固定資産減価償却率"/>
        <xdr:cNvSpPr txBox="1"/>
      </xdr:nvSpPr>
      <xdr:spPr>
        <a:xfrm>
          <a:off x="2439044" y="554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3" name="正方形/長方形 82"/>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4" name="正方形/長方形 83"/>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5" name="正方形/長方形 84"/>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6" name="正方形/長方形 85"/>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152400</xdr:rowOff>
    </xdr:from>
    <xdr:to>
      <xdr:col>54</xdr:col>
      <xdr:colOff>189865</xdr:colOff>
      <xdr:row>41</xdr:row>
      <xdr:rowOff>57150</xdr:rowOff>
    </xdr:to>
    <xdr:cxnSp macro="">
      <xdr:nvCxnSpPr>
        <xdr:cNvPr id="103" name="直線コネクタ 102"/>
        <xdr:cNvCxnSpPr/>
      </xdr:nvCxnSpPr>
      <xdr:spPr>
        <a:xfrm flipV="1">
          <a:off x="9427845" y="5607050"/>
          <a:ext cx="127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60977</xdr:rowOff>
    </xdr:from>
    <xdr:ext cx="469744" cy="259045"/>
    <xdr:sp macro="" textlink="">
      <xdr:nvSpPr>
        <xdr:cNvPr id="104" name="【体育館・プール】&#10;一人当たり面積最小値テキスト"/>
        <xdr:cNvSpPr txBox="1"/>
      </xdr:nvSpPr>
      <xdr:spPr>
        <a:xfrm>
          <a:off x="948055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05" name="直線コネクタ 104"/>
        <xdr:cNvCxnSpPr/>
      </xdr:nvCxnSpPr>
      <xdr:spPr>
        <a:xfrm>
          <a:off x="9359900" y="6832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99077</xdr:rowOff>
    </xdr:from>
    <xdr:ext cx="469744" cy="259045"/>
    <xdr:sp macro="" textlink="">
      <xdr:nvSpPr>
        <xdr:cNvPr id="106" name="【体育館・プール】&#10;一人当たり面積最大値テキスト"/>
        <xdr:cNvSpPr txBox="1"/>
      </xdr:nvSpPr>
      <xdr:spPr>
        <a:xfrm>
          <a:off x="948055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152400</xdr:rowOff>
    </xdr:from>
    <xdr:to>
      <xdr:col>55</xdr:col>
      <xdr:colOff>88900</xdr:colOff>
      <xdr:row>33</xdr:row>
      <xdr:rowOff>152400</xdr:rowOff>
    </xdr:to>
    <xdr:cxnSp macro="">
      <xdr:nvCxnSpPr>
        <xdr:cNvPr id="107" name="直線コネクタ 106"/>
        <xdr:cNvCxnSpPr/>
      </xdr:nvCxnSpPr>
      <xdr:spPr>
        <a:xfrm>
          <a:off x="9359900" y="5607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48277</xdr:rowOff>
    </xdr:from>
    <xdr:ext cx="469744" cy="259045"/>
    <xdr:sp macro="" textlink="">
      <xdr:nvSpPr>
        <xdr:cNvPr id="108" name="【体育館・プール】&#10;一人当たり面積平均値テキスト"/>
        <xdr:cNvSpPr txBox="1"/>
      </xdr:nvSpPr>
      <xdr:spPr>
        <a:xfrm>
          <a:off x="948055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25400</xdr:rowOff>
    </xdr:from>
    <xdr:to>
      <xdr:col>55</xdr:col>
      <xdr:colOff>50800</xdr:colOff>
      <xdr:row>39</xdr:row>
      <xdr:rowOff>127000</xdr:rowOff>
    </xdr:to>
    <xdr:sp macro="" textlink="">
      <xdr:nvSpPr>
        <xdr:cNvPr id="109" name="フローチャート: 判断 108"/>
        <xdr:cNvSpPr/>
      </xdr:nvSpPr>
      <xdr:spPr>
        <a:xfrm>
          <a:off x="9398000" y="6470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10" name="フローチャート: 判断 109"/>
        <xdr:cNvSpPr/>
      </xdr:nvSpPr>
      <xdr:spPr>
        <a:xfrm>
          <a:off x="8636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82550</xdr:rowOff>
    </xdr:from>
    <xdr:to>
      <xdr:col>46</xdr:col>
      <xdr:colOff>38100</xdr:colOff>
      <xdr:row>40</xdr:row>
      <xdr:rowOff>12700</xdr:rowOff>
    </xdr:to>
    <xdr:sp macro="" textlink="">
      <xdr:nvSpPr>
        <xdr:cNvPr id="111" name="フローチャート: 判断 110"/>
        <xdr:cNvSpPr/>
      </xdr:nvSpPr>
      <xdr:spPr>
        <a:xfrm>
          <a:off x="7842250" y="6527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12" name="フローチャート: 判断 111"/>
        <xdr:cNvSpPr/>
      </xdr:nvSpPr>
      <xdr:spPr>
        <a:xfrm>
          <a:off x="7029450" y="6604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8" name="楕円 117"/>
        <xdr:cNvSpPr/>
      </xdr:nvSpPr>
      <xdr:spPr>
        <a:xfrm>
          <a:off x="9398000" y="6635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3827</xdr:rowOff>
    </xdr:from>
    <xdr:ext cx="469744" cy="259045"/>
    <xdr:sp macro="" textlink="">
      <xdr:nvSpPr>
        <xdr:cNvPr id="119" name="【体育館・プール】&#10;一人当たり面積該当値テキスト"/>
        <xdr:cNvSpPr txBox="1"/>
      </xdr:nvSpPr>
      <xdr:spPr>
        <a:xfrm>
          <a:off x="9480550"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20" name="楕円 119"/>
        <xdr:cNvSpPr/>
      </xdr:nvSpPr>
      <xdr:spPr>
        <a:xfrm>
          <a:off x="86360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21" name="直線コネクタ 120"/>
        <xdr:cNvCxnSpPr/>
      </xdr:nvCxnSpPr>
      <xdr:spPr>
        <a:xfrm>
          <a:off x="8686800" y="66865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22" name="楕円 121"/>
        <xdr:cNvSpPr/>
      </xdr:nvSpPr>
      <xdr:spPr>
        <a:xfrm>
          <a:off x="7842250" y="6635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23" name="直線コネクタ 122"/>
        <xdr:cNvCxnSpPr/>
      </xdr:nvCxnSpPr>
      <xdr:spPr>
        <a:xfrm>
          <a:off x="7886700" y="66865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24" name="n_1aveValue【体育館・プール】&#10;一人当たり面積"/>
        <xdr:cNvSpPr txBox="1"/>
      </xdr:nvSpPr>
      <xdr:spPr>
        <a:xfrm>
          <a:off x="845827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29227</xdr:rowOff>
    </xdr:from>
    <xdr:ext cx="469744" cy="259045"/>
    <xdr:sp macro="" textlink="">
      <xdr:nvSpPr>
        <xdr:cNvPr id="125" name="n_2aveValue【体育館・プール】&#10;一人当たり面積"/>
        <xdr:cNvSpPr txBox="1"/>
      </xdr:nvSpPr>
      <xdr:spPr>
        <a:xfrm>
          <a:off x="7677227" y="630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26" name="n_3aveValue【体育館・プール】&#10;一人当たり面積"/>
        <xdr:cNvSpPr txBox="1"/>
      </xdr:nvSpPr>
      <xdr:spPr>
        <a:xfrm>
          <a:off x="6864427" y="63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27" name="n_1mainValue【体育館・プール】&#10;一人当たり面積"/>
        <xdr:cNvSpPr txBox="1"/>
      </xdr:nvSpPr>
      <xdr:spPr>
        <a:xfrm>
          <a:off x="845827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28" name="n_2mainValue【体育館・プール】&#10;一人当たり面積"/>
        <xdr:cNvSpPr txBox="1"/>
      </xdr:nvSpPr>
      <xdr:spPr>
        <a:xfrm>
          <a:off x="76772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0" name="正方形/長方形 129"/>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1" name="正方形/長方形 130"/>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2" name="正方形/長方形 131"/>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3" name="正方形/長方形 132"/>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陸上競技場・野球場・球技場】&#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118110</xdr:rowOff>
    </xdr:from>
    <xdr:to>
      <xdr:col>24</xdr:col>
      <xdr:colOff>62865</xdr:colOff>
      <xdr:row>63</xdr:row>
      <xdr:rowOff>53340</xdr:rowOff>
    </xdr:to>
    <xdr:cxnSp macro="">
      <xdr:nvCxnSpPr>
        <xdr:cNvPr id="151" name="直線コネクタ 150"/>
        <xdr:cNvCxnSpPr/>
      </xdr:nvCxnSpPr>
      <xdr:spPr>
        <a:xfrm flipV="1">
          <a:off x="4176395" y="9370060"/>
          <a:ext cx="1270" cy="10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57167</xdr:rowOff>
    </xdr:from>
    <xdr:ext cx="405111" cy="259045"/>
    <xdr:sp macro="" textlink="">
      <xdr:nvSpPr>
        <xdr:cNvPr id="152" name="【陸上競技場・野球場・球技場】&#10;有形固定資産減価償却率最小値テキスト"/>
        <xdr:cNvSpPr txBox="1"/>
      </xdr:nvSpPr>
      <xdr:spPr>
        <a:xfrm>
          <a:off x="4229100" y="10464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53340</xdr:rowOff>
    </xdr:from>
    <xdr:to>
      <xdr:col>24</xdr:col>
      <xdr:colOff>152400</xdr:colOff>
      <xdr:row>63</xdr:row>
      <xdr:rowOff>53340</xdr:rowOff>
    </xdr:to>
    <xdr:cxnSp macro="">
      <xdr:nvCxnSpPr>
        <xdr:cNvPr id="153" name="直線コネクタ 152"/>
        <xdr:cNvCxnSpPr/>
      </xdr:nvCxnSpPr>
      <xdr:spPr>
        <a:xfrm>
          <a:off x="4108450" y="10460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64787</xdr:rowOff>
    </xdr:from>
    <xdr:ext cx="405111" cy="259045"/>
    <xdr:sp macro="" textlink="">
      <xdr:nvSpPr>
        <xdr:cNvPr id="154" name="【陸上競技場・野球場・球技場】&#10;有形固定資産減価償却率最大値テキスト"/>
        <xdr:cNvSpPr txBox="1"/>
      </xdr:nvSpPr>
      <xdr:spPr>
        <a:xfrm>
          <a:off x="4229100" y="915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55" name="直線コネクタ 154"/>
        <xdr:cNvCxnSpPr/>
      </xdr:nvCxnSpPr>
      <xdr:spPr>
        <a:xfrm>
          <a:off x="4108450" y="93700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38117</xdr:rowOff>
    </xdr:from>
    <xdr:ext cx="405111" cy="259045"/>
    <xdr:sp macro="" textlink="">
      <xdr:nvSpPr>
        <xdr:cNvPr id="156" name="【陸上競技場・野球場・球技場】&#10;有形固定資産減価償却率平均値テキスト"/>
        <xdr:cNvSpPr txBox="1"/>
      </xdr:nvSpPr>
      <xdr:spPr>
        <a:xfrm>
          <a:off x="4229100" y="10115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59690</xdr:rowOff>
    </xdr:from>
    <xdr:to>
      <xdr:col>24</xdr:col>
      <xdr:colOff>114300</xdr:colOff>
      <xdr:row>61</xdr:row>
      <xdr:rowOff>161290</xdr:rowOff>
    </xdr:to>
    <xdr:sp macro="" textlink="">
      <xdr:nvSpPr>
        <xdr:cNvPr id="157" name="フローチャート: 判断 156"/>
        <xdr:cNvSpPr/>
      </xdr:nvSpPr>
      <xdr:spPr>
        <a:xfrm>
          <a:off x="4127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93980</xdr:rowOff>
    </xdr:from>
    <xdr:to>
      <xdr:col>20</xdr:col>
      <xdr:colOff>38100</xdr:colOff>
      <xdr:row>62</xdr:row>
      <xdr:rowOff>24130</xdr:rowOff>
    </xdr:to>
    <xdr:sp macro="" textlink="">
      <xdr:nvSpPr>
        <xdr:cNvPr id="158" name="フローチャート: 判断 157"/>
        <xdr:cNvSpPr/>
      </xdr:nvSpPr>
      <xdr:spPr>
        <a:xfrm>
          <a:off x="3384550" y="101714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59690</xdr:rowOff>
    </xdr:from>
    <xdr:to>
      <xdr:col>15</xdr:col>
      <xdr:colOff>101600</xdr:colOff>
      <xdr:row>61</xdr:row>
      <xdr:rowOff>161290</xdr:rowOff>
    </xdr:to>
    <xdr:sp macro="" textlink="">
      <xdr:nvSpPr>
        <xdr:cNvPr id="159" name="フローチャート: 判断 158"/>
        <xdr:cNvSpPr/>
      </xdr:nvSpPr>
      <xdr:spPr>
        <a:xfrm>
          <a:off x="257175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114935</xdr:rowOff>
    </xdr:from>
    <xdr:to>
      <xdr:col>10</xdr:col>
      <xdr:colOff>165100</xdr:colOff>
      <xdr:row>63</xdr:row>
      <xdr:rowOff>45085</xdr:rowOff>
    </xdr:to>
    <xdr:sp macro="" textlink="">
      <xdr:nvSpPr>
        <xdr:cNvPr id="160" name="フローチャート: 判断 159"/>
        <xdr:cNvSpPr/>
      </xdr:nvSpPr>
      <xdr:spPr>
        <a:xfrm>
          <a:off x="1778000" y="103574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67310</xdr:rowOff>
    </xdr:from>
    <xdr:to>
      <xdr:col>24</xdr:col>
      <xdr:colOff>114300</xdr:colOff>
      <xdr:row>56</xdr:row>
      <xdr:rowOff>168910</xdr:rowOff>
    </xdr:to>
    <xdr:sp macro="" textlink="">
      <xdr:nvSpPr>
        <xdr:cNvPr id="166" name="楕円 165"/>
        <xdr:cNvSpPr/>
      </xdr:nvSpPr>
      <xdr:spPr>
        <a:xfrm>
          <a:off x="4127500" y="93192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20337</xdr:rowOff>
    </xdr:from>
    <xdr:ext cx="405111" cy="259045"/>
    <xdr:sp macro="" textlink="">
      <xdr:nvSpPr>
        <xdr:cNvPr id="167" name="【陸上競技場・野球場・球技場】&#10;有形固定資産減価償却率該当値テキスト"/>
        <xdr:cNvSpPr txBox="1"/>
      </xdr:nvSpPr>
      <xdr:spPr>
        <a:xfrm>
          <a:off x="4229100" y="927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74930</xdr:rowOff>
    </xdr:from>
    <xdr:to>
      <xdr:col>20</xdr:col>
      <xdr:colOff>38100</xdr:colOff>
      <xdr:row>57</xdr:row>
      <xdr:rowOff>5080</xdr:rowOff>
    </xdr:to>
    <xdr:sp macro="" textlink="">
      <xdr:nvSpPr>
        <xdr:cNvPr id="168" name="楕円 167"/>
        <xdr:cNvSpPr/>
      </xdr:nvSpPr>
      <xdr:spPr>
        <a:xfrm>
          <a:off x="3384550" y="93268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118110</xdr:rowOff>
    </xdr:from>
    <xdr:to>
      <xdr:col>24</xdr:col>
      <xdr:colOff>63500</xdr:colOff>
      <xdr:row>56</xdr:row>
      <xdr:rowOff>125730</xdr:rowOff>
    </xdr:to>
    <xdr:cxnSp macro="">
      <xdr:nvCxnSpPr>
        <xdr:cNvPr id="169" name="直線コネクタ 168"/>
        <xdr:cNvCxnSpPr/>
      </xdr:nvCxnSpPr>
      <xdr:spPr>
        <a:xfrm flipV="1">
          <a:off x="3429000" y="9370060"/>
          <a:ext cx="7493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82550</xdr:rowOff>
    </xdr:from>
    <xdr:to>
      <xdr:col>15</xdr:col>
      <xdr:colOff>101600</xdr:colOff>
      <xdr:row>57</xdr:row>
      <xdr:rowOff>12700</xdr:rowOff>
    </xdr:to>
    <xdr:sp macro="" textlink="">
      <xdr:nvSpPr>
        <xdr:cNvPr id="170" name="楕円 169"/>
        <xdr:cNvSpPr/>
      </xdr:nvSpPr>
      <xdr:spPr>
        <a:xfrm>
          <a:off x="2571750" y="9334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125730</xdr:rowOff>
    </xdr:from>
    <xdr:to>
      <xdr:col>19</xdr:col>
      <xdr:colOff>177800</xdr:colOff>
      <xdr:row>56</xdr:row>
      <xdr:rowOff>133350</xdr:rowOff>
    </xdr:to>
    <xdr:cxnSp macro="">
      <xdr:nvCxnSpPr>
        <xdr:cNvPr id="171" name="直線コネクタ 170"/>
        <xdr:cNvCxnSpPr/>
      </xdr:nvCxnSpPr>
      <xdr:spPr>
        <a:xfrm flipV="1">
          <a:off x="2622550" y="9377680"/>
          <a:ext cx="8064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15257</xdr:rowOff>
    </xdr:from>
    <xdr:ext cx="405111" cy="259045"/>
    <xdr:sp macro="" textlink="">
      <xdr:nvSpPr>
        <xdr:cNvPr id="172" name="n_1aveValue【陸上競技場・野球場・球技場】&#10;有形固定資産減価償却率"/>
        <xdr:cNvSpPr txBox="1"/>
      </xdr:nvSpPr>
      <xdr:spPr>
        <a:xfrm>
          <a:off x="3239144" y="1025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152417</xdr:rowOff>
    </xdr:from>
    <xdr:ext cx="405111" cy="259045"/>
    <xdr:sp macro="" textlink="">
      <xdr:nvSpPr>
        <xdr:cNvPr id="173" name="n_2aveValue【陸上競技場・野球場・球技場】&#10;有形固定資産減価償却率"/>
        <xdr:cNvSpPr txBox="1"/>
      </xdr:nvSpPr>
      <xdr:spPr>
        <a:xfrm>
          <a:off x="2439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61612</xdr:rowOff>
    </xdr:from>
    <xdr:ext cx="405111" cy="259045"/>
    <xdr:sp macro="" textlink="">
      <xdr:nvSpPr>
        <xdr:cNvPr id="174" name="n_3aveValue【陸上競技場・野球場・球技場】&#10;有形固定資産減価償却率"/>
        <xdr:cNvSpPr txBox="1"/>
      </xdr:nvSpPr>
      <xdr:spPr>
        <a:xfrm>
          <a:off x="164529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21607</xdr:rowOff>
    </xdr:from>
    <xdr:ext cx="405111" cy="259045"/>
    <xdr:sp macro="" textlink="">
      <xdr:nvSpPr>
        <xdr:cNvPr id="175" name="n_1mainValue【陸上競技場・野球場・球技場】&#10;有形固定資産減価償却率"/>
        <xdr:cNvSpPr txBox="1"/>
      </xdr:nvSpPr>
      <xdr:spPr>
        <a:xfrm>
          <a:off x="3239144" y="910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29227</xdr:rowOff>
    </xdr:from>
    <xdr:ext cx="405111" cy="259045"/>
    <xdr:sp macro="" textlink="">
      <xdr:nvSpPr>
        <xdr:cNvPr id="176" name="n_2mainValue【陸上競技場・野球場・球技場】&#10;有形固定資産減価償却率"/>
        <xdr:cNvSpPr txBox="1"/>
      </xdr:nvSpPr>
      <xdr:spPr>
        <a:xfrm>
          <a:off x="2439044" y="911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8" name="正方形/長方形 177"/>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9" name="正方形/長方形 178"/>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0" name="正方形/長方形 179"/>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81" name="正方形/長方形 180"/>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6" name="テキスト ボックス 185"/>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8" name="テキスト ボックス 187"/>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0" name="テキスト ボックス 189"/>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2" name="テキスト ボックス 191"/>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4" name="テキスト ボックス 193"/>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6" name="テキスト ボックス 195"/>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陸上競技場・野球場・球技場】&#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50619</xdr:rowOff>
    </xdr:from>
    <xdr:to>
      <xdr:col>54</xdr:col>
      <xdr:colOff>189865</xdr:colOff>
      <xdr:row>64</xdr:row>
      <xdr:rowOff>111034</xdr:rowOff>
    </xdr:to>
    <xdr:cxnSp macro="">
      <xdr:nvCxnSpPr>
        <xdr:cNvPr id="200" name="直線コネクタ 199"/>
        <xdr:cNvCxnSpPr/>
      </xdr:nvCxnSpPr>
      <xdr:spPr>
        <a:xfrm flipV="1">
          <a:off x="9427845" y="9137469"/>
          <a:ext cx="127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114861</xdr:rowOff>
    </xdr:from>
    <xdr:ext cx="469744" cy="259045"/>
    <xdr:sp macro="" textlink="">
      <xdr:nvSpPr>
        <xdr:cNvPr id="201" name="【陸上競技場・野球場・球技場】&#10;一人当たり面積最小値テキスト"/>
        <xdr:cNvSpPr txBox="1"/>
      </xdr:nvSpPr>
      <xdr:spPr>
        <a:xfrm>
          <a:off x="9480550" y="1068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02" name="直線コネクタ 201"/>
        <xdr:cNvCxnSpPr/>
      </xdr:nvCxnSpPr>
      <xdr:spPr>
        <a:xfrm>
          <a:off x="9359900" y="106837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168746</xdr:rowOff>
    </xdr:from>
    <xdr:ext cx="469744" cy="259045"/>
    <xdr:sp macro="" textlink="">
      <xdr:nvSpPr>
        <xdr:cNvPr id="203" name="【陸上競技場・野球場・球技場】&#10;一人当たり面積最大値テキスト"/>
        <xdr:cNvSpPr txBox="1"/>
      </xdr:nvSpPr>
      <xdr:spPr>
        <a:xfrm>
          <a:off x="9480550" y="891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50619</xdr:rowOff>
    </xdr:from>
    <xdr:to>
      <xdr:col>55</xdr:col>
      <xdr:colOff>88900</xdr:colOff>
      <xdr:row>55</xdr:row>
      <xdr:rowOff>50619</xdr:rowOff>
    </xdr:to>
    <xdr:cxnSp macro="">
      <xdr:nvCxnSpPr>
        <xdr:cNvPr id="204" name="直線コネクタ 203"/>
        <xdr:cNvCxnSpPr/>
      </xdr:nvCxnSpPr>
      <xdr:spPr>
        <a:xfrm>
          <a:off x="9359900" y="91374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151328</xdr:rowOff>
    </xdr:from>
    <xdr:ext cx="469744" cy="259045"/>
    <xdr:sp macro="" textlink="">
      <xdr:nvSpPr>
        <xdr:cNvPr id="205" name="【陸上競技場・野球場・球技場】&#10;一人当たり面積平均値テキスト"/>
        <xdr:cNvSpPr txBox="1"/>
      </xdr:nvSpPr>
      <xdr:spPr>
        <a:xfrm>
          <a:off x="9480550" y="10228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xdr:rowOff>
    </xdr:from>
    <xdr:to>
      <xdr:col>55</xdr:col>
      <xdr:colOff>50800</xdr:colOff>
      <xdr:row>62</xdr:row>
      <xdr:rowOff>103051</xdr:rowOff>
    </xdr:to>
    <xdr:sp macro="" textlink="">
      <xdr:nvSpPr>
        <xdr:cNvPr id="206" name="フローチャート: 判断 205"/>
        <xdr:cNvSpPr/>
      </xdr:nvSpPr>
      <xdr:spPr>
        <a:xfrm>
          <a:off x="9398000" y="102440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40640</xdr:rowOff>
    </xdr:from>
    <xdr:to>
      <xdr:col>50</xdr:col>
      <xdr:colOff>165100</xdr:colOff>
      <xdr:row>62</xdr:row>
      <xdr:rowOff>142240</xdr:rowOff>
    </xdr:to>
    <xdr:sp macro="" textlink="">
      <xdr:nvSpPr>
        <xdr:cNvPr id="207" name="フローチャート: 判断 206"/>
        <xdr:cNvSpPr/>
      </xdr:nvSpPr>
      <xdr:spPr>
        <a:xfrm>
          <a:off x="8636000" y="1028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208" name="フローチャート: 判断 207"/>
        <xdr:cNvSpPr/>
      </xdr:nvSpPr>
      <xdr:spPr>
        <a:xfrm>
          <a:off x="7842250" y="102701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110853</xdr:rowOff>
    </xdr:from>
    <xdr:to>
      <xdr:col>41</xdr:col>
      <xdr:colOff>101600</xdr:colOff>
      <xdr:row>64</xdr:row>
      <xdr:rowOff>41003</xdr:rowOff>
    </xdr:to>
    <xdr:sp macro="" textlink="">
      <xdr:nvSpPr>
        <xdr:cNvPr id="209" name="フローチャート: 判断 208"/>
        <xdr:cNvSpPr/>
      </xdr:nvSpPr>
      <xdr:spPr>
        <a:xfrm>
          <a:off x="7029450" y="105185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11249</xdr:rowOff>
    </xdr:from>
    <xdr:to>
      <xdr:col>55</xdr:col>
      <xdr:colOff>50800</xdr:colOff>
      <xdr:row>60</xdr:row>
      <xdr:rowOff>112849</xdr:rowOff>
    </xdr:to>
    <xdr:sp macro="" textlink="">
      <xdr:nvSpPr>
        <xdr:cNvPr id="215" name="楕円 214"/>
        <xdr:cNvSpPr/>
      </xdr:nvSpPr>
      <xdr:spPr>
        <a:xfrm>
          <a:off x="9398000" y="99235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59</xdr:row>
      <xdr:rowOff>34126</xdr:rowOff>
    </xdr:from>
    <xdr:ext cx="469744" cy="259045"/>
    <xdr:sp macro="" textlink="">
      <xdr:nvSpPr>
        <xdr:cNvPr id="216" name="【陸上競技場・野球場・球技場】&#10;一人当たり面積該当値テキスト"/>
        <xdr:cNvSpPr txBox="1"/>
      </xdr:nvSpPr>
      <xdr:spPr>
        <a:xfrm>
          <a:off x="9480550" y="978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21046</xdr:rowOff>
    </xdr:from>
    <xdr:to>
      <xdr:col>50</xdr:col>
      <xdr:colOff>165100</xdr:colOff>
      <xdr:row>60</xdr:row>
      <xdr:rowOff>122646</xdr:rowOff>
    </xdr:to>
    <xdr:sp macro="" textlink="">
      <xdr:nvSpPr>
        <xdr:cNvPr id="217" name="楕円 216"/>
        <xdr:cNvSpPr/>
      </xdr:nvSpPr>
      <xdr:spPr>
        <a:xfrm>
          <a:off x="8636000" y="993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62049</xdr:rowOff>
    </xdr:from>
    <xdr:to>
      <xdr:col>55</xdr:col>
      <xdr:colOff>0</xdr:colOff>
      <xdr:row>60</xdr:row>
      <xdr:rowOff>71846</xdr:rowOff>
    </xdr:to>
    <xdr:cxnSp macro="">
      <xdr:nvCxnSpPr>
        <xdr:cNvPr id="218" name="直線コネクタ 217"/>
        <xdr:cNvCxnSpPr/>
      </xdr:nvCxnSpPr>
      <xdr:spPr>
        <a:xfrm flipV="1">
          <a:off x="8686800" y="9974399"/>
          <a:ext cx="7429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27577</xdr:rowOff>
    </xdr:from>
    <xdr:to>
      <xdr:col>46</xdr:col>
      <xdr:colOff>38100</xdr:colOff>
      <xdr:row>60</xdr:row>
      <xdr:rowOff>129177</xdr:rowOff>
    </xdr:to>
    <xdr:sp macro="" textlink="">
      <xdr:nvSpPr>
        <xdr:cNvPr id="219" name="楕円 218"/>
        <xdr:cNvSpPr/>
      </xdr:nvSpPr>
      <xdr:spPr>
        <a:xfrm>
          <a:off x="7842250" y="99399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71846</xdr:rowOff>
    </xdr:from>
    <xdr:to>
      <xdr:col>50</xdr:col>
      <xdr:colOff>114300</xdr:colOff>
      <xdr:row>60</xdr:row>
      <xdr:rowOff>78377</xdr:rowOff>
    </xdr:to>
    <xdr:cxnSp macro="">
      <xdr:nvCxnSpPr>
        <xdr:cNvPr id="220" name="直線コネクタ 219"/>
        <xdr:cNvCxnSpPr/>
      </xdr:nvCxnSpPr>
      <xdr:spPr>
        <a:xfrm flipV="1">
          <a:off x="7886700" y="9984196"/>
          <a:ext cx="8001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133367</xdr:rowOff>
    </xdr:from>
    <xdr:ext cx="469744" cy="259045"/>
    <xdr:sp macro="" textlink="">
      <xdr:nvSpPr>
        <xdr:cNvPr id="221" name="n_1aveValue【陸上競技場・野球場・球技場】&#10;一人当たり面積"/>
        <xdr:cNvSpPr txBox="1"/>
      </xdr:nvSpPr>
      <xdr:spPr>
        <a:xfrm>
          <a:off x="8458277" y="1037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120304</xdr:rowOff>
    </xdr:from>
    <xdr:ext cx="469744" cy="259045"/>
    <xdr:sp macro="" textlink="">
      <xdr:nvSpPr>
        <xdr:cNvPr id="222" name="n_2aveValue【陸上競技場・野球場・球技場】&#10;一人当たり面積"/>
        <xdr:cNvSpPr txBox="1"/>
      </xdr:nvSpPr>
      <xdr:spPr>
        <a:xfrm>
          <a:off x="7677227" y="1036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57530</xdr:rowOff>
    </xdr:from>
    <xdr:ext cx="469744" cy="259045"/>
    <xdr:sp macro="" textlink="">
      <xdr:nvSpPr>
        <xdr:cNvPr id="223" name="n_3aveValue【陸上競技場・野球場・球技場】&#10;一人当たり面積"/>
        <xdr:cNvSpPr txBox="1"/>
      </xdr:nvSpPr>
      <xdr:spPr>
        <a:xfrm>
          <a:off x="6864427" y="1030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139173</xdr:rowOff>
    </xdr:from>
    <xdr:ext cx="469744" cy="259045"/>
    <xdr:sp macro="" textlink="">
      <xdr:nvSpPr>
        <xdr:cNvPr id="224" name="n_1mainValue【陸上競技場・野球場・球技場】&#10;一人当たり面積"/>
        <xdr:cNvSpPr txBox="1"/>
      </xdr:nvSpPr>
      <xdr:spPr>
        <a:xfrm>
          <a:off x="8458277" y="972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145704</xdr:rowOff>
    </xdr:from>
    <xdr:ext cx="469744" cy="259045"/>
    <xdr:sp macro="" textlink="">
      <xdr:nvSpPr>
        <xdr:cNvPr id="225" name="n_2mainValue【陸上競技場・野球場・球技場】&#10;一人当たり面積"/>
        <xdr:cNvSpPr txBox="1"/>
      </xdr:nvSpPr>
      <xdr:spPr>
        <a:xfrm>
          <a:off x="7677227" y="972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7" name="正方形/長方形 226"/>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8" name="正方形/長方形 227"/>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9" name="正方形/長方形 228"/>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30" name="正方形/長方形 229"/>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5" name="直線コネクタ 234"/>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6" name="テキスト ボックス 235"/>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7" name="直線コネクタ 236"/>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8" name="テキスト ボックス 237"/>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9" name="直線コネクタ 238"/>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0" name="テキスト ボックス 239"/>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1" name="直線コネクタ 240"/>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2" name="テキスト ボックス 241"/>
        <xdr:cNvSpPr txBox="1"/>
      </xdr:nvSpPr>
      <xdr:spPr>
        <a:xfrm>
          <a:off x="2757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131826</xdr:rowOff>
    </xdr:from>
    <xdr:to>
      <xdr:col>24</xdr:col>
      <xdr:colOff>62865</xdr:colOff>
      <xdr:row>86</xdr:row>
      <xdr:rowOff>106680</xdr:rowOff>
    </xdr:to>
    <xdr:cxnSp macro="">
      <xdr:nvCxnSpPr>
        <xdr:cNvPr id="246" name="直線コネクタ 245"/>
        <xdr:cNvCxnSpPr/>
      </xdr:nvCxnSpPr>
      <xdr:spPr>
        <a:xfrm flipV="1">
          <a:off x="4176395" y="13015976"/>
          <a:ext cx="1270" cy="129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110507</xdr:rowOff>
    </xdr:from>
    <xdr:ext cx="405111" cy="259045"/>
    <xdr:sp macro="" textlink="">
      <xdr:nvSpPr>
        <xdr:cNvPr id="247" name="【県民会館】&#10;有形固定資産減価償却率最小値テキスト"/>
        <xdr:cNvSpPr txBox="1"/>
      </xdr:nvSpPr>
      <xdr:spPr>
        <a:xfrm>
          <a:off x="4229100" y="1431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48" name="直線コネクタ 247"/>
        <xdr:cNvCxnSpPr/>
      </xdr:nvCxnSpPr>
      <xdr:spPr>
        <a:xfrm>
          <a:off x="4108450" y="14311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78503</xdr:rowOff>
    </xdr:from>
    <xdr:ext cx="405111" cy="259045"/>
    <xdr:sp macro="" textlink="">
      <xdr:nvSpPr>
        <xdr:cNvPr id="249" name="【県民会館】&#10;有形固定資産減価償却率最大値テキスト"/>
        <xdr:cNvSpPr txBox="1"/>
      </xdr:nvSpPr>
      <xdr:spPr>
        <a:xfrm>
          <a:off x="4229100" y="1279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131826</xdr:rowOff>
    </xdr:from>
    <xdr:to>
      <xdr:col>24</xdr:col>
      <xdr:colOff>152400</xdr:colOff>
      <xdr:row>78</xdr:row>
      <xdr:rowOff>131826</xdr:rowOff>
    </xdr:to>
    <xdr:cxnSp macro="">
      <xdr:nvCxnSpPr>
        <xdr:cNvPr id="250" name="直線コネクタ 249"/>
        <xdr:cNvCxnSpPr/>
      </xdr:nvCxnSpPr>
      <xdr:spPr>
        <a:xfrm>
          <a:off x="4108450" y="13015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83</xdr:row>
      <xdr:rowOff>125747</xdr:rowOff>
    </xdr:from>
    <xdr:ext cx="405111" cy="259045"/>
    <xdr:sp macro="" textlink="">
      <xdr:nvSpPr>
        <xdr:cNvPr id="251" name="【県民会館】&#10;有形固定資産減価償却率平均値テキスト"/>
        <xdr:cNvSpPr txBox="1"/>
      </xdr:nvSpPr>
      <xdr:spPr>
        <a:xfrm>
          <a:off x="4229100" y="13835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147320</xdr:rowOff>
    </xdr:from>
    <xdr:to>
      <xdr:col>24</xdr:col>
      <xdr:colOff>114300</xdr:colOff>
      <xdr:row>84</xdr:row>
      <xdr:rowOff>77470</xdr:rowOff>
    </xdr:to>
    <xdr:sp macro="" textlink="">
      <xdr:nvSpPr>
        <xdr:cNvPr id="252" name="フローチャート: 判断 251"/>
        <xdr:cNvSpPr/>
      </xdr:nvSpPr>
      <xdr:spPr>
        <a:xfrm>
          <a:off x="4127500" y="138569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97028</xdr:rowOff>
    </xdr:from>
    <xdr:to>
      <xdr:col>20</xdr:col>
      <xdr:colOff>38100</xdr:colOff>
      <xdr:row>85</xdr:row>
      <xdr:rowOff>27178</xdr:rowOff>
    </xdr:to>
    <xdr:sp macro="" textlink="">
      <xdr:nvSpPr>
        <xdr:cNvPr id="253" name="フローチャート: 判断 252"/>
        <xdr:cNvSpPr/>
      </xdr:nvSpPr>
      <xdr:spPr>
        <a:xfrm>
          <a:off x="3384550" y="139717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138176</xdr:rowOff>
    </xdr:from>
    <xdr:to>
      <xdr:col>15</xdr:col>
      <xdr:colOff>101600</xdr:colOff>
      <xdr:row>85</xdr:row>
      <xdr:rowOff>68326</xdr:rowOff>
    </xdr:to>
    <xdr:sp macro="" textlink="">
      <xdr:nvSpPr>
        <xdr:cNvPr id="254" name="フローチャート: 判断 253"/>
        <xdr:cNvSpPr/>
      </xdr:nvSpPr>
      <xdr:spPr>
        <a:xfrm>
          <a:off x="2571750" y="140129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26163</xdr:rowOff>
    </xdr:from>
    <xdr:to>
      <xdr:col>10</xdr:col>
      <xdr:colOff>165100</xdr:colOff>
      <xdr:row>84</xdr:row>
      <xdr:rowOff>127763</xdr:rowOff>
    </xdr:to>
    <xdr:sp macro="" textlink="">
      <xdr:nvSpPr>
        <xdr:cNvPr id="255" name="フローチャート: 判断 254"/>
        <xdr:cNvSpPr/>
      </xdr:nvSpPr>
      <xdr:spPr>
        <a:xfrm>
          <a:off x="1778000" y="1390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81026</xdr:rowOff>
    </xdr:from>
    <xdr:to>
      <xdr:col>24</xdr:col>
      <xdr:colOff>114300</xdr:colOff>
      <xdr:row>82</xdr:row>
      <xdr:rowOff>11176</xdr:rowOff>
    </xdr:to>
    <xdr:sp macro="" textlink="">
      <xdr:nvSpPr>
        <xdr:cNvPr id="261" name="楕円 260"/>
        <xdr:cNvSpPr/>
      </xdr:nvSpPr>
      <xdr:spPr>
        <a:xfrm>
          <a:off x="4127500" y="134604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103903</xdr:rowOff>
    </xdr:from>
    <xdr:ext cx="405111" cy="259045"/>
    <xdr:sp macro="" textlink="">
      <xdr:nvSpPr>
        <xdr:cNvPr id="262" name="【県民会館】&#10;有形固定資産減価償却率該当値テキスト"/>
        <xdr:cNvSpPr txBox="1"/>
      </xdr:nvSpPr>
      <xdr:spPr>
        <a:xfrm>
          <a:off x="4229100" y="1331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65024</xdr:rowOff>
    </xdr:from>
    <xdr:to>
      <xdr:col>20</xdr:col>
      <xdr:colOff>38100</xdr:colOff>
      <xdr:row>81</xdr:row>
      <xdr:rowOff>166624</xdr:rowOff>
    </xdr:to>
    <xdr:sp macro="" textlink="">
      <xdr:nvSpPr>
        <xdr:cNvPr id="263" name="楕円 262"/>
        <xdr:cNvSpPr/>
      </xdr:nvSpPr>
      <xdr:spPr>
        <a:xfrm>
          <a:off x="3384550" y="134444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115824</xdr:rowOff>
    </xdr:from>
    <xdr:to>
      <xdr:col>24</xdr:col>
      <xdr:colOff>63500</xdr:colOff>
      <xdr:row>81</xdr:row>
      <xdr:rowOff>131826</xdr:rowOff>
    </xdr:to>
    <xdr:cxnSp macro="">
      <xdr:nvCxnSpPr>
        <xdr:cNvPr id="264" name="直線コネクタ 263"/>
        <xdr:cNvCxnSpPr/>
      </xdr:nvCxnSpPr>
      <xdr:spPr>
        <a:xfrm>
          <a:off x="3429000" y="13495274"/>
          <a:ext cx="7493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108458</xdr:rowOff>
    </xdr:from>
    <xdr:to>
      <xdr:col>15</xdr:col>
      <xdr:colOff>101600</xdr:colOff>
      <xdr:row>82</xdr:row>
      <xdr:rowOff>38608</xdr:rowOff>
    </xdr:to>
    <xdr:sp macro="" textlink="">
      <xdr:nvSpPr>
        <xdr:cNvPr id="265" name="楕円 264"/>
        <xdr:cNvSpPr/>
      </xdr:nvSpPr>
      <xdr:spPr>
        <a:xfrm>
          <a:off x="2571750" y="134879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115824</xdr:rowOff>
    </xdr:from>
    <xdr:to>
      <xdr:col>19</xdr:col>
      <xdr:colOff>177800</xdr:colOff>
      <xdr:row>81</xdr:row>
      <xdr:rowOff>159258</xdr:rowOff>
    </xdr:to>
    <xdr:cxnSp macro="">
      <xdr:nvCxnSpPr>
        <xdr:cNvPr id="266" name="直線コネクタ 265"/>
        <xdr:cNvCxnSpPr/>
      </xdr:nvCxnSpPr>
      <xdr:spPr>
        <a:xfrm flipV="1">
          <a:off x="2622550" y="13495274"/>
          <a:ext cx="80645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18305</xdr:rowOff>
    </xdr:from>
    <xdr:ext cx="405111" cy="259045"/>
    <xdr:sp macro="" textlink="">
      <xdr:nvSpPr>
        <xdr:cNvPr id="267" name="n_1aveValue【県民会館】&#10;有形固定資産減価償却率"/>
        <xdr:cNvSpPr txBox="1"/>
      </xdr:nvSpPr>
      <xdr:spPr>
        <a:xfrm>
          <a:off x="3239144" y="1405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59453</xdr:rowOff>
    </xdr:from>
    <xdr:ext cx="405111" cy="259045"/>
    <xdr:sp macro="" textlink="">
      <xdr:nvSpPr>
        <xdr:cNvPr id="268" name="n_2aveValue【県民会館】&#10;有形固定資産減価償却率"/>
        <xdr:cNvSpPr txBox="1"/>
      </xdr:nvSpPr>
      <xdr:spPr>
        <a:xfrm>
          <a:off x="2439044" y="1409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144290</xdr:rowOff>
    </xdr:from>
    <xdr:ext cx="405111" cy="259045"/>
    <xdr:sp macro="" textlink="">
      <xdr:nvSpPr>
        <xdr:cNvPr id="269" name="n_3aveValue【県民会館】&#10;有形固定資産減価償却率"/>
        <xdr:cNvSpPr txBox="1"/>
      </xdr:nvSpPr>
      <xdr:spPr>
        <a:xfrm>
          <a:off x="1645294"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11701</xdr:rowOff>
    </xdr:from>
    <xdr:ext cx="405111" cy="259045"/>
    <xdr:sp macro="" textlink="">
      <xdr:nvSpPr>
        <xdr:cNvPr id="270" name="n_1mainValue【県民会館】&#10;有形固定資産減価償却率"/>
        <xdr:cNvSpPr txBox="1"/>
      </xdr:nvSpPr>
      <xdr:spPr>
        <a:xfrm>
          <a:off x="3239144" y="13226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55135</xdr:rowOff>
    </xdr:from>
    <xdr:ext cx="405111" cy="259045"/>
    <xdr:sp macro="" textlink="">
      <xdr:nvSpPr>
        <xdr:cNvPr id="271" name="n_2mainValue【県民会館】&#10;有形固定資産減価償却率"/>
        <xdr:cNvSpPr txBox="1"/>
      </xdr:nvSpPr>
      <xdr:spPr>
        <a:xfrm>
          <a:off x="2439044" y="13269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73" name="正方形/長方形 272"/>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4" name="正方形/長方形 273"/>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5" name="正方形/長方形 274"/>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6" name="正方形/長方形 275"/>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80" name="テキスト ボックス 279"/>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281" name="直線コネクタ 280"/>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2" name="テキスト ボックス 281"/>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3" name="直線コネクタ 282"/>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4" name="テキスト ボックス 283"/>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5" name="直線コネクタ 284"/>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6" name="テキスト ボックス 285"/>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7" name="直線コネクタ 286"/>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8" name="テキスト ボックス 287"/>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9" name="直線コネクタ 288"/>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0" name="テキスト ボックス 289"/>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1" name="直線コネクタ 290"/>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2" name="テキスト ボックス 291"/>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5443</xdr:rowOff>
    </xdr:from>
    <xdr:to>
      <xdr:col>54</xdr:col>
      <xdr:colOff>189865</xdr:colOff>
      <xdr:row>86</xdr:row>
      <xdr:rowOff>38100</xdr:rowOff>
    </xdr:to>
    <xdr:cxnSp macro="">
      <xdr:nvCxnSpPr>
        <xdr:cNvPr id="296" name="直線コネクタ 295"/>
        <xdr:cNvCxnSpPr/>
      </xdr:nvCxnSpPr>
      <xdr:spPr>
        <a:xfrm flipV="1">
          <a:off x="9427845" y="12889593"/>
          <a:ext cx="1270"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41927</xdr:rowOff>
    </xdr:from>
    <xdr:ext cx="469744" cy="259045"/>
    <xdr:sp macro="" textlink="">
      <xdr:nvSpPr>
        <xdr:cNvPr id="297" name="【県民会館】&#10;一人当たり面積最小値テキスト"/>
        <xdr:cNvSpPr txBox="1"/>
      </xdr:nvSpPr>
      <xdr:spPr>
        <a:xfrm>
          <a:off x="948055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298" name="直線コネクタ 297"/>
        <xdr:cNvCxnSpPr/>
      </xdr:nvCxnSpPr>
      <xdr:spPr>
        <a:xfrm>
          <a:off x="935990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123570</xdr:rowOff>
    </xdr:from>
    <xdr:ext cx="469744" cy="259045"/>
    <xdr:sp macro="" textlink="">
      <xdr:nvSpPr>
        <xdr:cNvPr id="299" name="【県民会館】&#10;一人当たり面積最大値テキスト"/>
        <xdr:cNvSpPr txBox="1"/>
      </xdr:nvSpPr>
      <xdr:spPr>
        <a:xfrm>
          <a:off x="9480550" y="1267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5443</xdr:rowOff>
    </xdr:from>
    <xdr:to>
      <xdr:col>55</xdr:col>
      <xdr:colOff>88900</xdr:colOff>
      <xdr:row>78</xdr:row>
      <xdr:rowOff>5443</xdr:rowOff>
    </xdr:to>
    <xdr:cxnSp macro="">
      <xdr:nvCxnSpPr>
        <xdr:cNvPr id="300" name="直線コネクタ 299"/>
        <xdr:cNvCxnSpPr/>
      </xdr:nvCxnSpPr>
      <xdr:spPr>
        <a:xfrm>
          <a:off x="9359900" y="12889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10177</xdr:rowOff>
    </xdr:from>
    <xdr:ext cx="469744" cy="259045"/>
    <xdr:sp macro="" textlink="">
      <xdr:nvSpPr>
        <xdr:cNvPr id="301" name="【県民会館】&#10;一人当たり面積平均値テキスト"/>
        <xdr:cNvSpPr txBox="1"/>
      </xdr:nvSpPr>
      <xdr:spPr>
        <a:xfrm>
          <a:off x="9480550" y="13389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02" name="フローチャート: 判断 301"/>
        <xdr:cNvSpPr/>
      </xdr:nvSpPr>
      <xdr:spPr>
        <a:xfrm>
          <a:off x="9398000" y="13538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117929</xdr:rowOff>
    </xdr:from>
    <xdr:to>
      <xdr:col>50</xdr:col>
      <xdr:colOff>165100</xdr:colOff>
      <xdr:row>83</xdr:row>
      <xdr:rowOff>48079</xdr:rowOff>
    </xdr:to>
    <xdr:sp macro="" textlink="">
      <xdr:nvSpPr>
        <xdr:cNvPr id="303" name="フローチャート: 判断 302"/>
        <xdr:cNvSpPr/>
      </xdr:nvSpPr>
      <xdr:spPr>
        <a:xfrm>
          <a:off x="8636000" y="13662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19957</xdr:rowOff>
    </xdr:from>
    <xdr:to>
      <xdr:col>46</xdr:col>
      <xdr:colOff>38100</xdr:colOff>
      <xdr:row>82</xdr:row>
      <xdr:rowOff>121557</xdr:rowOff>
    </xdr:to>
    <xdr:sp macro="" textlink="">
      <xdr:nvSpPr>
        <xdr:cNvPr id="304" name="フローチャート: 判断 303"/>
        <xdr:cNvSpPr/>
      </xdr:nvSpPr>
      <xdr:spPr>
        <a:xfrm>
          <a:off x="7842250" y="135645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3629</xdr:rowOff>
    </xdr:from>
    <xdr:to>
      <xdr:col>41</xdr:col>
      <xdr:colOff>101600</xdr:colOff>
      <xdr:row>84</xdr:row>
      <xdr:rowOff>105229</xdr:rowOff>
    </xdr:to>
    <xdr:sp macro="" textlink="">
      <xdr:nvSpPr>
        <xdr:cNvPr id="305" name="フローチャート: 判断 304"/>
        <xdr:cNvSpPr/>
      </xdr:nvSpPr>
      <xdr:spPr>
        <a:xfrm>
          <a:off x="7029450" y="138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19957</xdr:rowOff>
    </xdr:from>
    <xdr:to>
      <xdr:col>55</xdr:col>
      <xdr:colOff>50800</xdr:colOff>
      <xdr:row>82</xdr:row>
      <xdr:rowOff>121557</xdr:rowOff>
    </xdr:to>
    <xdr:sp macro="" textlink="">
      <xdr:nvSpPr>
        <xdr:cNvPr id="311" name="楕円 310"/>
        <xdr:cNvSpPr/>
      </xdr:nvSpPr>
      <xdr:spPr>
        <a:xfrm>
          <a:off x="9398000" y="135645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81</xdr:row>
      <xdr:rowOff>169834</xdr:rowOff>
    </xdr:from>
    <xdr:ext cx="469744" cy="259045"/>
    <xdr:sp macro="" textlink="">
      <xdr:nvSpPr>
        <xdr:cNvPr id="312" name="【県民会館】&#10;一人当たり面積該当値テキスト"/>
        <xdr:cNvSpPr txBox="1"/>
      </xdr:nvSpPr>
      <xdr:spPr>
        <a:xfrm>
          <a:off x="9480550" y="1354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52614</xdr:rowOff>
    </xdr:from>
    <xdr:to>
      <xdr:col>50</xdr:col>
      <xdr:colOff>165100</xdr:colOff>
      <xdr:row>82</xdr:row>
      <xdr:rowOff>154214</xdr:rowOff>
    </xdr:to>
    <xdr:sp macro="" textlink="">
      <xdr:nvSpPr>
        <xdr:cNvPr id="313" name="楕円 312"/>
        <xdr:cNvSpPr/>
      </xdr:nvSpPr>
      <xdr:spPr>
        <a:xfrm>
          <a:off x="8636000" y="1359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70757</xdr:rowOff>
    </xdr:from>
    <xdr:to>
      <xdr:col>55</xdr:col>
      <xdr:colOff>0</xdr:colOff>
      <xdr:row>82</xdr:row>
      <xdr:rowOff>103414</xdr:rowOff>
    </xdr:to>
    <xdr:cxnSp macro="">
      <xdr:nvCxnSpPr>
        <xdr:cNvPr id="314" name="直線コネクタ 313"/>
        <xdr:cNvCxnSpPr/>
      </xdr:nvCxnSpPr>
      <xdr:spPr>
        <a:xfrm flipV="1">
          <a:off x="8686800" y="13615307"/>
          <a:ext cx="7429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52614</xdr:rowOff>
    </xdr:from>
    <xdr:to>
      <xdr:col>46</xdr:col>
      <xdr:colOff>38100</xdr:colOff>
      <xdr:row>82</xdr:row>
      <xdr:rowOff>154214</xdr:rowOff>
    </xdr:to>
    <xdr:sp macro="" textlink="">
      <xdr:nvSpPr>
        <xdr:cNvPr id="315" name="楕円 314"/>
        <xdr:cNvSpPr/>
      </xdr:nvSpPr>
      <xdr:spPr>
        <a:xfrm>
          <a:off x="7842250" y="135971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103414</xdr:rowOff>
    </xdr:from>
    <xdr:to>
      <xdr:col>50</xdr:col>
      <xdr:colOff>114300</xdr:colOff>
      <xdr:row>82</xdr:row>
      <xdr:rowOff>103414</xdr:rowOff>
    </xdr:to>
    <xdr:cxnSp macro="">
      <xdr:nvCxnSpPr>
        <xdr:cNvPr id="316" name="直線コネクタ 315"/>
        <xdr:cNvCxnSpPr/>
      </xdr:nvCxnSpPr>
      <xdr:spPr>
        <a:xfrm>
          <a:off x="7886700" y="1364796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39206</xdr:rowOff>
    </xdr:from>
    <xdr:ext cx="469744" cy="259045"/>
    <xdr:sp macro="" textlink="">
      <xdr:nvSpPr>
        <xdr:cNvPr id="317" name="n_1aveValue【県民会館】&#10;一人当たり面積"/>
        <xdr:cNvSpPr txBox="1"/>
      </xdr:nvSpPr>
      <xdr:spPr>
        <a:xfrm>
          <a:off x="8458277" y="1374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138084</xdr:rowOff>
    </xdr:from>
    <xdr:ext cx="469744" cy="259045"/>
    <xdr:sp macro="" textlink="">
      <xdr:nvSpPr>
        <xdr:cNvPr id="318" name="n_2aveValue【県民会館】&#10;一人当たり面積"/>
        <xdr:cNvSpPr txBox="1"/>
      </xdr:nvSpPr>
      <xdr:spPr>
        <a:xfrm>
          <a:off x="7677227" y="1335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121756</xdr:rowOff>
    </xdr:from>
    <xdr:ext cx="469744" cy="259045"/>
    <xdr:sp macro="" textlink="">
      <xdr:nvSpPr>
        <xdr:cNvPr id="319" name="n_3aveValue【県民会館】&#10;一人当たり面積"/>
        <xdr:cNvSpPr txBox="1"/>
      </xdr:nvSpPr>
      <xdr:spPr>
        <a:xfrm>
          <a:off x="6864427" y="1366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170741</xdr:rowOff>
    </xdr:from>
    <xdr:ext cx="469744" cy="259045"/>
    <xdr:sp macro="" textlink="">
      <xdr:nvSpPr>
        <xdr:cNvPr id="320" name="n_1mainValue【県民会館】&#10;一人当たり面積"/>
        <xdr:cNvSpPr txBox="1"/>
      </xdr:nvSpPr>
      <xdr:spPr>
        <a:xfrm>
          <a:off x="8458277" y="1337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145341</xdr:rowOff>
    </xdr:from>
    <xdr:ext cx="469744" cy="259045"/>
    <xdr:sp macro="" textlink="">
      <xdr:nvSpPr>
        <xdr:cNvPr id="321" name="n_2mainValue【県民会館】&#10;一人当たり面積"/>
        <xdr:cNvSpPr txBox="1"/>
      </xdr:nvSpPr>
      <xdr:spPr>
        <a:xfrm>
          <a:off x="7677227" y="1368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23" name="正方形/長方形 322"/>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24" name="正方形/長方形 323"/>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5" name="正方形/長方形 324"/>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6" name="正方形/長方形 325"/>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7" name="正方形/長方形 326"/>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8" name="テキスト ボックス 327"/>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9" name="直線コネクタ 328"/>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0" name="直線コネクタ 329"/>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1" name="テキスト ボックス 330"/>
        <xdr:cNvSpPr txBox="1"/>
      </xdr:nvSpPr>
      <xdr:spPr>
        <a:xfrm>
          <a:off x="38496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2" name="直線コネクタ 331"/>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3" name="テキスト ボックス 332"/>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5" name="テキスト ボックス 334"/>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6" name="直線コネクタ 335"/>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7" name="テキスト ボックス 336"/>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8" name="直線コネクタ 337"/>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9" name="テキスト ボックス 338"/>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1" name="テキスト ボックス 340"/>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121920</xdr:rowOff>
    </xdr:from>
    <xdr:to>
      <xdr:col>24</xdr:col>
      <xdr:colOff>62865</xdr:colOff>
      <xdr:row>107</xdr:row>
      <xdr:rowOff>89536</xdr:rowOff>
    </xdr:to>
    <xdr:cxnSp macro="">
      <xdr:nvCxnSpPr>
        <xdr:cNvPr id="343" name="直線コネクタ 342"/>
        <xdr:cNvCxnSpPr/>
      </xdr:nvCxnSpPr>
      <xdr:spPr>
        <a:xfrm flipV="1">
          <a:off x="4176395" y="16523970"/>
          <a:ext cx="1270" cy="13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93363</xdr:rowOff>
    </xdr:from>
    <xdr:ext cx="405111" cy="259045"/>
    <xdr:sp macro="" textlink="">
      <xdr:nvSpPr>
        <xdr:cNvPr id="344" name="【保健所】&#10;有形固定資産減価償却率最小値テキスト"/>
        <xdr:cNvSpPr txBox="1"/>
      </xdr:nvSpPr>
      <xdr:spPr>
        <a:xfrm>
          <a:off x="4229100"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45" name="直線コネクタ 344"/>
        <xdr:cNvCxnSpPr/>
      </xdr:nvCxnSpPr>
      <xdr:spPr>
        <a:xfrm>
          <a:off x="4108450" y="17863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68597</xdr:rowOff>
    </xdr:from>
    <xdr:ext cx="405111" cy="259045"/>
    <xdr:sp macro="" textlink="">
      <xdr:nvSpPr>
        <xdr:cNvPr id="346" name="【保健所】&#10;有形固定資産減価償却率最大値テキスト"/>
        <xdr:cNvSpPr txBox="1"/>
      </xdr:nvSpPr>
      <xdr:spPr>
        <a:xfrm>
          <a:off x="4229100" y="1629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121920</xdr:rowOff>
    </xdr:from>
    <xdr:to>
      <xdr:col>24</xdr:col>
      <xdr:colOff>152400</xdr:colOff>
      <xdr:row>99</xdr:row>
      <xdr:rowOff>121920</xdr:rowOff>
    </xdr:to>
    <xdr:cxnSp macro="">
      <xdr:nvCxnSpPr>
        <xdr:cNvPr id="347" name="直線コネクタ 346"/>
        <xdr:cNvCxnSpPr/>
      </xdr:nvCxnSpPr>
      <xdr:spPr>
        <a:xfrm>
          <a:off x="4108450" y="16523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91457</xdr:rowOff>
    </xdr:from>
    <xdr:ext cx="405111" cy="259045"/>
    <xdr:sp macro="" textlink="">
      <xdr:nvSpPr>
        <xdr:cNvPr id="348" name="【保健所】&#10;有形固定資産減価償却率平均値テキスト"/>
        <xdr:cNvSpPr txBox="1"/>
      </xdr:nvSpPr>
      <xdr:spPr>
        <a:xfrm>
          <a:off x="4229100" y="17007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113030</xdr:rowOff>
    </xdr:from>
    <xdr:to>
      <xdr:col>24</xdr:col>
      <xdr:colOff>114300</xdr:colOff>
      <xdr:row>103</xdr:row>
      <xdr:rowOff>43180</xdr:rowOff>
    </xdr:to>
    <xdr:sp macro="" textlink="">
      <xdr:nvSpPr>
        <xdr:cNvPr id="349" name="フローチャート: 判断 348"/>
        <xdr:cNvSpPr/>
      </xdr:nvSpPr>
      <xdr:spPr>
        <a:xfrm>
          <a:off x="4127500" y="1702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103505</xdr:rowOff>
    </xdr:from>
    <xdr:to>
      <xdr:col>20</xdr:col>
      <xdr:colOff>38100</xdr:colOff>
      <xdr:row>103</xdr:row>
      <xdr:rowOff>33655</xdr:rowOff>
    </xdr:to>
    <xdr:sp macro="" textlink="">
      <xdr:nvSpPr>
        <xdr:cNvPr id="350" name="フローチャート: 判断 349"/>
        <xdr:cNvSpPr/>
      </xdr:nvSpPr>
      <xdr:spPr>
        <a:xfrm>
          <a:off x="3384550" y="170199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53975</xdr:rowOff>
    </xdr:from>
    <xdr:to>
      <xdr:col>15</xdr:col>
      <xdr:colOff>101600</xdr:colOff>
      <xdr:row>102</xdr:row>
      <xdr:rowOff>155575</xdr:rowOff>
    </xdr:to>
    <xdr:sp macro="" textlink="">
      <xdr:nvSpPr>
        <xdr:cNvPr id="351" name="フローチャート: 判断 350"/>
        <xdr:cNvSpPr/>
      </xdr:nvSpPr>
      <xdr:spPr>
        <a:xfrm>
          <a:off x="2571750" y="1697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164464</xdr:rowOff>
    </xdr:from>
    <xdr:to>
      <xdr:col>10</xdr:col>
      <xdr:colOff>165100</xdr:colOff>
      <xdr:row>103</xdr:row>
      <xdr:rowOff>94614</xdr:rowOff>
    </xdr:to>
    <xdr:sp macro="" textlink="">
      <xdr:nvSpPr>
        <xdr:cNvPr id="352" name="フローチャート: 判断 351"/>
        <xdr:cNvSpPr/>
      </xdr:nvSpPr>
      <xdr:spPr>
        <a:xfrm>
          <a:off x="1778000" y="1708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71120</xdr:rowOff>
    </xdr:from>
    <xdr:to>
      <xdr:col>24</xdr:col>
      <xdr:colOff>114300</xdr:colOff>
      <xdr:row>100</xdr:row>
      <xdr:rowOff>1270</xdr:rowOff>
    </xdr:to>
    <xdr:sp macro="" textlink="">
      <xdr:nvSpPr>
        <xdr:cNvPr id="358" name="楕円 357"/>
        <xdr:cNvSpPr/>
      </xdr:nvSpPr>
      <xdr:spPr>
        <a:xfrm>
          <a:off x="4127500" y="164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99</xdr:row>
      <xdr:rowOff>24147</xdr:rowOff>
    </xdr:from>
    <xdr:ext cx="405111" cy="259045"/>
    <xdr:sp macro="" textlink="">
      <xdr:nvSpPr>
        <xdr:cNvPr id="359" name="【保健所】&#10;有形固定資産減価償却率該当値テキスト"/>
        <xdr:cNvSpPr txBox="1"/>
      </xdr:nvSpPr>
      <xdr:spPr>
        <a:xfrm>
          <a:off x="4229100" y="1642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107314</xdr:rowOff>
    </xdr:from>
    <xdr:to>
      <xdr:col>20</xdr:col>
      <xdr:colOff>38100</xdr:colOff>
      <xdr:row>100</xdr:row>
      <xdr:rowOff>37464</xdr:rowOff>
    </xdr:to>
    <xdr:sp macro="" textlink="">
      <xdr:nvSpPr>
        <xdr:cNvPr id="360" name="楕円 359"/>
        <xdr:cNvSpPr/>
      </xdr:nvSpPr>
      <xdr:spPr>
        <a:xfrm>
          <a:off x="3384550" y="165093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121920</xdr:rowOff>
    </xdr:from>
    <xdr:to>
      <xdr:col>24</xdr:col>
      <xdr:colOff>63500</xdr:colOff>
      <xdr:row>99</xdr:row>
      <xdr:rowOff>158114</xdr:rowOff>
    </xdr:to>
    <xdr:cxnSp macro="">
      <xdr:nvCxnSpPr>
        <xdr:cNvPr id="361" name="直線コネクタ 360"/>
        <xdr:cNvCxnSpPr/>
      </xdr:nvCxnSpPr>
      <xdr:spPr>
        <a:xfrm flipV="1">
          <a:off x="3429000" y="16523970"/>
          <a:ext cx="7493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143511</xdr:rowOff>
    </xdr:from>
    <xdr:to>
      <xdr:col>15</xdr:col>
      <xdr:colOff>101600</xdr:colOff>
      <xdr:row>100</xdr:row>
      <xdr:rowOff>73661</xdr:rowOff>
    </xdr:to>
    <xdr:sp macro="" textlink="">
      <xdr:nvSpPr>
        <xdr:cNvPr id="362" name="楕円 361"/>
        <xdr:cNvSpPr/>
      </xdr:nvSpPr>
      <xdr:spPr>
        <a:xfrm>
          <a:off x="2571750" y="1654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158114</xdr:rowOff>
    </xdr:from>
    <xdr:to>
      <xdr:col>19</xdr:col>
      <xdr:colOff>177800</xdr:colOff>
      <xdr:row>100</xdr:row>
      <xdr:rowOff>22861</xdr:rowOff>
    </xdr:to>
    <xdr:cxnSp macro="">
      <xdr:nvCxnSpPr>
        <xdr:cNvPr id="363" name="直線コネクタ 362"/>
        <xdr:cNvCxnSpPr/>
      </xdr:nvCxnSpPr>
      <xdr:spPr>
        <a:xfrm flipV="1">
          <a:off x="2622550" y="16560164"/>
          <a:ext cx="80645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24782</xdr:rowOff>
    </xdr:from>
    <xdr:ext cx="405111" cy="259045"/>
    <xdr:sp macro="" textlink="">
      <xdr:nvSpPr>
        <xdr:cNvPr id="364" name="n_1aveValue【保健所】&#10;有形固定資産減価償却率"/>
        <xdr:cNvSpPr txBox="1"/>
      </xdr:nvSpPr>
      <xdr:spPr>
        <a:xfrm>
          <a:off x="3239144" y="1711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146702</xdr:rowOff>
    </xdr:from>
    <xdr:ext cx="405111" cy="259045"/>
    <xdr:sp macro="" textlink="">
      <xdr:nvSpPr>
        <xdr:cNvPr id="365" name="n_2aveValue【保健所】&#10;有形固定資産減価償却率"/>
        <xdr:cNvSpPr txBox="1"/>
      </xdr:nvSpPr>
      <xdr:spPr>
        <a:xfrm>
          <a:off x="2439044"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111141</xdr:rowOff>
    </xdr:from>
    <xdr:ext cx="405111" cy="259045"/>
    <xdr:sp macro="" textlink="">
      <xdr:nvSpPr>
        <xdr:cNvPr id="366" name="n_3aveValue【保健所】&#10;有形固定資産減価償却率"/>
        <xdr:cNvSpPr txBox="1"/>
      </xdr:nvSpPr>
      <xdr:spPr>
        <a:xfrm>
          <a:off x="1645294" y="1685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53991</xdr:rowOff>
    </xdr:from>
    <xdr:ext cx="405111" cy="259045"/>
    <xdr:sp macro="" textlink="">
      <xdr:nvSpPr>
        <xdr:cNvPr id="367" name="n_1mainValue【保健所】&#10;有形固定資産減価償却率"/>
        <xdr:cNvSpPr txBox="1"/>
      </xdr:nvSpPr>
      <xdr:spPr>
        <a:xfrm>
          <a:off x="3239144" y="16284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90188</xdr:rowOff>
    </xdr:from>
    <xdr:ext cx="405111" cy="259045"/>
    <xdr:sp macro="" textlink="">
      <xdr:nvSpPr>
        <xdr:cNvPr id="368" name="n_2mainValue【保健所】&#10;有形固定資産減価償却率"/>
        <xdr:cNvSpPr txBox="1"/>
      </xdr:nvSpPr>
      <xdr:spPr>
        <a:xfrm>
          <a:off x="2439044" y="1632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70" name="正方形/長方形 369"/>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71" name="正方形/長方形 370"/>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72" name="正方形/長方形 371"/>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73" name="正方形/長方形 372"/>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5" name="テキスト ボックス 374"/>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6" name="直線コネクタ 375"/>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77" name="テキスト ボックス 376"/>
        <xdr:cNvSpPr txBox="1"/>
      </xdr:nvSpPr>
      <xdr:spPr>
        <a:xfrm>
          <a:off x="55272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78" name="直線コネクタ 377"/>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9" name="テキスト ボックス 378"/>
        <xdr:cNvSpPr txBox="1"/>
      </xdr:nvSpPr>
      <xdr:spPr>
        <a:xfrm>
          <a:off x="55272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0" name="直線コネクタ 379"/>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1" name="テキスト ボックス 380"/>
        <xdr:cNvSpPr txBox="1"/>
      </xdr:nvSpPr>
      <xdr:spPr>
        <a:xfrm>
          <a:off x="552722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2" name="直線コネクタ 381"/>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3" name="テキスト ボックス 382"/>
        <xdr:cNvSpPr txBox="1"/>
      </xdr:nvSpPr>
      <xdr:spPr>
        <a:xfrm>
          <a:off x="552722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4" name="直線コネクタ 383"/>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5" name="テキスト ボックス 384"/>
        <xdr:cNvSpPr txBox="1"/>
      </xdr:nvSpPr>
      <xdr:spPr>
        <a:xfrm>
          <a:off x="552722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76200</xdr:rowOff>
    </xdr:from>
    <xdr:to>
      <xdr:col>54</xdr:col>
      <xdr:colOff>189865</xdr:colOff>
      <xdr:row>108</xdr:row>
      <xdr:rowOff>167639</xdr:rowOff>
    </xdr:to>
    <xdr:cxnSp macro="">
      <xdr:nvCxnSpPr>
        <xdr:cNvPr id="389" name="直線コネクタ 388"/>
        <xdr:cNvCxnSpPr/>
      </xdr:nvCxnSpPr>
      <xdr:spPr>
        <a:xfrm flipV="1">
          <a:off x="9427845" y="16649700"/>
          <a:ext cx="127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390" name="【保健所】&#10;一人当たり面積最小値テキスト"/>
        <xdr:cNvSpPr txBox="1"/>
      </xdr:nvSpPr>
      <xdr:spPr>
        <a:xfrm>
          <a:off x="9480550"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391" name="直線コネクタ 390"/>
        <xdr:cNvCxnSpPr/>
      </xdr:nvCxnSpPr>
      <xdr:spPr>
        <a:xfrm>
          <a:off x="9359900" y="181127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22877</xdr:rowOff>
    </xdr:from>
    <xdr:ext cx="469744" cy="259045"/>
    <xdr:sp macro="" textlink="">
      <xdr:nvSpPr>
        <xdr:cNvPr id="392" name="【保健所】&#10;一人当たり面積最大値テキスト"/>
        <xdr:cNvSpPr txBox="1"/>
      </xdr:nvSpPr>
      <xdr:spPr>
        <a:xfrm>
          <a:off x="9480550" y="1642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76200</xdr:rowOff>
    </xdr:from>
    <xdr:to>
      <xdr:col>55</xdr:col>
      <xdr:colOff>88900</xdr:colOff>
      <xdr:row>100</xdr:row>
      <xdr:rowOff>76200</xdr:rowOff>
    </xdr:to>
    <xdr:cxnSp macro="">
      <xdr:nvCxnSpPr>
        <xdr:cNvPr id="393" name="直線コネクタ 392"/>
        <xdr:cNvCxnSpPr/>
      </xdr:nvCxnSpPr>
      <xdr:spPr>
        <a:xfrm>
          <a:off x="9359900" y="1664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105427</xdr:rowOff>
    </xdr:from>
    <xdr:ext cx="469744" cy="259045"/>
    <xdr:sp macro="" textlink="">
      <xdr:nvSpPr>
        <xdr:cNvPr id="394" name="【保健所】&#10;一人当たり面積平均値テキスト"/>
        <xdr:cNvSpPr txBox="1"/>
      </xdr:nvSpPr>
      <xdr:spPr>
        <a:xfrm>
          <a:off x="9480550" y="17364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395" name="フローチャート: 判断 394"/>
        <xdr:cNvSpPr/>
      </xdr:nvSpPr>
      <xdr:spPr>
        <a:xfrm>
          <a:off x="939800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396" name="フローチャート: 判断 395"/>
        <xdr:cNvSpPr/>
      </xdr:nvSpPr>
      <xdr:spPr>
        <a:xfrm>
          <a:off x="86360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397" name="フローチャート: 判断 396"/>
        <xdr:cNvSpPr/>
      </xdr:nvSpPr>
      <xdr:spPr>
        <a:xfrm>
          <a:off x="784225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105411</xdr:rowOff>
    </xdr:from>
    <xdr:to>
      <xdr:col>41</xdr:col>
      <xdr:colOff>101600</xdr:colOff>
      <xdr:row>108</xdr:row>
      <xdr:rowOff>35561</xdr:rowOff>
    </xdr:to>
    <xdr:sp macro="" textlink="">
      <xdr:nvSpPr>
        <xdr:cNvPr id="398" name="フローチャート: 判断 397"/>
        <xdr:cNvSpPr/>
      </xdr:nvSpPr>
      <xdr:spPr>
        <a:xfrm>
          <a:off x="702945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116839</xdr:rowOff>
    </xdr:from>
    <xdr:to>
      <xdr:col>55</xdr:col>
      <xdr:colOff>50800</xdr:colOff>
      <xdr:row>109</xdr:row>
      <xdr:rowOff>46989</xdr:rowOff>
    </xdr:to>
    <xdr:sp macro="" textlink="">
      <xdr:nvSpPr>
        <xdr:cNvPr id="404" name="楕円 403"/>
        <xdr:cNvSpPr/>
      </xdr:nvSpPr>
      <xdr:spPr>
        <a:xfrm>
          <a:off x="9398000" y="180619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108</xdr:row>
      <xdr:rowOff>31766</xdr:rowOff>
    </xdr:from>
    <xdr:ext cx="469744" cy="259045"/>
    <xdr:sp macro="" textlink="">
      <xdr:nvSpPr>
        <xdr:cNvPr id="405" name="【保健所】&#10;一人当たり面積該当値テキスト"/>
        <xdr:cNvSpPr txBox="1"/>
      </xdr:nvSpPr>
      <xdr:spPr>
        <a:xfrm>
          <a:off x="9480550" y="1797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116839</xdr:rowOff>
    </xdr:from>
    <xdr:to>
      <xdr:col>50</xdr:col>
      <xdr:colOff>165100</xdr:colOff>
      <xdr:row>109</xdr:row>
      <xdr:rowOff>46989</xdr:rowOff>
    </xdr:to>
    <xdr:sp macro="" textlink="">
      <xdr:nvSpPr>
        <xdr:cNvPr id="406" name="楕円 405"/>
        <xdr:cNvSpPr/>
      </xdr:nvSpPr>
      <xdr:spPr>
        <a:xfrm>
          <a:off x="86360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167639</xdr:rowOff>
    </xdr:from>
    <xdr:to>
      <xdr:col>55</xdr:col>
      <xdr:colOff>0</xdr:colOff>
      <xdr:row>108</xdr:row>
      <xdr:rowOff>167639</xdr:rowOff>
    </xdr:to>
    <xdr:cxnSp macro="">
      <xdr:nvCxnSpPr>
        <xdr:cNvPr id="407" name="直線コネクタ 406"/>
        <xdr:cNvCxnSpPr/>
      </xdr:nvCxnSpPr>
      <xdr:spPr>
        <a:xfrm>
          <a:off x="8686800" y="1811273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116839</xdr:rowOff>
    </xdr:from>
    <xdr:to>
      <xdr:col>46</xdr:col>
      <xdr:colOff>38100</xdr:colOff>
      <xdr:row>109</xdr:row>
      <xdr:rowOff>46989</xdr:rowOff>
    </xdr:to>
    <xdr:sp macro="" textlink="">
      <xdr:nvSpPr>
        <xdr:cNvPr id="408" name="楕円 407"/>
        <xdr:cNvSpPr/>
      </xdr:nvSpPr>
      <xdr:spPr>
        <a:xfrm>
          <a:off x="7842250" y="180619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167639</xdr:rowOff>
    </xdr:from>
    <xdr:to>
      <xdr:col>50</xdr:col>
      <xdr:colOff>114300</xdr:colOff>
      <xdr:row>108</xdr:row>
      <xdr:rowOff>167639</xdr:rowOff>
    </xdr:to>
    <xdr:cxnSp macro="">
      <xdr:nvCxnSpPr>
        <xdr:cNvPr id="409" name="直線コネクタ 408"/>
        <xdr:cNvCxnSpPr/>
      </xdr:nvCxnSpPr>
      <xdr:spPr>
        <a:xfrm>
          <a:off x="7886700" y="1811273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29227</xdr:rowOff>
    </xdr:from>
    <xdr:ext cx="469744" cy="259045"/>
    <xdr:sp macro="" textlink="">
      <xdr:nvSpPr>
        <xdr:cNvPr id="410" name="n_1aveValue【保健所】&#10;一人当たり面積"/>
        <xdr:cNvSpPr txBox="1"/>
      </xdr:nvSpPr>
      <xdr:spPr>
        <a:xfrm>
          <a:off x="845827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11" name="n_2aveValue【保健所】&#10;一人当たり面積"/>
        <xdr:cNvSpPr txBox="1"/>
      </xdr:nvSpPr>
      <xdr:spPr>
        <a:xfrm>
          <a:off x="76772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52088</xdr:rowOff>
    </xdr:from>
    <xdr:ext cx="469744" cy="259045"/>
    <xdr:sp macro="" textlink="">
      <xdr:nvSpPr>
        <xdr:cNvPr id="412" name="n_3aveValue【保健所】&#10;一人当たり面積"/>
        <xdr:cNvSpPr txBox="1"/>
      </xdr:nvSpPr>
      <xdr:spPr>
        <a:xfrm>
          <a:off x="6864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38116</xdr:rowOff>
    </xdr:from>
    <xdr:ext cx="469744" cy="259045"/>
    <xdr:sp macro="" textlink="">
      <xdr:nvSpPr>
        <xdr:cNvPr id="413" name="n_1mainValue【保健所】&#10;一人当たり面積"/>
        <xdr:cNvSpPr txBox="1"/>
      </xdr:nvSpPr>
      <xdr:spPr>
        <a:xfrm>
          <a:off x="845827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38116</xdr:rowOff>
    </xdr:from>
    <xdr:ext cx="469744" cy="259045"/>
    <xdr:sp macro="" textlink="">
      <xdr:nvSpPr>
        <xdr:cNvPr id="414" name="n_2mainValue【保健所】&#10;一人当たり面積"/>
        <xdr:cNvSpPr txBox="1"/>
      </xdr:nvSpPr>
      <xdr:spPr>
        <a:xfrm>
          <a:off x="76772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5" name="正方形/長方形 414"/>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6" name="正方形/長方形 415"/>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7" name="正方形/長方形 416"/>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8" name="正方形/長方形 417"/>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9" name="正方形/長方形 418"/>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3" name="テキスト ボックス 422"/>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5" name="テキスト ボックス 424"/>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3" name="テキスト ボックス 432"/>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5" name="テキスト ボックス 434"/>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試験研究機関】&#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110490</xdr:rowOff>
    </xdr:from>
    <xdr:to>
      <xdr:col>85</xdr:col>
      <xdr:colOff>126364</xdr:colOff>
      <xdr:row>40</xdr:row>
      <xdr:rowOff>167640</xdr:rowOff>
    </xdr:to>
    <xdr:cxnSp macro="">
      <xdr:nvCxnSpPr>
        <xdr:cNvPr id="437" name="直線コネクタ 436"/>
        <xdr:cNvCxnSpPr/>
      </xdr:nvCxnSpPr>
      <xdr:spPr>
        <a:xfrm flipV="1">
          <a:off x="14698345" y="5565140"/>
          <a:ext cx="1269" cy="1212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17</xdr:rowOff>
    </xdr:from>
    <xdr:ext cx="405111" cy="259045"/>
    <xdr:sp macro="" textlink="">
      <xdr:nvSpPr>
        <xdr:cNvPr id="438" name="【試験研究機関】&#10;有形固定資産減価償却率最小値テキスト"/>
        <xdr:cNvSpPr txBox="1"/>
      </xdr:nvSpPr>
      <xdr:spPr>
        <a:xfrm>
          <a:off x="14744700" y="677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39" name="直線コネクタ 438"/>
        <xdr:cNvCxnSpPr/>
      </xdr:nvCxnSpPr>
      <xdr:spPr>
        <a:xfrm>
          <a:off x="14611350" y="6777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57167</xdr:rowOff>
    </xdr:from>
    <xdr:ext cx="405111" cy="259045"/>
    <xdr:sp macro="" textlink="">
      <xdr:nvSpPr>
        <xdr:cNvPr id="440" name="【試験研究機関】&#10;有形固定資産減価償却率最大値テキスト"/>
        <xdr:cNvSpPr txBox="1"/>
      </xdr:nvSpPr>
      <xdr:spPr>
        <a:xfrm>
          <a:off x="14744700"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41" name="直線コネクタ 440"/>
        <xdr:cNvCxnSpPr/>
      </xdr:nvCxnSpPr>
      <xdr:spPr>
        <a:xfrm>
          <a:off x="14611350" y="5565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125747</xdr:rowOff>
    </xdr:from>
    <xdr:ext cx="405111" cy="259045"/>
    <xdr:sp macro="" textlink="">
      <xdr:nvSpPr>
        <xdr:cNvPr id="442" name="【試験研究機関】&#10;有形固定資産減価償却率平均値テキスト"/>
        <xdr:cNvSpPr txBox="1"/>
      </xdr:nvSpPr>
      <xdr:spPr>
        <a:xfrm>
          <a:off x="14744700" y="5910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147320</xdr:rowOff>
    </xdr:from>
    <xdr:to>
      <xdr:col>85</xdr:col>
      <xdr:colOff>177800</xdr:colOff>
      <xdr:row>36</xdr:row>
      <xdr:rowOff>77470</xdr:rowOff>
    </xdr:to>
    <xdr:sp macro="" textlink="">
      <xdr:nvSpPr>
        <xdr:cNvPr id="443" name="フローチャート: 判断 442"/>
        <xdr:cNvSpPr/>
      </xdr:nvSpPr>
      <xdr:spPr>
        <a:xfrm>
          <a:off x="14649450" y="59321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135890</xdr:rowOff>
    </xdr:from>
    <xdr:to>
      <xdr:col>81</xdr:col>
      <xdr:colOff>101600</xdr:colOff>
      <xdr:row>36</xdr:row>
      <xdr:rowOff>66040</xdr:rowOff>
    </xdr:to>
    <xdr:sp macro="" textlink="">
      <xdr:nvSpPr>
        <xdr:cNvPr id="444" name="フローチャート: 判断 443"/>
        <xdr:cNvSpPr/>
      </xdr:nvSpPr>
      <xdr:spPr>
        <a:xfrm>
          <a:off x="13887450" y="59207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135890</xdr:rowOff>
    </xdr:from>
    <xdr:to>
      <xdr:col>76</xdr:col>
      <xdr:colOff>165100</xdr:colOff>
      <xdr:row>36</xdr:row>
      <xdr:rowOff>66040</xdr:rowOff>
    </xdr:to>
    <xdr:sp macro="" textlink="">
      <xdr:nvSpPr>
        <xdr:cNvPr id="445" name="フローチャート: 判断 444"/>
        <xdr:cNvSpPr/>
      </xdr:nvSpPr>
      <xdr:spPr>
        <a:xfrm>
          <a:off x="13093700" y="59207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78740</xdr:rowOff>
    </xdr:from>
    <xdr:to>
      <xdr:col>72</xdr:col>
      <xdr:colOff>38100</xdr:colOff>
      <xdr:row>37</xdr:row>
      <xdr:rowOff>8890</xdr:rowOff>
    </xdr:to>
    <xdr:sp macro="" textlink="">
      <xdr:nvSpPr>
        <xdr:cNvPr id="446" name="フローチャート: 判断 445"/>
        <xdr:cNvSpPr/>
      </xdr:nvSpPr>
      <xdr:spPr>
        <a:xfrm>
          <a:off x="12299950" y="60286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74930</xdr:rowOff>
    </xdr:from>
    <xdr:to>
      <xdr:col>85</xdr:col>
      <xdr:colOff>177800</xdr:colOff>
      <xdr:row>35</xdr:row>
      <xdr:rowOff>5080</xdr:rowOff>
    </xdr:to>
    <xdr:sp macro="" textlink="">
      <xdr:nvSpPr>
        <xdr:cNvPr id="452" name="楕円 451"/>
        <xdr:cNvSpPr/>
      </xdr:nvSpPr>
      <xdr:spPr>
        <a:xfrm>
          <a:off x="14649450" y="56946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97807</xdr:rowOff>
    </xdr:from>
    <xdr:ext cx="405111" cy="259045"/>
    <xdr:sp macro="" textlink="">
      <xdr:nvSpPr>
        <xdr:cNvPr id="453" name="【試験研究機関】&#10;有形固定資産減価償却率該当値テキスト"/>
        <xdr:cNvSpPr txBox="1"/>
      </xdr:nvSpPr>
      <xdr:spPr>
        <a:xfrm>
          <a:off x="14744700" y="555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143510</xdr:rowOff>
    </xdr:from>
    <xdr:to>
      <xdr:col>81</xdr:col>
      <xdr:colOff>101600</xdr:colOff>
      <xdr:row>35</xdr:row>
      <xdr:rowOff>73660</xdr:rowOff>
    </xdr:to>
    <xdr:sp macro="" textlink="">
      <xdr:nvSpPr>
        <xdr:cNvPr id="454" name="楕円 453"/>
        <xdr:cNvSpPr/>
      </xdr:nvSpPr>
      <xdr:spPr>
        <a:xfrm>
          <a:off x="13887450" y="57632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125730</xdr:rowOff>
    </xdr:from>
    <xdr:to>
      <xdr:col>85</xdr:col>
      <xdr:colOff>127000</xdr:colOff>
      <xdr:row>35</xdr:row>
      <xdr:rowOff>22860</xdr:rowOff>
    </xdr:to>
    <xdr:cxnSp macro="">
      <xdr:nvCxnSpPr>
        <xdr:cNvPr id="455" name="直線コネクタ 454"/>
        <xdr:cNvCxnSpPr/>
      </xdr:nvCxnSpPr>
      <xdr:spPr>
        <a:xfrm flipV="1">
          <a:off x="13938250" y="5745480"/>
          <a:ext cx="762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29210</xdr:rowOff>
    </xdr:from>
    <xdr:to>
      <xdr:col>76</xdr:col>
      <xdr:colOff>165100</xdr:colOff>
      <xdr:row>35</xdr:row>
      <xdr:rowOff>130810</xdr:rowOff>
    </xdr:to>
    <xdr:sp macro="" textlink="">
      <xdr:nvSpPr>
        <xdr:cNvPr id="456" name="楕円 455"/>
        <xdr:cNvSpPr/>
      </xdr:nvSpPr>
      <xdr:spPr>
        <a:xfrm>
          <a:off x="130937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22860</xdr:rowOff>
    </xdr:from>
    <xdr:to>
      <xdr:col>81</xdr:col>
      <xdr:colOff>50800</xdr:colOff>
      <xdr:row>35</xdr:row>
      <xdr:rowOff>80010</xdr:rowOff>
    </xdr:to>
    <xdr:cxnSp macro="">
      <xdr:nvCxnSpPr>
        <xdr:cNvPr id="457" name="直線コネクタ 456"/>
        <xdr:cNvCxnSpPr/>
      </xdr:nvCxnSpPr>
      <xdr:spPr>
        <a:xfrm flipV="1">
          <a:off x="13144500" y="5807710"/>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57167</xdr:rowOff>
    </xdr:from>
    <xdr:ext cx="405111" cy="259045"/>
    <xdr:sp macro="" textlink="">
      <xdr:nvSpPr>
        <xdr:cNvPr id="458" name="n_1aveValue【試験研究機関】&#10;有形固定資産減価償却率"/>
        <xdr:cNvSpPr txBox="1"/>
      </xdr:nvSpPr>
      <xdr:spPr>
        <a:xfrm>
          <a:off x="13742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57167</xdr:rowOff>
    </xdr:from>
    <xdr:ext cx="405111" cy="259045"/>
    <xdr:sp macro="" textlink="">
      <xdr:nvSpPr>
        <xdr:cNvPr id="459" name="n_2aveValue【試験研究機関】&#10;有形固定資産減価償却率"/>
        <xdr:cNvSpPr txBox="1"/>
      </xdr:nvSpPr>
      <xdr:spPr>
        <a:xfrm>
          <a:off x="1296099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25417</xdr:rowOff>
    </xdr:from>
    <xdr:ext cx="405111" cy="259045"/>
    <xdr:sp macro="" textlink="">
      <xdr:nvSpPr>
        <xdr:cNvPr id="460" name="n_3aveValue【試験研究機関】&#10;有形固定資産減価償却率"/>
        <xdr:cNvSpPr txBox="1"/>
      </xdr:nvSpPr>
      <xdr:spPr>
        <a:xfrm>
          <a:off x="12167244" y="5810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90187</xdr:rowOff>
    </xdr:from>
    <xdr:ext cx="405111" cy="259045"/>
    <xdr:sp macro="" textlink="">
      <xdr:nvSpPr>
        <xdr:cNvPr id="461" name="n_1mainValue【試験研究機関】&#10;有形固定資産減価償却率"/>
        <xdr:cNvSpPr txBox="1"/>
      </xdr:nvSpPr>
      <xdr:spPr>
        <a:xfrm>
          <a:off x="13742044" y="5544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147337</xdr:rowOff>
    </xdr:from>
    <xdr:ext cx="405111" cy="259045"/>
    <xdr:sp macro="" textlink="">
      <xdr:nvSpPr>
        <xdr:cNvPr id="462" name="n_2mainValue【試験研究機関】&#10;有形固定資産減価償却率"/>
        <xdr:cNvSpPr txBox="1"/>
      </xdr:nvSpPr>
      <xdr:spPr>
        <a:xfrm>
          <a:off x="12960994" y="5601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64" name="正方形/長方形 463"/>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65" name="正方形/長方形 464"/>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66" name="正方形/長方形 465"/>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7" name="正方形/長方形 466"/>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8" name="正方形/長方形 467"/>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9" name="テキスト ボックス 468"/>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0" name="直線コネクタ 469"/>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1" name="直線コネクタ 470"/>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72" name="テキスト ボックス 471"/>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3" name="直線コネクタ 472"/>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4" name="テキスト ボックス 473"/>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5" name="直線コネクタ 474"/>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6" name="テキスト ボックス 475"/>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7" name="直線コネクタ 476"/>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8" name="テキスト ボックス 477"/>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9" name="直線コネクタ 478"/>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80" name="テキスト ボックス 479"/>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1" name="直線コネクタ 480"/>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82" name="テキスト ボックス 481"/>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3" name="直線コネクタ 482"/>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4" name="テキスト ボックス 483"/>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5" name="【試験研究機関】&#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144236</xdr:rowOff>
    </xdr:from>
    <xdr:to>
      <xdr:col>116</xdr:col>
      <xdr:colOff>62864</xdr:colOff>
      <xdr:row>41</xdr:row>
      <xdr:rowOff>155122</xdr:rowOff>
    </xdr:to>
    <xdr:cxnSp macro="">
      <xdr:nvCxnSpPr>
        <xdr:cNvPr id="486" name="直線コネクタ 485"/>
        <xdr:cNvCxnSpPr/>
      </xdr:nvCxnSpPr>
      <xdr:spPr>
        <a:xfrm flipV="1">
          <a:off x="19949795" y="5598886"/>
          <a:ext cx="1269" cy="1331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158949</xdr:rowOff>
    </xdr:from>
    <xdr:ext cx="469744" cy="259045"/>
    <xdr:sp macro="" textlink="">
      <xdr:nvSpPr>
        <xdr:cNvPr id="487" name="【試験研究機関】&#10;一人当たり面積最小値テキスト"/>
        <xdr:cNvSpPr txBox="1"/>
      </xdr:nvSpPr>
      <xdr:spPr>
        <a:xfrm>
          <a:off x="20002500" y="693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155122</xdr:rowOff>
    </xdr:from>
    <xdr:to>
      <xdr:col>116</xdr:col>
      <xdr:colOff>152400</xdr:colOff>
      <xdr:row>41</xdr:row>
      <xdr:rowOff>155122</xdr:rowOff>
    </xdr:to>
    <xdr:cxnSp macro="">
      <xdr:nvCxnSpPr>
        <xdr:cNvPr id="488" name="直線コネクタ 487"/>
        <xdr:cNvCxnSpPr/>
      </xdr:nvCxnSpPr>
      <xdr:spPr>
        <a:xfrm>
          <a:off x="19881850" y="69305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90913</xdr:rowOff>
    </xdr:from>
    <xdr:ext cx="469744" cy="259045"/>
    <xdr:sp macro="" textlink="">
      <xdr:nvSpPr>
        <xdr:cNvPr id="489" name="【試験研究機関】&#10;一人当たり面積最大値テキスト"/>
        <xdr:cNvSpPr txBox="1"/>
      </xdr:nvSpPr>
      <xdr:spPr>
        <a:xfrm>
          <a:off x="20002500" y="538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144236</xdr:rowOff>
    </xdr:from>
    <xdr:to>
      <xdr:col>116</xdr:col>
      <xdr:colOff>152400</xdr:colOff>
      <xdr:row>33</xdr:row>
      <xdr:rowOff>144236</xdr:rowOff>
    </xdr:to>
    <xdr:cxnSp macro="">
      <xdr:nvCxnSpPr>
        <xdr:cNvPr id="490" name="直線コネクタ 489"/>
        <xdr:cNvCxnSpPr/>
      </xdr:nvCxnSpPr>
      <xdr:spPr>
        <a:xfrm>
          <a:off x="19881850" y="5598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6549</xdr:rowOff>
    </xdr:from>
    <xdr:ext cx="469744" cy="259045"/>
    <xdr:sp macro="" textlink="">
      <xdr:nvSpPr>
        <xdr:cNvPr id="491" name="【試験研究機関】&#10;一人当たり面積平均値テキスト"/>
        <xdr:cNvSpPr txBox="1"/>
      </xdr:nvSpPr>
      <xdr:spPr>
        <a:xfrm>
          <a:off x="20002500" y="6121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28122</xdr:rowOff>
    </xdr:from>
    <xdr:to>
      <xdr:col>116</xdr:col>
      <xdr:colOff>114300</xdr:colOff>
      <xdr:row>37</xdr:row>
      <xdr:rowOff>129722</xdr:rowOff>
    </xdr:to>
    <xdr:sp macro="" textlink="">
      <xdr:nvSpPr>
        <xdr:cNvPr id="492" name="フローチャート: 判断 491"/>
        <xdr:cNvSpPr/>
      </xdr:nvSpPr>
      <xdr:spPr>
        <a:xfrm>
          <a:off x="19900900" y="6143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17236</xdr:rowOff>
    </xdr:from>
    <xdr:to>
      <xdr:col>112</xdr:col>
      <xdr:colOff>38100</xdr:colOff>
      <xdr:row>37</xdr:row>
      <xdr:rowOff>118836</xdr:rowOff>
    </xdr:to>
    <xdr:sp macro="" textlink="">
      <xdr:nvSpPr>
        <xdr:cNvPr id="493" name="フローチャート: 判断 492"/>
        <xdr:cNvSpPr/>
      </xdr:nvSpPr>
      <xdr:spPr>
        <a:xfrm>
          <a:off x="19157950" y="61322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156028</xdr:rowOff>
    </xdr:from>
    <xdr:to>
      <xdr:col>107</xdr:col>
      <xdr:colOff>101600</xdr:colOff>
      <xdr:row>37</xdr:row>
      <xdr:rowOff>86178</xdr:rowOff>
    </xdr:to>
    <xdr:sp macro="" textlink="">
      <xdr:nvSpPr>
        <xdr:cNvPr id="494" name="フローチャート: 判断 493"/>
        <xdr:cNvSpPr/>
      </xdr:nvSpPr>
      <xdr:spPr>
        <a:xfrm>
          <a:off x="18345150" y="61059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95" name="フローチャート: 判断 494"/>
        <xdr:cNvSpPr/>
      </xdr:nvSpPr>
      <xdr:spPr>
        <a:xfrm>
          <a:off x="17551400" y="65441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6" name="テキスト ボックス 495"/>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7" name="テキスト ボックス 496"/>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8" name="テキスト ボックス 497"/>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9" name="テキスト ボックス 498"/>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0" name="テキスト ボックス 499"/>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3628</xdr:rowOff>
    </xdr:from>
    <xdr:to>
      <xdr:col>116</xdr:col>
      <xdr:colOff>114300</xdr:colOff>
      <xdr:row>36</xdr:row>
      <xdr:rowOff>105228</xdr:rowOff>
    </xdr:to>
    <xdr:sp macro="" textlink="">
      <xdr:nvSpPr>
        <xdr:cNvPr id="501" name="楕円 500"/>
        <xdr:cNvSpPr/>
      </xdr:nvSpPr>
      <xdr:spPr>
        <a:xfrm>
          <a:off x="19900900" y="595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26505</xdr:rowOff>
    </xdr:from>
    <xdr:ext cx="469744" cy="259045"/>
    <xdr:sp macro="" textlink="">
      <xdr:nvSpPr>
        <xdr:cNvPr id="502" name="【試験研究機関】&#10;一人当たり面積該当値テキスト"/>
        <xdr:cNvSpPr txBox="1"/>
      </xdr:nvSpPr>
      <xdr:spPr>
        <a:xfrm>
          <a:off x="20002500" y="581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14514</xdr:rowOff>
    </xdr:from>
    <xdr:to>
      <xdr:col>112</xdr:col>
      <xdr:colOff>38100</xdr:colOff>
      <xdr:row>36</xdr:row>
      <xdr:rowOff>116114</xdr:rowOff>
    </xdr:to>
    <xdr:sp macro="" textlink="">
      <xdr:nvSpPr>
        <xdr:cNvPr id="503" name="楕円 502"/>
        <xdr:cNvSpPr/>
      </xdr:nvSpPr>
      <xdr:spPr>
        <a:xfrm>
          <a:off x="19157950" y="59644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54428</xdr:rowOff>
    </xdr:from>
    <xdr:to>
      <xdr:col>116</xdr:col>
      <xdr:colOff>63500</xdr:colOff>
      <xdr:row>36</xdr:row>
      <xdr:rowOff>65314</xdr:rowOff>
    </xdr:to>
    <xdr:cxnSp macro="">
      <xdr:nvCxnSpPr>
        <xdr:cNvPr id="504" name="直線コネクタ 503"/>
        <xdr:cNvCxnSpPr/>
      </xdr:nvCxnSpPr>
      <xdr:spPr>
        <a:xfrm flipV="1">
          <a:off x="19202400" y="6004378"/>
          <a:ext cx="7493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14514</xdr:rowOff>
    </xdr:from>
    <xdr:to>
      <xdr:col>107</xdr:col>
      <xdr:colOff>101600</xdr:colOff>
      <xdr:row>36</xdr:row>
      <xdr:rowOff>116114</xdr:rowOff>
    </xdr:to>
    <xdr:sp macro="" textlink="">
      <xdr:nvSpPr>
        <xdr:cNvPr id="505" name="楕円 504"/>
        <xdr:cNvSpPr/>
      </xdr:nvSpPr>
      <xdr:spPr>
        <a:xfrm>
          <a:off x="18345150" y="59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65314</xdr:rowOff>
    </xdr:from>
    <xdr:to>
      <xdr:col>111</xdr:col>
      <xdr:colOff>177800</xdr:colOff>
      <xdr:row>36</xdr:row>
      <xdr:rowOff>65314</xdr:rowOff>
    </xdr:to>
    <xdr:cxnSp macro="">
      <xdr:nvCxnSpPr>
        <xdr:cNvPr id="506" name="直線コネクタ 505"/>
        <xdr:cNvCxnSpPr/>
      </xdr:nvCxnSpPr>
      <xdr:spPr>
        <a:xfrm>
          <a:off x="18395950" y="601526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109963</xdr:rowOff>
    </xdr:from>
    <xdr:ext cx="469744" cy="259045"/>
    <xdr:sp macro="" textlink="">
      <xdr:nvSpPr>
        <xdr:cNvPr id="507" name="n_1aveValue【試験研究機関】&#10;一人当たり面積"/>
        <xdr:cNvSpPr txBox="1"/>
      </xdr:nvSpPr>
      <xdr:spPr>
        <a:xfrm>
          <a:off x="18980227" y="622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77305</xdr:rowOff>
    </xdr:from>
    <xdr:ext cx="469744" cy="259045"/>
    <xdr:sp macro="" textlink="">
      <xdr:nvSpPr>
        <xdr:cNvPr id="508" name="n_2aveValue【試験研究機関】&#10;一人当たり面積"/>
        <xdr:cNvSpPr txBox="1"/>
      </xdr:nvSpPr>
      <xdr:spPr>
        <a:xfrm>
          <a:off x="18180127" y="619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45555</xdr:rowOff>
    </xdr:from>
    <xdr:ext cx="469744" cy="259045"/>
    <xdr:sp macro="" textlink="">
      <xdr:nvSpPr>
        <xdr:cNvPr id="509" name="n_3aveValue【試験研究機関】&#10;一人当たり面積"/>
        <xdr:cNvSpPr txBox="1"/>
      </xdr:nvSpPr>
      <xdr:spPr>
        <a:xfrm>
          <a:off x="17386377" y="632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132641</xdr:rowOff>
    </xdr:from>
    <xdr:ext cx="469744" cy="259045"/>
    <xdr:sp macro="" textlink="">
      <xdr:nvSpPr>
        <xdr:cNvPr id="510" name="n_1mainValue【試験研究機関】&#10;一人当たり面積"/>
        <xdr:cNvSpPr txBox="1"/>
      </xdr:nvSpPr>
      <xdr:spPr>
        <a:xfrm>
          <a:off x="18980227" y="575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132641</xdr:rowOff>
    </xdr:from>
    <xdr:ext cx="469744" cy="259045"/>
    <xdr:sp macro="" textlink="">
      <xdr:nvSpPr>
        <xdr:cNvPr id="511" name="n_2mainValue【試験研究機関】&#10;一人当たり面積"/>
        <xdr:cNvSpPr txBox="1"/>
      </xdr:nvSpPr>
      <xdr:spPr>
        <a:xfrm>
          <a:off x="18180127" y="575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13" name="正方形/長方形 512"/>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14" name="正方形/長方形 513"/>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15" name="正方形/長方形 514"/>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16" name="正方形/長方形 515"/>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0" name="テキスト ボックス 519"/>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2" name="テキスト ボックス 521"/>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2" name="テキスト ボックス 531"/>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83820</xdr:rowOff>
    </xdr:from>
    <xdr:to>
      <xdr:col>85</xdr:col>
      <xdr:colOff>126364</xdr:colOff>
      <xdr:row>62</xdr:row>
      <xdr:rowOff>156210</xdr:rowOff>
    </xdr:to>
    <xdr:cxnSp macro="">
      <xdr:nvCxnSpPr>
        <xdr:cNvPr id="534" name="直線コネクタ 533"/>
        <xdr:cNvCxnSpPr/>
      </xdr:nvCxnSpPr>
      <xdr:spPr>
        <a:xfrm flipV="1">
          <a:off x="14698345" y="9170670"/>
          <a:ext cx="1269" cy="12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160037</xdr:rowOff>
    </xdr:from>
    <xdr:ext cx="405111" cy="259045"/>
    <xdr:sp macro="" textlink="">
      <xdr:nvSpPr>
        <xdr:cNvPr id="535" name="【警察施設】&#10;有形固定資産減価償却率最小値テキスト"/>
        <xdr:cNvSpPr txBox="1"/>
      </xdr:nvSpPr>
      <xdr:spPr>
        <a:xfrm>
          <a:off x="14744700" y="1040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536" name="直線コネクタ 535"/>
        <xdr:cNvCxnSpPr/>
      </xdr:nvCxnSpPr>
      <xdr:spPr>
        <a:xfrm>
          <a:off x="14611350" y="10398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30497</xdr:rowOff>
    </xdr:from>
    <xdr:ext cx="405111" cy="259045"/>
    <xdr:sp macro="" textlink="">
      <xdr:nvSpPr>
        <xdr:cNvPr id="537" name="【警察施設】&#10;有形固定資産減価償却率最大値テキスト"/>
        <xdr:cNvSpPr txBox="1"/>
      </xdr:nvSpPr>
      <xdr:spPr>
        <a:xfrm>
          <a:off x="14744700"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83820</xdr:rowOff>
    </xdr:from>
    <xdr:to>
      <xdr:col>86</xdr:col>
      <xdr:colOff>25400</xdr:colOff>
      <xdr:row>55</xdr:row>
      <xdr:rowOff>83820</xdr:rowOff>
    </xdr:to>
    <xdr:cxnSp macro="">
      <xdr:nvCxnSpPr>
        <xdr:cNvPr id="538" name="直線コネクタ 537"/>
        <xdr:cNvCxnSpPr/>
      </xdr:nvCxnSpPr>
      <xdr:spPr>
        <a:xfrm>
          <a:off x="14611350" y="9170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124477</xdr:rowOff>
    </xdr:from>
    <xdr:ext cx="405111" cy="259045"/>
    <xdr:sp macro="" textlink="">
      <xdr:nvSpPr>
        <xdr:cNvPr id="539" name="【警察施設】&#10;有形固定資産減価償却率平均値テキスト"/>
        <xdr:cNvSpPr txBox="1"/>
      </xdr:nvSpPr>
      <xdr:spPr>
        <a:xfrm>
          <a:off x="14744700" y="9706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540" name="フローチャート: 判断 539"/>
        <xdr:cNvSpPr/>
      </xdr:nvSpPr>
      <xdr:spPr>
        <a:xfrm>
          <a:off x="14649450" y="98488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52070</xdr:rowOff>
    </xdr:from>
    <xdr:to>
      <xdr:col>81</xdr:col>
      <xdr:colOff>101600</xdr:colOff>
      <xdr:row>60</xdr:row>
      <xdr:rowOff>153670</xdr:rowOff>
    </xdr:to>
    <xdr:sp macro="" textlink="">
      <xdr:nvSpPr>
        <xdr:cNvPr id="541" name="フローチャート: 判断 540"/>
        <xdr:cNvSpPr/>
      </xdr:nvSpPr>
      <xdr:spPr>
        <a:xfrm>
          <a:off x="13887450" y="996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128270</xdr:rowOff>
    </xdr:from>
    <xdr:to>
      <xdr:col>76</xdr:col>
      <xdr:colOff>165100</xdr:colOff>
      <xdr:row>60</xdr:row>
      <xdr:rowOff>58420</xdr:rowOff>
    </xdr:to>
    <xdr:sp macro="" textlink="">
      <xdr:nvSpPr>
        <xdr:cNvPr id="542" name="フローチャート: 判断 541"/>
        <xdr:cNvSpPr/>
      </xdr:nvSpPr>
      <xdr:spPr>
        <a:xfrm>
          <a:off x="13093700" y="9875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71120</xdr:rowOff>
    </xdr:from>
    <xdr:to>
      <xdr:col>72</xdr:col>
      <xdr:colOff>38100</xdr:colOff>
      <xdr:row>58</xdr:row>
      <xdr:rowOff>1270</xdr:rowOff>
    </xdr:to>
    <xdr:sp macro="" textlink="">
      <xdr:nvSpPr>
        <xdr:cNvPr id="543" name="フローチャート: 判断 542"/>
        <xdr:cNvSpPr/>
      </xdr:nvSpPr>
      <xdr:spPr>
        <a:xfrm>
          <a:off x="12299950" y="94881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135890</xdr:rowOff>
    </xdr:from>
    <xdr:to>
      <xdr:col>85</xdr:col>
      <xdr:colOff>177800</xdr:colOff>
      <xdr:row>60</xdr:row>
      <xdr:rowOff>66040</xdr:rowOff>
    </xdr:to>
    <xdr:sp macro="" textlink="">
      <xdr:nvSpPr>
        <xdr:cNvPr id="549" name="楕円 548"/>
        <xdr:cNvSpPr/>
      </xdr:nvSpPr>
      <xdr:spPr>
        <a:xfrm>
          <a:off x="14649450" y="98831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114317</xdr:rowOff>
    </xdr:from>
    <xdr:ext cx="405111" cy="259045"/>
    <xdr:sp macro="" textlink="">
      <xdr:nvSpPr>
        <xdr:cNvPr id="550" name="【警察施設】&#10;有形固定資産減価償却率該当値テキスト"/>
        <xdr:cNvSpPr txBox="1"/>
      </xdr:nvSpPr>
      <xdr:spPr>
        <a:xfrm>
          <a:off x="14744700" y="9861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25400</xdr:rowOff>
    </xdr:from>
    <xdr:to>
      <xdr:col>81</xdr:col>
      <xdr:colOff>101600</xdr:colOff>
      <xdr:row>60</xdr:row>
      <xdr:rowOff>127000</xdr:rowOff>
    </xdr:to>
    <xdr:sp macro="" textlink="">
      <xdr:nvSpPr>
        <xdr:cNvPr id="551" name="楕円 550"/>
        <xdr:cNvSpPr/>
      </xdr:nvSpPr>
      <xdr:spPr>
        <a:xfrm>
          <a:off x="13887450" y="99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15240</xdr:rowOff>
    </xdr:from>
    <xdr:to>
      <xdr:col>85</xdr:col>
      <xdr:colOff>127000</xdr:colOff>
      <xdr:row>60</xdr:row>
      <xdr:rowOff>76200</xdr:rowOff>
    </xdr:to>
    <xdr:cxnSp macro="">
      <xdr:nvCxnSpPr>
        <xdr:cNvPr id="552" name="直線コネクタ 551"/>
        <xdr:cNvCxnSpPr/>
      </xdr:nvCxnSpPr>
      <xdr:spPr>
        <a:xfrm flipV="1">
          <a:off x="13938250" y="9927590"/>
          <a:ext cx="762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33020</xdr:rowOff>
    </xdr:from>
    <xdr:to>
      <xdr:col>76</xdr:col>
      <xdr:colOff>165100</xdr:colOff>
      <xdr:row>59</xdr:row>
      <xdr:rowOff>134620</xdr:rowOff>
    </xdr:to>
    <xdr:sp macro="" textlink="">
      <xdr:nvSpPr>
        <xdr:cNvPr id="553" name="楕円 552"/>
        <xdr:cNvSpPr/>
      </xdr:nvSpPr>
      <xdr:spPr>
        <a:xfrm>
          <a:off x="130937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83820</xdr:rowOff>
    </xdr:from>
    <xdr:to>
      <xdr:col>81</xdr:col>
      <xdr:colOff>50800</xdr:colOff>
      <xdr:row>60</xdr:row>
      <xdr:rowOff>76200</xdr:rowOff>
    </xdr:to>
    <xdr:cxnSp macro="">
      <xdr:nvCxnSpPr>
        <xdr:cNvPr id="554" name="直線コネクタ 553"/>
        <xdr:cNvCxnSpPr/>
      </xdr:nvCxnSpPr>
      <xdr:spPr>
        <a:xfrm>
          <a:off x="13144500" y="9831070"/>
          <a:ext cx="793750" cy="1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144797</xdr:rowOff>
    </xdr:from>
    <xdr:ext cx="405111" cy="259045"/>
    <xdr:sp macro="" textlink="">
      <xdr:nvSpPr>
        <xdr:cNvPr id="555" name="n_1aveValue【警察施設】&#10;有形固定資産減価償却率"/>
        <xdr:cNvSpPr txBox="1"/>
      </xdr:nvSpPr>
      <xdr:spPr>
        <a:xfrm>
          <a:off x="137420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49547</xdr:rowOff>
    </xdr:from>
    <xdr:ext cx="405111" cy="259045"/>
    <xdr:sp macro="" textlink="">
      <xdr:nvSpPr>
        <xdr:cNvPr id="556" name="n_2aveValue【警察施設】&#10;有形固定資産減価償却率"/>
        <xdr:cNvSpPr txBox="1"/>
      </xdr:nvSpPr>
      <xdr:spPr>
        <a:xfrm>
          <a:off x="1296099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17797</xdr:rowOff>
    </xdr:from>
    <xdr:ext cx="405111" cy="259045"/>
    <xdr:sp macro="" textlink="">
      <xdr:nvSpPr>
        <xdr:cNvPr id="557" name="n_3aveValue【警察施設】&#10;有形固定資産減価償却率"/>
        <xdr:cNvSpPr txBox="1"/>
      </xdr:nvSpPr>
      <xdr:spPr>
        <a:xfrm>
          <a:off x="12167244"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143527</xdr:rowOff>
    </xdr:from>
    <xdr:ext cx="405111" cy="259045"/>
    <xdr:sp macro="" textlink="">
      <xdr:nvSpPr>
        <xdr:cNvPr id="558" name="n_1mainValue【警察施設】&#10;有形固定資産減価償却率"/>
        <xdr:cNvSpPr txBox="1"/>
      </xdr:nvSpPr>
      <xdr:spPr>
        <a:xfrm>
          <a:off x="137420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151147</xdr:rowOff>
    </xdr:from>
    <xdr:ext cx="405111" cy="259045"/>
    <xdr:sp macro="" textlink="">
      <xdr:nvSpPr>
        <xdr:cNvPr id="559" name="n_2mainValue【警察施設】&#10;有形固定資産減価償却率"/>
        <xdr:cNvSpPr txBox="1"/>
      </xdr:nvSpPr>
      <xdr:spPr>
        <a:xfrm>
          <a:off x="12960994" y="956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61" name="正方形/長方形 560"/>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62" name="正方形/長方形 561"/>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63" name="正方形/長方形 562"/>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64" name="正方形/長方形 563"/>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8" name="テキスト ボックス 567"/>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38100</xdr:rowOff>
    </xdr:from>
    <xdr:to>
      <xdr:col>116</xdr:col>
      <xdr:colOff>62864</xdr:colOff>
      <xdr:row>63</xdr:row>
      <xdr:rowOff>57150</xdr:rowOff>
    </xdr:to>
    <xdr:cxnSp macro="">
      <xdr:nvCxnSpPr>
        <xdr:cNvPr id="582" name="直線コネクタ 581"/>
        <xdr:cNvCxnSpPr/>
      </xdr:nvCxnSpPr>
      <xdr:spPr>
        <a:xfrm flipV="1">
          <a:off x="19949795" y="9124950"/>
          <a:ext cx="1269" cy="13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60977</xdr:rowOff>
    </xdr:from>
    <xdr:ext cx="469744" cy="259045"/>
    <xdr:sp macro="" textlink="">
      <xdr:nvSpPr>
        <xdr:cNvPr id="583" name="【警察施設】&#10;一人当たり面積最小値テキスト"/>
        <xdr:cNvSpPr txBox="1"/>
      </xdr:nvSpPr>
      <xdr:spPr>
        <a:xfrm>
          <a:off x="20002500"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584" name="直線コネクタ 583"/>
        <xdr:cNvCxnSpPr/>
      </xdr:nvCxnSpPr>
      <xdr:spPr>
        <a:xfrm>
          <a:off x="19881850" y="10464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156227</xdr:rowOff>
    </xdr:from>
    <xdr:ext cx="469744" cy="259045"/>
    <xdr:sp macro="" textlink="">
      <xdr:nvSpPr>
        <xdr:cNvPr id="585" name="【警察施設】&#10;一人当たり面積最大値テキスト"/>
        <xdr:cNvSpPr txBox="1"/>
      </xdr:nvSpPr>
      <xdr:spPr>
        <a:xfrm>
          <a:off x="20002500" y="891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38100</xdr:rowOff>
    </xdr:from>
    <xdr:to>
      <xdr:col>116</xdr:col>
      <xdr:colOff>152400</xdr:colOff>
      <xdr:row>55</xdr:row>
      <xdr:rowOff>38100</xdr:rowOff>
    </xdr:to>
    <xdr:cxnSp macro="">
      <xdr:nvCxnSpPr>
        <xdr:cNvPr id="586" name="直線コネクタ 585"/>
        <xdr:cNvCxnSpPr/>
      </xdr:nvCxnSpPr>
      <xdr:spPr>
        <a:xfrm>
          <a:off x="19881850" y="9124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162577</xdr:rowOff>
    </xdr:from>
    <xdr:ext cx="469744" cy="259045"/>
    <xdr:sp macro="" textlink="">
      <xdr:nvSpPr>
        <xdr:cNvPr id="587" name="【警察施設】&#10;一人当たり面積平均値テキスト"/>
        <xdr:cNvSpPr txBox="1"/>
      </xdr:nvSpPr>
      <xdr:spPr>
        <a:xfrm>
          <a:off x="20002500" y="9909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588" name="フローチャート: 判断 587"/>
        <xdr:cNvSpPr/>
      </xdr:nvSpPr>
      <xdr:spPr>
        <a:xfrm>
          <a:off x="19900900" y="10052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158750</xdr:rowOff>
    </xdr:from>
    <xdr:to>
      <xdr:col>112</xdr:col>
      <xdr:colOff>38100</xdr:colOff>
      <xdr:row>59</xdr:row>
      <xdr:rowOff>88900</xdr:rowOff>
    </xdr:to>
    <xdr:sp macro="" textlink="">
      <xdr:nvSpPr>
        <xdr:cNvPr id="589" name="フローチャート: 判断 588"/>
        <xdr:cNvSpPr/>
      </xdr:nvSpPr>
      <xdr:spPr>
        <a:xfrm>
          <a:off x="19157950" y="97409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120650</xdr:rowOff>
    </xdr:from>
    <xdr:to>
      <xdr:col>107</xdr:col>
      <xdr:colOff>101600</xdr:colOff>
      <xdr:row>61</xdr:row>
      <xdr:rowOff>50800</xdr:rowOff>
    </xdr:to>
    <xdr:sp macro="" textlink="">
      <xdr:nvSpPr>
        <xdr:cNvPr id="590" name="フローチャート: 判断 589"/>
        <xdr:cNvSpPr/>
      </xdr:nvSpPr>
      <xdr:spPr>
        <a:xfrm>
          <a:off x="18345150" y="1003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591" name="フローチャート: 判断 590"/>
        <xdr:cNvSpPr/>
      </xdr:nvSpPr>
      <xdr:spPr>
        <a:xfrm>
          <a:off x="17551400" y="10052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597" name="楕円 596"/>
        <xdr:cNvSpPr/>
      </xdr:nvSpPr>
      <xdr:spPr>
        <a:xfrm>
          <a:off x="19900900" y="10160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61</xdr:row>
      <xdr:rowOff>60977</xdr:rowOff>
    </xdr:from>
    <xdr:ext cx="469744" cy="259045"/>
    <xdr:sp macro="" textlink="">
      <xdr:nvSpPr>
        <xdr:cNvPr id="598" name="【警察施設】&#10;一人当たり面積該当値テキスト"/>
        <xdr:cNvSpPr txBox="1"/>
      </xdr:nvSpPr>
      <xdr:spPr>
        <a:xfrm>
          <a:off x="20002500"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101600</xdr:rowOff>
    </xdr:from>
    <xdr:to>
      <xdr:col>112</xdr:col>
      <xdr:colOff>38100</xdr:colOff>
      <xdr:row>62</xdr:row>
      <xdr:rowOff>31750</xdr:rowOff>
    </xdr:to>
    <xdr:sp macro="" textlink="">
      <xdr:nvSpPr>
        <xdr:cNvPr id="599" name="楕円 598"/>
        <xdr:cNvSpPr/>
      </xdr:nvSpPr>
      <xdr:spPr>
        <a:xfrm>
          <a:off x="19157950" y="1017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133350</xdr:rowOff>
    </xdr:from>
    <xdr:to>
      <xdr:col>116</xdr:col>
      <xdr:colOff>63500</xdr:colOff>
      <xdr:row>61</xdr:row>
      <xdr:rowOff>152400</xdr:rowOff>
    </xdr:to>
    <xdr:cxnSp macro="">
      <xdr:nvCxnSpPr>
        <xdr:cNvPr id="600" name="直線コネクタ 599"/>
        <xdr:cNvCxnSpPr/>
      </xdr:nvCxnSpPr>
      <xdr:spPr>
        <a:xfrm flipV="1">
          <a:off x="19202400" y="10210800"/>
          <a:ext cx="7493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120650</xdr:rowOff>
    </xdr:from>
    <xdr:to>
      <xdr:col>107</xdr:col>
      <xdr:colOff>101600</xdr:colOff>
      <xdr:row>63</xdr:row>
      <xdr:rowOff>50800</xdr:rowOff>
    </xdr:to>
    <xdr:sp macro="" textlink="">
      <xdr:nvSpPr>
        <xdr:cNvPr id="601" name="楕円 600"/>
        <xdr:cNvSpPr/>
      </xdr:nvSpPr>
      <xdr:spPr>
        <a:xfrm>
          <a:off x="18345150" y="10363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152400</xdr:rowOff>
    </xdr:from>
    <xdr:to>
      <xdr:col>111</xdr:col>
      <xdr:colOff>177800</xdr:colOff>
      <xdr:row>63</xdr:row>
      <xdr:rowOff>0</xdr:rowOff>
    </xdr:to>
    <xdr:cxnSp macro="">
      <xdr:nvCxnSpPr>
        <xdr:cNvPr id="602" name="直線コネクタ 601"/>
        <xdr:cNvCxnSpPr/>
      </xdr:nvCxnSpPr>
      <xdr:spPr>
        <a:xfrm flipV="1">
          <a:off x="18395950" y="10229850"/>
          <a:ext cx="80645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105427</xdr:rowOff>
    </xdr:from>
    <xdr:ext cx="469744" cy="259045"/>
    <xdr:sp macro="" textlink="">
      <xdr:nvSpPr>
        <xdr:cNvPr id="603" name="n_1aveValue【警察施設】&#10;一人当たり面積"/>
        <xdr:cNvSpPr txBox="1"/>
      </xdr:nvSpPr>
      <xdr:spPr>
        <a:xfrm>
          <a:off x="18980227"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67327</xdr:rowOff>
    </xdr:from>
    <xdr:ext cx="469744" cy="259045"/>
    <xdr:sp macro="" textlink="">
      <xdr:nvSpPr>
        <xdr:cNvPr id="604" name="n_2aveValue【警察施設】&#10;一人当たり面積"/>
        <xdr:cNvSpPr txBox="1"/>
      </xdr:nvSpPr>
      <xdr:spPr>
        <a:xfrm>
          <a:off x="18180127" y="981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605" name="n_3aveValue【警察施設】&#10;一人当たり面積"/>
        <xdr:cNvSpPr txBox="1"/>
      </xdr:nvSpPr>
      <xdr:spPr>
        <a:xfrm>
          <a:off x="1738637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22877</xdr:rowOff>
    </xdr:from>
    <xdr:ext cx="469744" cy="259045"/>
    <xdr:sp macro="" textlink="">
      <xdr:nvSpPr>
        <xdr:cNvPr id="606" name="n_1mainValue【警察施設】&#10;一人当たり面積"/>
        <xdr:cNvSpPr txBox="1"/>
      </xdr:nvSpPr>
      <xdr:spPr>
        <a:xfrm>
          <a:off x="189802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41927</xdr:rowOff>
    </xdr:from>
    <xdr:ext cx="469744" cy="259045"/>
    <xdr:sp macro="" textlink="">
      <xdr:nvSpPr>
        <xdr:cNvPr id="607" name="n_2mainValue【警察施設】&#10;一人当たり面積"/>
        <xdr:cNvSpPr txBox="1"/>
      </xdr:nvSpPr>
      <xdr:spPr>
        <a:xfrm>
          <a:off x="181801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8" name="正方形/長方形 607"/>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09" name="正方形/長方形 608"/>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10" name="正方形/長方形 609"/>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11" name="正方形/長方形 610"/>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12" name="正方形/長方形 611"/>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4" name="テキスト ボックス 613"/>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5" name="直線コネクタ 614"/>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6" name="テキスト ボックス 615"/>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7" name="直線コネクタ 616"/>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8" name="テキスト ボックス 617"/>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9" name="直線コネクタ 618"/>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0" name="テキスト ボックス 619"/>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1" name="直線コネクタ 620"/>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2" name="テキスト ボックス 621"/>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3" name="直線コネクタ 622"/>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4" name="テキスト ボックス 623"/>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5" name="直線コネクタ 624"/>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6" name="テキスト ボックス 625"/>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7" name="直線コネクタ 626"/>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8" name="テキスト ボックス 627"/>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9"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79</xdr:row>
      <xdr:rowOff>11430</xdr:rowOff>
    </xdr:from>
    <xdr:to>
      <xdr:col>85</xdr:col>
      <xdr:colOff>126364</xdr:colOff>
      <xdr:row>86</xdr:row>
      <xdr:rowOff>133350</xdr:rowOff>
    </xdr:to>
    <xdr:cxnSp macro="">
      <xdr:nvCxnSpPr>
        <xdr:cNvPr id="630" name="直線コネクタ 629"/>
        <xdr:cNvCxnSpPr/>
      </xdr:nvCxnSpPr>
      <xdr:spPr>
        <a:xfrm flipV="1">
          <a:off x="14698345" y="13060680"/>
          <a:ext cx="1269" cy="127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137177</xdr:rowOff>
    </xdr:from>
    <xdr:ext cx="405111" cy="259045"/>
    <xdr:sp macro="" textlink="">
      <xdr:nvSpPr>
        <xdr:cNvPr id="631" name="【庁舎】&#10;有形固定資産減価償却率最小値テキスト"/>
        <xdr:cNvSpPr txBox="1"/>
      </xdr:nvSpPr>
      <xdr:spPr>
        <a:xfrm>
          <a:off x="14744700" y="1434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133350</xdr:rowOff>
    </xdr:from>
    <xdr:to>
      <xdr:col>86</xdr:col>
      <xdr:colOff>25400</xdr:colOff>
      <xdr:row>86</xdr:row>
      <xdr:rowOff>133350</xdr:rowOff>
    </xdr:to>
    <xdr:cxnSp macro="">
      <xdr:nvCxnSpPr>
        <xdr:cNvPr id="632" name="直線コネクタ 631"/>
        <xdr:cNvCxnSpPr/>
      </xdr:nvCxnSpPr>
      <xdr:spPr>
        <a:xfrm>
          <a:off x="14611350" y="14338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129557</xdr:rowOff>
    </xdr:from>
    <xdr:ext cx="405111" cy="259045"/>
    <xdr:sp macro="" textlink="">
      <xdr:nvSpPr>
        <xdr:cNvPr id="633" name="【庁舎】&#10;有形固定資産減価償却率最大値テキスト"/>
        <xdr:cNvSpPr txBox="1"/>
      </xdr:nvSpPr>
      <xdr:spPr>
        <a:xfrm>
          <a:off x="14744700" y="1284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34" name="直線コネクタ 633"/>
        <xdr:cNvCxnSpPr/>
      </xdr:nvCxnSpPr>
      <xdr:spPr>
        <a:xfrm>
          <a:off x="14611350" y="13060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57166</xdr:rowOff>
    </xdr:from>
    <xdr:ext cx="405111" cy="259045"/>
    <xdr:sp macro="" textlink="">
      <xdr:nvSpPr>
        <xdr:cNvPr id="635" name="【庁舎】&#10;有形固定資産減価償却率平均値テキスト"/>
        <xdr:cNvSpPr txBox="1"/>
      </xdr:nvSpPr>
      <xdr:spPr>
        <a:xfrm>
          <a:off x="14744700" y="13601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36" name="フローチャート: 判断 635"/>
        <xdr:cNvSpPr/>
      </xdr:nvSpPr>
      <xdr:spPr>
        <a:xfrm>
          <a:off x="14649450" y="136232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166370</xdr:rowOff>
    </xdr:from>
    <xdr:to>
      <xdr:col>81</xdr:col>
      <xdr:colOff>101600</xdr:colOff>
      <xdr:row>83</xdr:row>
      <xdr:rowOff>96520</xdr:rowOff>
    </xdr:to>
    <xdr:sp macro="" textlink="">
      <xdr:nvSpPr>
        <xdr:cNvPr id="637" name="フローチャート: 判断 636"/>
        <xdr:cNvSpPr/>
      </xdr:nvSpPr>
      <xdr:spPr>
        <a:xfrm>
          <a:off x="13887450" y="137109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55880</xdr:rowOff>
    </xdr:from>
    <xdr:to>
      <xdr:col>76</xdr:col>
      <xdr:colOff>165100</xdr:colOff>
      <xdr:row>82</xdr:row>
      <xdr:rowOff>157480</xdr:rowOff>
    </xdr:to>
    <xdr:sp macro="" textlink="">
      <xdr:nvSpPr>
        <xdr:cNvPr id="638" name="フローチャート: 判断 637"/>
        <xdr:cNvSpPr/>
      </xdr:nvSpPr>
      <xdr:spPr>
        <a:xfrm>
          <a:off x="130937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55880</xdr:rowOff>
    </xdr:from>
    <xdr:to>
      <xdr:col>72</xdr:col>
      <xdr:colOff>38100</xdr:colOff>
      <xdr:row>85</xdr:row>
      <xdr:rowOff>157480</xdr:rowOff>
    </xdr:to>
    <xdr:sp macro="" textlink="">
      <xdr:nvSpPr>
        <xdr:cNvPr id="639" name="フローチャート: 判断 638"/>
        <xdr:cNvSpPr/>
      </xdr:nvSpPr>
      <xdr:spPr>
        <a:xfrm>
          <a:off x="12299950" y="14095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0" name="テキスト ボックス 639"/>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1" name="テキスト ボックス 640"/>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2" name="テキスト ボックス 641"/>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3" name="テキスト ボックス 642"/>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4" name="テキスト ボックス 643"/>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132080</xdr:rowOff>
    </xdr:from>
    <xdr:to>
      <xdr:col>85</xdr:col>
      <xdr:colOff>177800</xdr:colOff>
      <xdr:row>79</xdr:row>
      <xdr:rowOff>62230</xdr:rowOff>
    </xdr:to>
    <xdr:sp macro="" textlink="">
      <xdr:nvSpPr>
        <xdr:cNvPr id="645" name="楕円 644"/>
        <xdr:cNvSpPr/>
      </xdr:nvSpPr>
      <xdr:spPr>
        <a:xfrm>
          <a:off x="14649450" y="130162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85107</xdr:rowOff>
    </xdr:from>
    <xdr:ext cx="405111" cy="259045"/>
    <xdr:sp macro="" textlink="">
      <xdr:nvSpPr>
        <xdr:cNvPr id="646" name="【庁舎】&#10;有形固定資産減価償却率該当値テキスト"/>
        <xdr:cNvSpPr txBox="1"/>
      </xdr:nvSpPr>
      <xdr:spPr>
        <a:xfrm>
          <a:off x="14744700" y="1296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151130</xdr:rowOff>
    </xdr:from>
    <xdr:to>
      <xdr:col>81</xdr:col>
      <xdr:colOff>101600</xdr:colOff>
      <xdr:row>79</xdr:row>
      <xdr:rowOff>81280</xdr:rowOff>
    </xdr:to>
    <xdr:sp macro="" textlink="">
      <xdr:nvSpPr>
        <xdr:cNvPr id="647" name="楕円 646"/>
        <xdr:cNvSpPr/>
      </xdr:nvSpPr>
      <xdr:spPr>
        <a:xfrm>
          <a:off x="13887450" y="13035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11430</xdr:rowOff>
    </xdr:from>
    <xdr:to>
      <xdr:col>85</xdr:col>
      <xdr:colOff>127000</xdr:colOff>
      <xdr:row>79</xdr:row>
      <xdr:rowOff>30480</xdr:rowOff>
    </xdr:to>
    <xdr:cxnSp macro="">
      <xdr:nvCxnSpPr>
        <xdr:cNvPr id="648" name="直線コネクタ 647"/>
        <xdr:cNvCxnSpPr/>
      </xdr:nvCxnSpPr>
      <xdr:spPr>
        <a:xfrm flipV="1">
          <a:off x="13938250" y="13060680"/>
          <a:ext cx="762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154939</xdr:rowOff>
    </xdr:from>
    <xdr:to>
      <xdr:col>76</xdr:col>
      <xdr:colOff>165100</xdr:colOff>
      <xdr:row>79</xdr:row>
      <xdr:rowOff>85089</xdr:rowOff>
    </xdr:to>
    <xdr:sp macro="" textlink="">
      <xdr:nvSpPr>
        <xdr:cNvPr id="649" name="楕円 648"/>
        <xdr:cNvSpPr/>
      </xdr:nvSpPr>
      <xdr:spPr>
        <a:xfrm>
          <a:off x="13093700" y="130390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30480</xdr:rowOff>
    </xdr:from>
    <xdr:to>
      <xdr:col>81</xdr:col>
      <xdr:colOff>50800</xdr:colOff>
      <xdr:row>79</xdr:row>
      <xdr:rowOff>34289</xdr:rowOff>
    </xdr:to>
    <xdr:cxnSp macro="">
      <xdr:nvCxnSpPr>
        <xdr:cNvPr id="650" name="直線コネクタ 649"/>
        <xdr:cNvCxnSpPr/>
      </xdr:nvCxnSpPr>
      <xdr:spPr>
        <a:xfrm flipV="1">
          <a:off x="13144500" y="13079730"/>
          <a:ext cx="7937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87647</xdr:rowOff>
    </xdr:from>
    <xdr:ext cx="405111" cy="259045"/>
    <xdr:sp macro="" textlink="">
      <xdr:nvSpPr>
        <xdr:cNvPr id="651" name="n_1aveValue【庁舎】&#10;有形固定資産減価償却率"/>
        <xdr:cNvSpPr txBox="1"/>
      </xdr:nvSpPr>
      <xdr:spPr>
        <a:xfrm>
          <a:off x="13742044" y="13797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148607</xdr:rowOff>
    </xdr:from>
    <xdr:ext cx="405111" cy="259045"/>
    <xdr:sp macro="" textlink="">
      <xdr:nvSpPr>
        <xdr:cNvPr id="652" name="n_2aveValue【庁舎】&#10;有形固定資産減価償却率"/>
        <xdr:cNvSpPr txBox="1"/>
      </xdr:nvSpPr>
      <xdr:spPr>
        <a:xfrm>
          <a:off x="1296099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2557</xdr:rowOff>
    </xdr:from>
    <xdr:ext cx="405111" cy="259045"/>
    <xdr:sp macro="" textlink="">
      <xdr:nvSpPr>
        <xdr:cNvPr id="653" name="n_3aveValue【庁舎】&#10;有形固定資産減価償却率"/>
        <xdr:cNvSpPr txBox="1"/>
      </xdr:nvSpPr>
      <xdr:spPr>
        <a:xfrm>
          <a:off x="12167244" y="1387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97807</xdr:rowOff>
    </xdr:from>
    <xdr:ext cx="405111" cy="259045"/>
    <xdr:sp macro="" textlink="">
      <xdr:nvSpPr>
        <xdr:cNvPr id="654" name="n_1mainValue【庁舎】&#10;有形固定資産減価償却率"/>
        <xdr:cNvSpPr txBox="1"/>
      </xdr:nvSpPr>
      <xdr:spPr>
        <a:xfrm>
          <a:off x="13742044" y="1281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101616</xdr:rowOff>
    </xdr:from>
    <xdr:ext cx="405111" cy="259045"/>
    <xdr:sp macro="" textlink="">
      <xdr:nvSpPr>
        <xdr:cNvPr id="655" name="n_2mainValue【庁舎】&#10;有形固定資産減価償却率"/>
        <xdr:cNvSpPr txBox="1"/>
      </xdr:nvSpPr>
      <xdr:spPr>
        <a:xfrm>
          <a:off x="12960994" y="12820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6" name="正方形/長方形 65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57" name="正方形/長方形 656"/>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58" name="正方形/長方形 657"/>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59" name="正方形/長方形 658"/>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60" name="正方形/長方形 659"/>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4" name="直線コネクタ 663"/>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5" name="テキスト ボックス 664"/>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6" name="直線コネクタ 665"/>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7" name="テキスト ボックス 666"/>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8" name="直線コネクタ 667"/>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9" name="テキスト ボックス 668"/>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0" name="直線コネクタ 669"/>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1" name="テキスト ボックス 670"/>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2" name="直線コネクタ 67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3" name="テキスト ボックス 67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4"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168402</xdr:rowOff>
    </xdr:from>
    <xdr:to>
      <xdr:col>116</xdr:col>
      <xdr:colOff>62864</xdr:colOff>
      <xdr:row>84</xdr:row>
      <xdr:rowOff>47244</xdr:rowOff>
    </xdr:to>
    <xdr:cxnSp macro="">
      <xdr:nvCxnSpPr>
        <xdr:cNvPr id="675" name="直線コネクタ 674"/>
        <xdr:cNvCxnSpPr/>
      </xdr:nvCxnSpPr>
      <xdr:spPr>
        <a:xfrm flipV="1">
          <a:off x="19949795" y="12881102"/>
          <a:ext cx="1269" cy="1040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51071</xdr:rowOff>
    </xdr:from>
    <xdr:ext cx="469744" cy="259045"/>
    <xdr:sp macro="" textlink="">
      <xdr:nvSpPr>
        <xdr:cNvPr id="676" name="【庁舎】&#10;一人当たり面積最小値テキスト"/>
        <xdr:cNvSpPr txBox="1"/>
      </xdr:nvSpPr>
      <xdr:spPr>
        <a:xfrm>
          <a:off x="20002500" y="1392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47244</xdr:rowOff>
    </xdr:from>
    <xdr:to>
      <xdr:col>116</xdr:col>
      <xdr:colOff>152400</xdr:colOff>
      <xdr:row>84</xdr:row>
      <xdr:rowOff>47244</xdr:rowOff>
    </xdr:to>
    <xdr:cxnSp macro="">
      <xdr:nvCxnSpPr>
        <xdr:cNvPr id="677" name="直線コネクタ 676"/>
        <xdr:cNvCxnSpPr/>
      </xdr:nvCxnSpPr>
      <xdr:spPr>
        <a:xfrm>
          <a:off x="19881850" y="139219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115079</xdr:rowOff>
    </xdr:from>
    <xdr:ext cx="469744" cy="259045"/>
    <xdr:sp macro="" textlink="">
      <xdr:nvSpPr>
        <xdr:cNvPr id="678" name="【庁舎】&#10;一人当たり面積最大値テキスト"/>
        <xdr:cNvSpPr txBox="1"/>
      </xdr:nvSpPr>
      <xdr:spPr>
        <a:xfrm>
          <a:off x="20002500" y="1266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168402</xdr:rowOff>
    </xdr:from>
    <xdr:to>
      <xdr:col>116</xdr:col>
      <xdr:colOff>152400</xdr:colOff>
      <xdr:row>77</xdr:row>
      <xdr:rowOff>168402</xdr:rowOff>
    </xdr:to>
    <xdr:cxnSp macro="">
      <xdr:nvCxnSpPr>
        <xdr:cNvPr id="679" name="直線コネクタ 678"/>
        <xdr:cNvCxnSpPr/>
      </xdr:nvCxnSpPr>
      <xdr:spPr>
        <a:xfrm>
          <a:off x="19881850" y="128811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80</xdr:row>
      <xdr:rowOff>154195</xdr:rowOff>
    </xdr:from>
    <xdr:ext cx="469744" cy="259045"/>
    <xdr:sp macro="" textlink="">
      <xdr:nvSpPr>
        <xdr:cNvPr id="680" name="【庁舎】&#10;一人当たり面積平均値テキスト"/>
        <xdr:cNvSpPr txBox="1"/>
      </xdr:nvSpPr>
      <xdr:spPr>
        <a:xfrm>
          <a:off x="20002500" y="133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131318</xdr:rowOff>
    </xdr:from>
    <xdr:to>
      <xdr:col>116</xdr:col>
      <xdr:colOff>114300</xdr:colOff>
      <xdr:row>82</xdr:row>
      <xdr:rowOff>61468</xdr:rowOff>
    </xdr:to>
    <xdr:sp macro="" textlink="">
      <xdr:nvSpPr>
        <xdr:cNvPr id="681" name="フローチャート: 判断 680"/>
        <xdr:cNvSpPr/>
      </xdr:nvSpPr>
      <xdr:spPr>
        <a:xfrm>
          <a:off x="19900900" y="135107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131318</xdr:rowOff>
    </xdr:from>
    <xdr:to>
      <xdr:col>112</xdr:col>
      <xdr:colOff>38100</xdr:colOff>
      <xdr:row>82</xdr:row>
      <xdr:rowOff>61468</xdr:rowOff>
    </xdr:to>
    <xdr:sp macro="" textlink="">
      <xdr:nvSpPr>
        <xdr:cNvPr id="682" name="フローチャート: 判断 681"/>
        <xdr:cNvSpPr/>
      </xdr:nvSpPr>
      <xdr:spPr>
        <a:xfrm>
          <a:off x="19157950" y="135107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126746</xdr:rowOff>
    </xdr:from>
    <xdr:to>
      <xdr:col>107</xdr:col>
      <xdr:colOff>101600</xdr:colOff>
      <xdr:row>82</xdr:row>
      <xdr:rowOff>56896</xdr:rowOff>
    </xdr:to>
    <xdr:sp macro="" textlink="">
      <xdr:nvSpPr>
        <xdr:cNvPr id="683" name="フローチャート: 判断 682"/>
        <xdr:cNvSpPr/>
      </xdr:nvSpPr>
      <xdr:spPr>
        <a:xfrm>
          <a:off x="18345150" y="135061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167894</xdr:rowOff>
    </xdr:from>
    <xdr:to>
      <xdr:col>102</xdr:col>
      <xdr:colOff>165100</xdr:colOff>
      <xdr:row>82</xdr:row>
      <xdr:rowOff>98044</xdr:rowOff>
    </xdr:to>
    <xdr:sp macro="" textlink="">
      <xdr:nvSpPr>
        <xdr:cNvPr id="684" name="フローチャート: 判断 683"/>
        <xdr:cNvSpPr/>
      </xdr:nvSpPr>
      <xdr:spPr>
        <a:xfrm>
          <a:off x="17551400" y="135473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167894</xdr:rowOff>
    </xdr:from>
    <xdr:to>
      <xdr:col>116</xdr:col>
      <xdr:colOff>114300</xdr:colOff>
      <xdr:row>82</xdr:row>
      <xdr:rowOff>98044</xdr:rowOff>
    </xdr:to>
    <xdr:sp macro="" textlink="">
      <xdr:nvSpPr>
        <xdr:cNvPr id="690" name="楕円 689"/>
        <xdr:cNvSpPr/>
      </xdr:nvSpPr>
      <xdr:spPr>
        <a:xfrm>
          <a:off x="19900900" y="135473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81</xdr:row>
      <xdr:rowOff>146321</xdr:rowOff>
    </xdr:from>
    <xdr:ext cx="469744" cy="259045"/>
    <xdr:sp macro="" textlink="">
      <xdr:nvSpPr>
        <xdr:cNvPr id="691" name="【庁舎】&#10;一人当たり面積該当値テキスト"/>
        <xdr:cNvSpPr txBox="1"/>
      </xdr:nvSpPr>
      <xdr:spPr>
        <a:xfrm>
          <a:off x="20002500" y="1352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5587</xdr:rowOff>
    </xdr:from>
    <xdr:to>
      <xdr:col>112</xdr:col>
      <xdr:colOff>38100</xdr:colOff>
      <xdr:row>82</xdr:row>
      <xdr:rowOff>107187</xdr:rowOff>
    </xdr:to>
    <xdr:sp macro="" textlink="">
      <xdr:nvSpPr>
        <xdr:cNvPr id="692" name="楕円 691"/>
        <xdr:cNvSpPr/>
      </xdr:nvSpPr>
      <xdr:spPr>
        <a:xfrm>
          <a:off x="19157950" y="135501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47244</xdr:rowOff>
    </xdr:from>
    <xdr:to>
      <xdr:col>116</xdr:col>
      <xdr:colOff>63500</xdr:colOff>
      <xdr:row>82</xdr:row>
      <xdr:rowOff>56387</xdr:rowOff>
    </xdr:to>
    <xdr:cxnSp macro="">
      <xdr:nvCxnSpPr>
        <xdr:cNvPr id="693" name="直線コネクタ 692"/>
        <xdr:cNvCxnSpPr/>
      </xdr:nvCxnSpPr>
      <xdr:spPr>
        <a:xfrm flipV="1">
          <a:off x="19202400" y="13591794"/>
          <a:ext cx="7493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85598</xdr:rowOff>
    </xdr:from>
    <xdr:to>
      <xdr:col>107</xdr:col>
      <xdr:colOff>101600</xdr:colOff>
      <xdr:row>82</xdr:row>
      <xdr:rowOff>15748</xdr:rowOff>
    </xdr:to>
    <xdr:sp macro="" textlink="">
      <xdr:nvSpPr>
        <xdr:cNvPr id="694" name="楕円 693"/>
        <xdr:cNvSpPr/>
      </xdr:nvSpPr>
      <xdr:spPr>
        <a:xfrm>
          <a:off x="18345150" y="134650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136398</xdr:rowOff>
    </xdr:from>
    <xdr:to>
      <xdr:col>111</xdr:col>
      <xdr:colOff>177800</xdr:colOff>
      <xdr:row>82</xdr:row>
      <xdr:rowOff>56387</xdr:rowOff>
    </xdr:to>
    <xdr:cxnSp macro="">
      <xdr:nvCxnSpPr>
        <xdr:cNvPr id="695" name="直線コネクタ 694"/>
        <xdr:cNvCxnSpPr/>
      </xdr:nvCxnSpPr>
      <xdr:spPr>
        <a:xfrm>
          <a:off x="18395950" y="13515848"/>
          <a:ext cx="806450" cy="8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77995</xdr:rowOff>
    </xdr:from>
    <xdr:ext cx="469744" cy="259045"/>
    <xdr:sp macro="" textlink="">
      <xdr:nvSpPr>
        <xdr:cNvPr id="696" name="n_1aveValue【庁舎】&#10;一人当たり面積"/>
        <xdr:cNvSpPr txBox="1"/>
      </xdr:nvSpPr>
      <xdr:spPr>
        <a:xfrm>
          <a:off x="18980227" y="1329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48023</xdr:rowOff>
    </xdr:from>
    <xdr:ext cx="469744" cy="259045"/>
    <xdr:sp macro="" textlink="">
      <xdr:nvSpPr>
        <xdr:cNvPr id="697" name="n_2aveValue【庁舎】&#10;一人当たり面積"/>
        <xdr:cNvSpPr txBox="1"/>
      </xdr:nvSpPr>
      <xdr:spPr>
        <a:xfrm>
          <a:off x="18180127" y="1359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114571</xdr:rowOff>
    </xdr:from>
    <xdr:ext cx="469744" cy="259045"/>
    <xdr:sp macro="" textlink="">
      <xdr:nvSpPr>
        <xdr:cNvPr id="698" name="n_3aveValue【庁舎】&#10;一人当たり面積"/>
        <xdr:cNvSpPr txBox="1"/>
      </xdr:nvSpPr>
      <xdr:spPr>
        <a:xfrm>
          <a:off x="17386377" y="1332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98314</xdr:rowOff>
    </xdr:from>
    <xdr:ext cx="469744" cy="259045"/>
    <xdr:sp macro="" textlink="">
      <xdr:nvSpPr>
        <xdr:cNvPr id="699" name="n_1mainValue【庁舎】&#10;一人当たり面積"/>
        <xdr:cNvSpPr txBox="1"/>
      </xdr:nvSpPr>
      <xdr:spPr>
        <a:xfrm>
          <a:off x="18980227" y="1364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32275</xdr:rowOff>
    </xdr:from>
    <xdr:ext cx="469744" cy="259045"/>
    <xdr:sp macro="" textlink="">
      <xdr:nvSpPr>
        <xdr:cNvPr id="700" name="n_2mainValue【庁舎】&#10;一人当たり面積"/>
        <xdr:cNvSpPr txBox="1"/>
      </xdr:nvSpPr>
      <xdr:spPr>
        <a:xfrm>
          <a:off x="18180127"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類似団体と比較して、陸上競技場・野球場・球技場、保健所、庁舎の有形固定資産減価償却率が高くなっている。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野球場については、昭和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整備し、２度の大規模改修を行ったが、老朽化が進んでいることから、県、盛岡市共同事業として「盛岡南公園野球場（仮称）整備基本構想」を取りまとめ、新たな野球場の令和５年度の供用開始を予定しているところである。</a:t>
          </a:r>
        </a:p>
        <a:p>
          <a:r>
            <a:rPr kumimoji="1" lang="ja-JP" altLang="en-US" sz="1300">
              <a:latin typeface="ＭＳ Ｐゴシック" panose="020B0600070205080204" pitchFamily="50" charset="-128"/>
              <a:ea typeface="ＭＳ Ｐゴシック" panose="020B0600070205080204" pitchFamily="50" charset="-128"/>
            </a:rPr>
            <a:t>　また、県庁舎や地区合同庁舎については、昭和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竣工したものが多く、老朽化が進んでいる。施設の維持管理については、岩手県公共施設等総合管理計画に基づき「コスト縮減・財政負担の平準化」、「施設規模・配置・機能等の適正化」に取り組むことが必要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なお、令和２年度までに、施設の所管部局ごとに個別施設計画を策定予定であり、計画に基づき老朽化対策に取り組んでいくこととしている。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1,250,142
1,243,012
15,275.01
1,032,511,566
957,753,857
19,051,457
396,972,206
1,347,436,892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218.3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財政力指数は、近年は上昇傾向にある。</a:t>
          </a:r>
        </a:p>
        <a:p>
          <a:r>
            <a:rPr kumimoji="1" lang="ja-JP" altLang="en-US" sz="1300">
              <a:latin typeface="ＭＳ Ｐゴシック" panose="020B0600070205080204" pitchFamily="50" charset="-128"/>
              <a:ea typeface="ＭＳ Ｐゴシック" panose="020B0600070205080204" pitchFamily="50" charset="-128"/>
            </a:rPr>
            <a:t>　理由としては、個人所得の増に伴い個人県民税などが増となり、基準財政収入額が基準財政需要額よりも相対的に増加していることが挙げられる。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年度に県と市町村で岩手県地方税特別滞納整理機構を設立し、税の徴収強化に取り組み、その徴収実績は</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％を超えており、引き続き県税収入の確保に取り組んでいく。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44</xdr:row>
      <xdr:rowOff>130628</xdr:rowOff>
    </xdr:to>
    <xdr:cxnSp macro="">
      <xdr:nvCxnSpPr>
        <xdr:cNvPr id="64" name="直線コネクタ 63"/>
        <xdr:cNvCxnSpPr/>
      </xdr:nvCxnSpPr>
      <xdr:spPr>
        <a:xfrm flipV="1">
          <a:off x="4953000" y="62955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7"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68" name="直線コネクタ 67"/>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126093</xdr:rowOff>
    </xdr:from>
    <xdr:to>
      <xdr:col>23</xdr:col>
      <xdr:colOff>133350</xdr:colOff>
      <xdr:row>39</xdr:row>
      <xdr:rowOff>126093</xdr:rowOff>
    </xdr:to>
    <xdr:cxnSp macro="">
      <xdr:nvCxnSpPr>
        <xdr:cNvPr id="69" name="直線コネクタ 68"/>
        <xdr:cNvCxnSpPr/>
      </xdr:nvCxnSpPr>
      <xdr:spPr>
        <a:xfrm>
          <a:off x="4114800" y="681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126093</xdr:rowOff>
    </xdr:from>
    <xdr:to>
      <xdr:col>19</xdr:col>
      <xdr:colOff>133350</xdr:colOff>
      <xdr:row>40</xdr:row>
      <xdr:rowOff>127000</xdr:rowOff>
    </xdr:to>
    <xdr:cxnSp macro="">
      <xdr:nvCxnSpPr>
        <xdr:cNvPr id="72" name="直線コネクタ 71"/>
        <xdr:cNvCxnSpPr/>
      </xdr:nvCxnSpPr>
      <xdr:spPr>
        <a:xfrm flipV="1">
          <a:off x="3225800" y="68126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41</xdr:row>
      <xdr:rowOff>127907</xdr:rowOff>
    </xdr:to>
    <xdr:cxnSp macro="">
      <xdr:nvCxnSpPr>
        <xdr:cNvPr id="75" name="直線コネクタ 74"/>
        <xdr:cNvCxnSpPr/>
      </xdr:nvCxnSpPr>
      <xdr:spPr>
        <a:xfrm flipV="1">
          <a:off x="2336800" y="69850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43</xdr:row>
      <xdr:rowOff>129722</xdr:rowOff>
    </xdr:to>
    <xdr:cxnSp macro="">
      <xdr:nvCxnSpPr>
        <xdr:cNvPr id="78" name="直線コネクタ 77"/>
        <xdr:cNvCxnSpPr/>
      </xdr:nvCxnSpPr>
      <xdr:spPr>
        <a:xfrm flipV="1">
          <a:off x="1447800" y="7157357"/>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79" name="フローチャート: 判断 78"/>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0" name="テキスト ボックス 79"/>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2" name="テキスト ボックス 81"/>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75293</xdr:rowOff>
    </xdr:from>
    <xdr:to>
      <xdr:col>23</xdr:col>
      <xdr:colOff>184150</xdr:colOff>
      <xdr:row>40</xdr:row>
      <xdr:rowOff>5443</xdr:rowOff>
    </xdr:to>
    <xdr:sp macro="" textlink="">
      <xdr:nvSpPr>
        <xdr:cNvPr id="88" name="楕円 87"/>
        <xdr:cNvSpPr/>
      </xdr:nvSpPr>
      <xdr:spPr>
        <a:xfrm>
          <a:off x="4902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91820</xdr:rowOff>
    </xdr:from>
    <xdr:ext cx="762000" cy="259045"/>
    <xdr:sp macro="" textlink="">
      <xdr:nvSpPr>
        <xdr:cNvPr id="89" name="財政力該当値テキスト"/>
        <xdr:cNvSpPr txBox="1"/>
      </xdr:nvSpPr>
      <xdr:spPr>
        <a:xfrm>
          <a:off x="5041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75293</xdr:rowOff>
    </xdr:from>
    <xdr:to>
      <xdr:col>19</xdr:col>
      <xdr:colOff>184150</xdr:colOff>
      <xdr:row>40</xdr:row>
      <xdr:rowOff>5443</xdr:rowOff>
    </xdr:to>
    <xdr:sp macro="" textlink="">
      <xdr:nvSpPr>
        <xdr:cNvPr id="90" name="楕円 89"/>
        <xdr:cNvSpPr/>
      </xdr:nvSpPr>
      <xdr:spPr>
        <a:xfrm>
          <a:off x="4064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15620</xdr:rowOff>
    </xdr:from>
    <xdr:ext cx="736600" cy="259045"/>
    <xdr:sp macro="" textlink="">
      <xdr:nvSpPr>
        <xdr:cNvPr id="91" name="テキスト ボックス 90"/>
        <xdr:cNvSpPr txBox="1"/>
      </xdr:nvSpPr>
      <xdr:spPr>
        <a:xfrm>
          <a:off x="3733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4" name="楕円 93"/>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5" name="テキスト ボックス 94"/>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6" name="楕円 95"/>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7" name="テキスト ボックス 96"/>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主に、過去の景気対策等のために発行した地方債の償還に係る公債費が多額となっていることにより、経常経費充当一般財源が類似団体平均を上回っている（</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96.2</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入札による低利資金の確保や、公的資金の補償金免除繰上償還の制度の活用などに取り組んできたところであり、引き続き、公債費を適正に管理していく。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3" name="直線コネクタ 122"/>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4"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5" name="直線コネクタ 124"/>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6"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7" name="直線コネクタ 126"/>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66</xdr:row>
      <xdr:rowOff>106680</xdr:rowOff>
    </xdr:to>
    <xdr:cxnSp macro="">
      <xdr:nvCxnSpPr>
        <xdr:cNvPr id="128" name="直線コネクタ 127"/>
        <xdr:cNvCxnSpPr/>
      </xdr:nvCxnSpPr>
      <xdr:spPr>
        <a:xfrm flipV="1">
          <a:off x="4114800" y="11084560"/>
          <a:ext cx="8382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31767</xdr:rowOff>
    </xdr:from>
    <xdr:ext cx="762000" cy="259045"/>
    <xdr:sp macro="" textlink="">
      <xdr:nvSpPr>
        <xdr:cNvPr id="129" name="財政構造の弾力性平均値テキスト"/>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30" name="フローチャート: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109220</xdr:rowOff>
    </xdr:from>
    <xdr:to>
      <xdr:col>19</xdr:col>
      <xdr:colOff>133350</xdr:colOff>
      <xdr:row>66</xdr:row>
      <xdr:rowOff>106680</xdr:rowOff>
    </xdr:to>
    <xdr:cxnSp macro="">
      <xdr:nvCxnSpPr>
        <xdr:cNvPr id="131" name="直線コネクタ 130"/>
        <xdr:cNvCxnSpPr/>
      </xdr:nvCxnSpPr>
      <xdr:spPr>
        <a:xfrm>
          <a:off x="3225800" y="112534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33" name="テキスト ボックス 132"/>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109220</xdr:rowOff>
    </xdr:from>
    <xdr:to>
      <xdr:col>15</xdr:col>
      <xdr:colOff>82550</xdr:colOff>
      <xdr:row>66</xdr:row>
      <xdr:rowOff>58420</xdr:rowOff>
    </xdr:to>
    <xdr:cxnSp macro="">
      <xdr:nvCxnSpPr>
        <xdr:cNvPr id="134" name="直線コネクタ 133"/>
        <xdr:cNvCxnSpPr/>
      </xdr:nvCxnSpPr>
      <xdr:spPr>
        <a:xfrm flipV="1">
          <a:off x="2336800" y="112534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5" name="フローチャート: 判断 134"/>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36" name="テキスト ボックス 135"/>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58420</xdr:rowOff>
    </xdr:from>
    <xdr:to>
      <xdr:col>11</xdr:col>
      <xdr:colOff>31750</xdr:colOff>
      <xdr:row>66</xdr:row>
      <xdr:rowOff>106680</xdr:rowOff>
    </xdr:to>
    <xdr:cxnSp macro="">
      <xdr:nvCxnSpPr>
        <xdr:cNvPr id="137" name="直線コネクタ 136"/>
        <xdr:cNvCxnSpPr/>
      </xdr:nvCxnSpPr>
      <xdr:spPr>
        <a:xfrm flipV="1">
          <a:off x="1447800" y="1137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38" name="フローチャート: 判断 137"/>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39" name="テキスト ボックス 138"/>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7" name="楕円 146"/>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48"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55880</xdr:rowOff>
    </xdr:from>
    <xdr:to>
      <xdr:col>19</xdr:col>
      <xdr:colOff>184150</xdr:colOff>
      <xdr:row>66</xdr:row>
      <xdr:rowOff>157480</xdr:rowOff>
    </xdr:to>
    <xdr:sp macro="" textlink="">
      <xdr:nvSpPr>
        <xdr:cNvPr id="149" name="楕円 148"/>
        <xdr:cNvSpPr/>
      </xdr:nvSpPr>
      <xdr:spPr>
        <a:xfrm>
          <a:off x="4064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142257</xdr:rowOff>
    </xdr:from>
    <xdr:ext cx="736600" cy="259045"/>
    <xdr:sp macro="" textlink="">
      <xdr:nvSpPr>
        <xdr:cNvPr id="150" name="テキスト ボックス 149"/>
        <xdr:cNvSpPr txBox="1"/>
      </xdr:nvSpPr>
      <xdr:spPr>
        <a:xfrm>
          <a:off x="3733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58420</xdr:rowOff>
    </xdr:from>
    <xdr:to>
      <xdr:col>15</xdr:col>
      <xdr:colOff>133350</xdr:colOff>
      <xdr:row>65</xdr:row>
      <xdr:rowOff>160020</xdr:rowOff>
    </xdr:to>
    <xdr:sp macro="" textlink="">
      <xdr:nvSpPr>
        <xdr:cNvPr id="151" name="楕円 150"/>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144797</xdr:rowOff>
    </xdr:from>
    <xdr:ext cx="762000" cy="259045"/>
    <xdr:sp macro="" textlink="">
      <xdr:nvSpPr>
        <xdr:cNvPr id="152" name="テキスト ボックス 151"/>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7620</xdr:rowOff>
    </xdr:from>
    <xdr:to>
      <xdr:col>11</xdr:col>
      <xdr:colOff>82550</xdr:colOff>
      <xdr:row>66</xdr:row>
      <xdr:rowOff>109220</xdr:rowOff>
    </xdr:to>
    <xdr:sp macro="" textlink="">
      <xdr:nvSpPr>
        <xdr:cNvPr id="153" name="楕円 152"/>
        <xdr:cNvSpPr/>
      </xdr:nvSpPr>
      <xdr:spPr>
        <a:xfrm>
          <a:off x="2286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93997</xdr:rowOff>
    </xdr:from>
    <xdr:ext cx="762000" cy="259045"/>
    <xdr:sp macro="" textlink="">
      <xdr:nvSpPr>
        <xdr:cNvPr id="154" name="テキスト ボックス 153"/>
        <xdr:cNvSpPr txBox="1"/>
      </xdr:nvSpPr>
      <xdr:spPr>
        <a:xfrm>
          <a:off x="1955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55880</xdr:rowOff>
    </xdr:from>
    <xdr:to>
      <xdr:col>7</xdr:col>
      <xdr:colOff>31750</xdr:colOff>
      <xdr:row>66</xdr:row>
      <xdr:rowOff>157480</xdr:rowOff>
    </xdr:to>
    <xdr:sp macro="" textlink="">
      <xdr:nvSpPr>
        <xdr:cNvPr id="155" name="楕円 154"/>
        <xdr:cNvSpPr/>
      </xdr:nvSpPr>
      <xdr:spPr>
        <a:xfrm>
          <a:off x="1397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142257</xdr:rowOff>
    </xdr:from>
    <xdr:ext cx="762000" cy="259045"/>
    <xdr:sp macro="" textlink="">
      <xdr:nvSpPr>
        <xdr:cNvPr id="156" name="テキスト ボックス 155"/>
        <xdr:cNvSpPr txBox="1"/>
      </xdr:nvSpPr>
      <xdr:spPr>
        <a:xfrm>
          <a:off x="1066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baseline="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150" baseline="0">
              <a:latin typeface="ＭＳ Ｐゴシック" panose="020B0600070205080204" pitchFamily="50" charset="-128"/>
              <a:ea typeface="ＭＳ Ｐゴシック" panose="020B0600070205080204" pitchFamily="50" charset="-128"/>
            </a:rPr>
            <a:t>1</a:t>
          </a:r>
          <a:r>
            <a:rPr kumimoji="1" lang="ja-JP" altLang="en-US" sz="1150" baseline="0">
              <a:latin typeface="ＭＳ Ｐゴシック" panose="020B0600070205080204" pitchFamily="50" charset="-128"/>
              <a:ea typeface="ＭＳ Ｐゴシック" panose="020B0600070205080204" pitchFamily="50" charset="-128"/>
            </a:rPr>
            <a:t>人当たりの金額が類似団体平均を上回っているのは、主に物件費及び維持補修費が多額となっていることが要因となっている。</a:t>
          </a:r>
        </a:p>
        <a:p>
          <a:r>
            <a:rPr kumimoji="1" lang="ja-JP" altLang="en-US" sz="1150" baseline="0">
              <a:latin typeface="ＭＳ Ｐゴシック" panose="020B0600070205080204" pitchFamily="50" charset="-128"/>
              <a:ea typeface="ＭＳ Ｐゴシック" panose="020B0600070205080204" pitchFamily="50" charset="-128"/>
            </a:rPr>
            <a:t>　これは東日本大震災の復旧・復興事業への対応によるものであり、物件費及び維持補修費は震災前の平成</a:t>
          </a:r>
          <a:r>
            <a:rPr kumimoji="1" lang="en-US" altLang="ja-JP" sz="1150" baseline="0">
              <a:latin typeface="ＭＳ Ｐゴシック" panose="020B0600070205080204" pitchFamily="50" charset="-128"/>
              <a:ea typeface="ＭＳ Ｐゴシック" panose="020B0600070205080204" pitchFamily="50" charset="-128"/>
            </a:rPr>
            <a:t>22</a:t>
          </a:r>
          <a:r>
            <a:rPr kumimoji="1" lang="ja-JP" altLang="en-US" sz="1150" baseline="0">
              <a:latin typeface="ＭＳ Ｐゴシック" panose="020B0600070205080204" pitchFamily="50" charset="-128"/>
              <a:ea typeface="ＭＳ Ｐゴシック" panose="020B0600070205080204" pitchFamily="50" charset="-128"/>
            </a:rPr>
            <a:t>年度決算と比較して</a:t>
          </a:r>
          <a:r>
            <a:rPr kumimoji="1" lang="en-US" altLang="ja-JP" sz="1150" baseline="0">
              <a:latin typeface="ＭＳ Ｐゴシック" panose="020B0600070205080204" pitchFamily="50" charset="-128"/>
              <a:ea typeface="ＭＳ Ｐゴシック" panose="020B0600070205080204" pitchFamily="50" charset="-128"/>
            </a:rPr>
            <a:t>6,442</a:t>
          </a:r>
          <a:r>
            <a:rPr kumimoji="1" lang="ja-JP" altLang="en-US" sz="1150" baseline="0">
              <a:latin typeface="ＭＳ Ｐゴシック" panose="020B0600070205080204" pitchFamily="50" charset="-128"/>
              <a:ea typeface="ＭＳ Ｐゴシック" panose="020B0600070205080204" pitchFamily="50" charset="-128"/>
            </a:rPr>
            <a:t>百万円の増加となっている。</a:t>
          </a:r>
        </a:p>
        <a:p>
          <a:r>
            <a:rPr kumimoji="1" lang="ja-JP" altLang="en-US" sz="1150" baseline="0">
              <a:latin typeface="ＭＳ Ｐゴシック" panose="020B0600070205080204" pitchFamily="50" charset="-128"/>
              <a:ea typeface="ＭＳ Ｐゴシック" panose="020B0600070205080204" pitchFamily="50" charset="-128"/>
            </a:rPr>
            <a:t>　一方で、厳しい財政状況に鑑み、平成</a:t>
          </a:r>
          <a:r>
            <a:rPr kumimoji="1" lang="en-US" altLang="ja-JP" sz="1150" baseline="0">
              <a:latin typeface="ＭＳ Ｐゴシック" panose="020B0600070205080204" pitchFamily="50" charset="-128"/>
              <a:ea typeface="ＭＳ Ｐゴシック" panose="020B0600070205080204" pitchFamily="50" charset="-128"/>
            </a:rPr>
            <a:t>30</a:t>
          </a:r>
          <a:r>
            <a:rPr kumimoji="1" lang="ja-JP" altLang="en-US" sz="1150" baseline="0">
              <a:latin typeface="ＭＳ Ｐゴシック" panose="020B0600070205080204" pitchFamily="50" charset="-128"/>
              <a:ea typeface="ＭＳ Ｐゴシック" panose="020B0600070205080204" pitchFamily="50" charset="-128"/>
            </a:rPr>
            <a:t>年度においては、職員給与を</a:t>
          </a:r>
          <a:r>
            <a:rPr kumimoji="1" lang="en-US" altLang="ja-JP" sz="1150" baseline="0">
              <a:latin typeface="ＭＳ Ｐゴシック" panose="020B0600070205080204" pitchFamily="50" charset="-128"/>
              <a:ea typeface="ＭＳ Ｐゴシック" panose="020B0600070205080204" pitchFamily="50" charset="-128"/>
            </a:rPr>
            <a:t>27</a:t>
          </a:r>
          <a:r>
            <a:rPr kumimoji="1" lang="ja-JP" altLang="en-US" sz="1150" baseline="0">
              <a:latin typeface="ＭＳ Ｐゴシック" panose="020B0600070205080204" pitchFamily="50" charset="-128"/>
              <a:ea typeface="ＭＳ Ｐゴシック" panose="020B0600070205080204" pitchFamily="50" charset="-128"/>
            </a:rPr>
            <a:t>百万円減額する特別調整を実施し、総人件費の抑制を行っており、今後も適切に対処していく方針である。</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121327</xdr:rowOff>
    </xdr:from>
    <xdr:to>
      <xdr:col>23</xdr:col>
      <xdr:colOff>133350</xdr:colOff>
      <xdr:row>89</xdr:row>
      <xdr:rowOff>75978</xdr:rowOff>
    </xdr:to>
    <xdr:cxnSp macro="">
      <xdr:nvCxnSpPr>
        <xdr:cNvPr id="182" name="直線コネクタ 181"/>
        <xdr:cNvCxnSpPr/>
      </xdr:nvCxnSpPr>
      <xdr:spPr>
        <a:xfrm flipV="1">
          <a:off x="4953000" y="13837327"/>
          <a:ext cx="0" cy="1497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48055</xdr:rowOff>
    </xdr:from>
    <xdr:ext cx="762000" cy="259045"/>
    <xdr:sp macro="" textlink="">
      <xdr:nvSpPr>
        <xdr:cNvPr id="183" name="人件費・物件費等の状況最小値テキスト"/>
        <xdr:cNvSpPr txBox="1"/>
      </xdr:nvSpPr>
      <xdr:spPr>
        <a:xfrm>
          <a:off x="5041900" y="1530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75978</xdr:rowOff>
    </xdr:from>
    <xdr:to>
      <xdr:col>24</xdr:col>
      <xdr:colOff>12700</xdr:colOff>
      <xdr:row>89</xdr:row>
      <xdr:rowOff>75978</xdr:rowOff>
    </xdr:to>
    <xdr:cxnSp macro="">
      <xdr:nvCxnSpPr>
        <xdr:cNvPr id="184" name="直線コネクタ 183"/>
        <xdr:cNvCxnSpPr/>
      </xdr:nvCxnSpPr>
      <xdr:spPr>
        <a:xfrm>
          <a:off x="4864100" y="153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36254</xdr:rowOff>
    </xdr:from>
    <xdr:ext cx="762000" cy="259045"/>
    <xdr:sp macro="" textlink="">
      <xdr:nvSpPr>
        <xdr:cNvPr id="185" name="人件費・物件費等の状況最大値テキスト"/>
        <xdr:cNvSpPr txBox="1"/>
      </xdr:nvSpPr>
      <xdr:spPr>
        <a:xfrm>
          <a:off x="5041900" y="1358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121327</xdr:rowOff>
    </xdr:from>
    <xdr:to>
      <xdr:col>24</xdr:col>
      <xdr:colOff>12700</xdr:colOff>
      <xdr:row>80</xdr:row>
      <xdr:rowOff>121327</xdr:rowOff>
    </xdr:to>
    <xdr:cxnSp macro="">
      <xdr:nvCxnSpPr>
        <xdr:cNvPr id="186" name="直線コネクタ 185"/>
        <xdr:cNvCxnSpPr/>
      </xdr:nvCxnSpPr>
      <xdr:spPr>
        <a:xfrm>
          <a:off x="4864100" y="13837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52073</xdr:rowOff>
    </xdr:from>
    <xdr:to>
      <xdr:col>23</xdr:col>
      <xdr:colOff>133350</xdr:colOff>
      <xdr:row>88</xdr:row>
      <xdr:rowOff>64571</xdr:rowOff>
    </xdr:to>
    <xdr:cxnSp macro="">
      <xdr:nvCxnSpPr>
        <xdr:cNvPr id="187" name="直線コネクタ 186"/>
        <xdr:cNvCxnSpPr/>
      </xdr:nvCxnSpPr>
      <xdr:spPr>
        <a:xfrm flipV="1">
          <a:off x="4114800" y="15139673"/>
          <a:ext cx="838200" cy="1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40363</xdr:rowOff>
    </xdr:from>
    <xdr:ext cx="762000" cy="259045"/>
    <xdr:sp macro="" textlink="">
      <xdr:nvSpPr>
        <xdr:cNvPr id="188" name="人件費・物件費等の状況平均値テキスト"/>
        <xdr:cNvSpPr txBox="1"/>
      </xdr:nvSpPr>
      <xdr:spPr>
        <a:xfrm>
          <a:off x="5041900" y="14270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23836</xdr:rowOff>
    </xdr:from>
    <xdr:to>
      <xdr:col>23</xdr:col>
      <xdr:colOff>184150</xdr:colOff>
      <xdr:row>84</xdr:row>
      <xdr:rowOff>125436</xdr:rowOff>
    </xdr:to>
    <xdr:sp macro="" textlink="">
      <xdr:nvSpPr>
        <xdr:cNvPr id="189" name="フローチャート: 判断 188"/>
        <xdr:cNvSpPr/>
      </xdr:nvSpPr>
      <xdr:spPr>
        <a:xfrm>
          <a:off x="4902200" y="1442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64571</xdr:rowOff>
    </xdr:from>
    <xdr:to>
      <xdr:col>19</xdr:col>
      <xdr:colOff>133350</xdr:colOff>
      <xdr:row>88</xdr:row>
      <xdr:rowOff>158486</xdr:rowOff>
    </xdr:to>
    <xdr:cxnSp macro="">
      <xdr:nvCxnSpPr>
        <xdr:cNvPr id="190" name="直線コネクタ 189"/>
        <xdr:cNvCxnSpPr/>
      </xdr:nvCxnSpPr>
      <xdr:spPr>
        <a:xfrm flipV="1">
          <a:off x="3225800" y="15152171"/>
          <a:ext cx="889000" cy="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159765</xdr:rowOff>
    </xdr:from>
    <xdr:to>
      <xdr:col>19</xdr:col>
      <xdr:colOff>184150</xdr:colOff>
      <xdr:row>84</xdr:row>
      <xdr:rowOff>89915</xdr:rowOff>
    </xdr:to>
    <xdr:sp macro="" textlink="">
      <xdr:nvSpPr>
        <xdr:cNvPr id="191" name="フローチャート: 判断 190"/>
        <xdr:cNvSpPr/>
      </xdr:nvSpPr>
      <xdr:spPr>
        <a:xfrm>
          <a:off x="4064000" y="1439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100092</xdr:rowOff>
    </xdr:from>
    <xdr:ext cx="736600" cy="259045"/>
    <xdr:sp macro="" textlink="">
      <xdr:nvSpPr>
        <xdr:cNvPr id="192" name="テキスト ボックス 191"/>
        <xdr:cNvSpPr txBox="1"/>
      </xdr:nvSpPr>
      <xdr:spPr>
        <a:xfrm>
          <a:off x="3733800" y="14158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83569</xdr:rowOff>
    </xdr:from>
    <xdr:to>
      <xdr:col>15</xdr:col>
      <xdr:colOff>82550</xdr:colOff>
      <xdr:row>88</xdr:row>
      <xdr:rowOff>158486</xdr:rowOff>
    </xdr:to>
    <xdr:cxnSp macro="">
      <xdr:nvCxnSpPr>
        <xdr:cNvPr id="193" name="直線コネクタ 192"/>
        <xdr:cNvCxnSpPr/>
      </xdr:nvCxnSpPr>
      <xdr:spPr>
        <a:xfrm>
          <a:off x="2336800" y="14999719"/>
          <a:ext cx="889000" cy="24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81296</xdr:rowOff>
    </xdr:from>
    <xdr:to>
      <xdr:col>15</xdr:col>
      <xdr:colOff>133350</xdr:colOff>
      <xdr:row>84</xdr:row>
      <xdr:rowOff>11446</xdr:rowOff>
    </xdr:to>
    <xdr:sp macro="" textlink="">
      <xdr:nvSpPr>
        <xdr:cNvPr id="194" name="フローチャート: 判断 193"/>
        <xdr:cNvSpPr/>
      </xdr:nvSpPr>
      <xdr:spPr>
        <a:xfrm>
          <a:off x="3175000" y="143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21623</xdr:rowOff>
    </xdr:from>
    <xdr:ext cx="762000" cy="259045"/>
    <xdr:sp macro="" textlink="">
      <xdr:nvSpPr>
        <xdr:cNvPr id="195" name="テキスト ボックス 194"/>
        <xdr:cNvSpPr txBox="1"/>
      </xdr:nvSpPr>
      <xdr:spPr>
        <a:xfrm>
          <a:off x="2844800" y="1408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29935</xdr:rowOff>
    </xdr:from>
    <xdr:to>
      <xdr:col>11</xdr:col>
      <xdr:colOff>31750</xdr:colOff>
      <xdr:row>87</xdr:row>
      <xdr:rowOff>83569</xdr:rowOff>
    </xdr:to>
    <xdr:cxnSp macro="">
      <xdr:nvCxnSpPr>
        <xdr:cNvPr id="196" name="直線コネクタ 195"/>
        <xdr:cNvCxnSpPr/>
      </xdr:nvCxnSpPr>
      <xdr:spPr>
        <a:xfrm>
          <a:off x="1447800" y="14774635"/>
          <a:ext cx="889000" cy="22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126738</xdr:rowOff>
    </xdr:from>
    <xdr:to>
      <xdr:col>11</xdr:col>
      <xdr:colOff>82550</xdr:colOff>
      <xdr:row>83</xdr:row>
      <xdr:rowOff>56888</xdr:rowOff>
    </xdr:to>
    <xdr:sp macro="" textlink="">
      <xdr:nvSpPr>
        <xdr:cNvPr id="197" name="フローチャート: 判断 196"/>
        <xdr:cNvSpPr/>
      </xdr:nvSpPr>
      <xdr:spPr>
        <a:xfrm>
          <a:off x="2286000" y="1418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67065</xdr:rowOff>
    </xdr:from>
    <xdr:ext cx="762000" cy="259045"/>
    <xdr:sp macro="" textlink="">
      <xdr:nvSpPr>
        <xdr:cNvPr id="198" name="テキスト ボックス 197"/>
        <xdr:cNvSpPr txBox="1"/>
      </xdr:nvSpPr>
      <xdr:spPr>
        <a:xfrm>
          <a:off x="1955800" y="1395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14692</xdr:rowOff>
    </xdr:from>
    <xdr:to>
      <xdr:col>7</xdr:col>
      <xdr:colOff>31750</xdr:colOff>
      <xdr:row>80</xdr:row>
      <xdr:rowOff>116292</xdr:rowOff>
    </xdr:to>
    <xdr:sp macro="" textlink="">
      <xdr:nvSpPr>
        <xdr:cNvPr id="199" name="フローチャート: 判断 198"/>
        <xdr:cNvSpPr/>
      </xdr:nvSpPr>
      <xdr:spPr>
        <a:xfrm>
          <a:off x="1397000" y="1373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126469</xdr:rowOff>
    </xdr:from>
    <xdr:ext cx="762000" cy="259045"/>
    <xdr:sp macro="" textlink="">
      <xdr:nvSpPr>
        <xdr:cNvPr id="200" name="テキスト ボックス 199"/>
        <xdr:cNvSpPr txBox="1"/>
      </xdr:nvSpPr>
      <xdr:spPr>
        <a:xfrm>
          <a:off x="1066800" y="1349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1273</xdr:rowOff>
    </xdr:from>
    <xdr:to>
      <xdr:col>23</xdr:col>
      <xdr:colOff>184150</xdr:colOff>
      <xdr:row>88</xdr:row>
      <xdr:rowOff>102873</xdr:rowOff>
    </xdr:to>
    <xdr:sp macro="" textlink="">
      <xdr:nvSpPr>
        <xdr:cNvPr id="206" name="楕円 205"/>
        <xdr:cNvSpPr/>
      </xdr:nvSpPr>
      <xdr:spPr>
        <a:xfrm>
          <a:off x="4902200" y="1508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144800</xdr:rowOff>
    </xdr:from>
    <xdr:ext cx="762000" cy="259045"/>
    <xdr:sp macro="" textlink="">
      <xdr:nvSpPr>
        <xdr:cNvPr id="207" name="人件費・物件費等の状況該当値テキスト"/>
        <xdr:cNvSpPr txBox="1"/>
      </xdr:nvSpPr>
      <xdr:spPr>
        <a:xfrm>
          <a:off x="5041900" y="1506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13771</xdr:rowOff>
    </xdr:from>
    <xdr:to>
      <xdr:col>19</xdr:col>
      <xdr:colOff>184150</xdr:colOff>
      <xdr:row>88</xdr:row>
      <xdr:rowOff>115371</xdr:rowOff>
    </xdr:to>
    <xdr:sp macro="" textlink="">
      <xdr:nvSpPr>
        <xdr:cNvPr id="208" name="楕円 207"/>
        <xdr:cNvSpPr/>
      </xdr:nvSpPr>
      <xdr:spPr>
        <a:xfrm>
          <a:off x="4064000" y="151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100148</xdr:rowOff>
    </xdr:from>
    <xdr:ext cx="736600" cy="259045"/>
    <xdr:sp macro="" textlink="">
      <xdr:nvSpPr>
        <xdr:cNvPr id="209" name="テキスト ボックス 208"/>
        <xdr:cNvSpPr txBox="1"/>
      </xdr:nvSpPr>
      <xdr:spPr>
        <a:xfrm>
          <a:off x="3733800" y="1518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107686</xdr:rowOff>
    </xdr:from>
    <xdr:to>
      <xdr:col>15</xdr:col>
      <xdr:colOff>133350</xdr:colOff>
      <xdr:row>89</xdr:row>
      <xdr:rowOff>37836</xdr:rowOff>
    </xdr:to>
    <xdr:sp macro="" textlink="">
      <xdr:nvSpPr>
        <xdr:cNvPr id="210" name="楕円 209"/>
        <xdr:cNvSpPr/>
      </xdr:nvSpPr>
      <xdr:spPr>
        <a:xfrm>
          <a:off x="3175000" y="151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22613</xdr:rowOff>
    </xdr:from>
    <xdr:ext cx="762000" cy="259045"/>
    <xdr:sp macro="" textlink="">
      <xdr:nvSpPr>
        <xdr:cNvPr id="211" name="テキスト ボックス 210"/>
        <xdr:cNvSpPr txBox="1"/>
      </xdr:nvSpPr>
      <xdr:spPr>
        <a:xfrm>
          <a:off x="2844800" y="1528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32769</xdr:rowOff>
    </xdr:from>
    <xdr:to>
      <xdr:col>11</xdr:col>
      <xdr:colOff>82550</xdr:colOff>
      <xdr:row>87</xdr:row>
      <xdr:rowOff>134369</xdr:rowOff>
    </xdr:to>
    <xdr:sp macro="" textlink="">
      <xdr:nvSpPr>
        <xdr:cNvPr id="212" name="楕円 211"/>
        <xdr:cNvSpPr/>
      </xdr:nvSpPr>
      <xdr:spPr>
        <a:xfrm>
          <a:off x="2286000" y="149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119146</xdr:rowOff>
    </xdr:from>
    <xdr:ext cx="762000" cy="259045"/>
    <xdr:sp macro="" textlink="">
      <xdr:nvSpPr>
        <xdr:cNvPr id="213" name="テキスト ボックス 212"/>
        <xdr:cNvSpPr txBox="1"/>
      </xdr:nvSpPr>
      <xdr:spPr>
        <a:xfrm>
          <a:off x="1955800" y="1503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150585</xdr:rowOff>
    </xdr:from>
    <xdr:to>
      <xdr:col>7</xdr:col>
      <xdr:colOff>31750</xdr:colOff>
      <xdr:row>86</xdr:row>
      <xdr:rowOff>80735</xdr:rowOff>
    </xdr:to>
    <xdr:sp macro="" textlink="">
      <xdr:nvSpPr>
        <xdr:cNvPr id="214" name="楕円 213"/>
        <xdr:cNvSpPr/>
      </xdr:nvSpPr>
      <xdr:spPr>
        <a:xfrm>
          <a:off x="1397000" y="1472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65512</xdr:rowOff>
    </xdr:from>
    <xdr:ext cx="762000" cy="259045"/>
    <xdr:sp macro="" textlink="">
      <xdr:nvSpPr>
        <xdr:cNvPr id="215" name="テキスト ボックス 214"/>
        <xdr:cNvSpPr txBox="1"/>
      </xdr:nvSpPr>
      <xdr:spPr>
        <a:xfrm>
          <a:off x="1066800" y="14810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人事委員会勧告に基づいて実施した平成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年度における給与構造改革の昇給抑制の回復措置や、平成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年度の給与制度の総合的見直しにおける給料表の水準調整等により、ラスパイレス指数は上昇傾向にあったが、当該総合的見直しに伴う現給保障が平成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年３月で終了したことによりラスパイレス指数は低下した。また、査定昇給制度の活用や適切な昇任管理の実施により、都道府県平均を下回っている。引き続き適正な給与水準の維持に努める。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4" name="直線コネクタ 243"/>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6" name="直線コネクタ 24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7"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48" name="直線コネクタ 247"/>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136071</xdr:rowOff>
    </xdr:to>
    <xdr:cxnSp macro="">
      <xdr:nvCxnSpPr>
        <xdr:cNvPr id="249" name="直線コネクタ 248"/>
        <xdr:cNvCxnSpPr/>
      </xdr:nvCxnSpPr>
      <xdr:spPr>
        <a:xfrm flipV="1">
          <a:off x="16179800" y="1484630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0"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1" name="フローチャート: 判断 25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136071</xdr:rowOff>
    </xdr:to>
    <xdr:cxnSp macro="">
      <xdr:nvCxnSpPr>
        <xdr:cNvPr id="252" name="直線コネクタ 251"/>
        <xdr:cNvCxnSpPr/>
      </xdr:nvCxnSpPr>
      <xdr:spPr>
        <a:xfrm>
          <a:off x="15290800" y="148118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53" name="フローチャート: 判断 252"/>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54" name="テキスト ボックス 253"/>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67129</xdr:rowOff>
    </xdr:to>
    <xdr:cxnSp macro="">
      <xdr:nvCxnSpPr>
        <xdr:cNvPr id="255" name="直線コネクタ 254"/>
        <xdr:cNvCxnSpPr/>
      </xdr:nvCxnSpPr>
      <xdr:spPr>
        <a:xfrm>
          <a:off x="14401800" y="147428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154214</xdr:rowOff>
    </xdr:from>
    <xdr:to>
      <xdr:col>73</xdr:col>
      <xdr:colOff>44450</xdr:colOff>
      <xdr:row>87</xdr:row>
      <xdr:rowOff>84364</xdr:rowOff>
    </xdr:to>
    <xdr:sp macro="" textlink="">
      <xdr:nvSpPr>
        <xdr:cNvPr id="256" name="フローチャート: 判断 255"/>
        <xdr:cNvSpPr/>
      </xdr:nvSpPr>
      <xdr:spPr>
        <a:xfrm>
          <a:off x="15240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57" name="テキスト ボックス 256"/>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169636</xdr:rowOff>
    </xdr:to>
    <xdr:cxnSp macro="">
      <xdr:nvCxnSpPr>
        <xdr:cNvPr id="258" name="直線コネクタ 257"/>
        <xdr:cNvCxnSpPr/>
      </xdr:nvCxnSpPr>
      <xdr:spPr>
        <a:xfrm>
          <a:off x="13512800" y="146394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59" name="フローチャート: 判断 258"/>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60" name="テキスト ボックス 259"/>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1" name="フローチャート: 判断 260"/>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62" name="テキスト ボックス 261"/>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8" name="楕円 267"/>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69"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70" name="楕円 269"/>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71" name="テキスト ボックス 270"/>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72" name="楕円 271"/>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73" name="テキスト ボックス 272"/>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74" name="楕円 273"/>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5" name="テキスト ボックス 274"/>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6" name="楕円 275"/>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7" name="テキスト ボックス 276"/>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本県では、　「集中改革プログラム（第１期アクションプラン改革編）」の期間（Ｈ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）において、事務事業の見直しや業務プロセスの改善等により、公営企業を除く全体で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1,419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人を削減したところである。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発生した東日本大震災津波以降は、迅速な復旧・復興の実現に向けて、他の都道府県からの応援職員の受入や任期付職員等の採用を進めながら、全体としてはスリムで効率的な体制を維持してきたところであり、今後も、必要な職員数を確保しつつ、不要不急な業務の見直しを不断に行い、適正な定員管理に取り組んで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2" name="直線コネクタ 29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3" name="テキスト ボックス 29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6" name="直線コネクタ 29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7" name="テキスト ボックス 29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9" name="テキスト ボックス 29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87608</xdr:rowOff>
    </xdr:from>
    <xdr:to>
      <xdr:col>81</xdr:col>
      <xdr:colOff>44450</xdr:colOff>
      <xdr:row>65</xdr:row>
      <xdr:rowOff>148854</xdr:rowOff>
    </xdr:to>
    <xdr:cxnSp macro="">
      <xdr:nvCxnSpPr>
        <xdr:cNvPr id="301" name="直線コネクタ 300"/>
        <xdr:cNvCxnSpPr/>
      </xdr:nvCxnSpPr>
      <xdr:spPr>
        <a:xfrm flipV="1">
          <a:off x="17018000" y="10031708"/>
          <a:ext cx="0" cy="1261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120931</xdr:rowOff>
    </xdr:from>
    <xdr:ext cx="762000" cy="259045"/>
    <xdr:sp macro="" textlink="">
      <xdr:nvSpPr>
        <xdr:cNvPr id="302" name="定員管理の状況最小値テキスト"/>
        <xdr:cNvSpPr txBox="1"/>
      </xdr:nvSpPr>
      <xdr:spPr>
        <a:xfrm>
          <a:off x="17106900" y="1126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148854</xdr:rowOff>
    </xdr:from>
    <xdr:to>
      <xdr:col>81</xdr:col>
      <xdr:colOff>133350</xdr:colOff>
      <xdr:row>65</xdr:row>
      <xdr:rowOff>148854</xdr:rowOff>
    </xdr:to>
    <xdr:cxnSp macro="">
      <xdr:nvCxnSpPr>
        <xdr:cNvPr id="303" name="直線コネクタ 302"/>
        <xdr:cNvCxnSpPr/>
      </xdr:nvCxnSpPr>
      <xdr:spPr>
        <a:xfrm>
          <a:off x="16929100" y="112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2535</xdr:rowOff>
    </xdr:from>
    <xdr:ext cx="762000" cy="259045"/>
    <xdr:sp macro="" textlink="">
      <xdr:nvSpPr>
        <xdr:cNvPr id="304" name="定員管理の状況最大値テキスト"/>
        <xdr:cNvSpPr txBox="1"/>
      </xdr:nvSpPr>
      <xdr:spPr>
        <a:xfrm>
          <a:off x="17106900" y="977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87608</xdr:rowOff>
    </xdr:from>
    <xdr:to>
      <xdr:col>81</xdr:col>
      <xdr:colOff>133350</xdr:colOff>
      <xdr:row>58</xdr:row>
      <xdr:rowOff>87608</xdr:rowOff>
    </xdr:to>
    <xdr:cxnSp macro="">
      <xdr:nvCxnSpPr>
        <xdr:cNvPr id="305" name="直線コネクタ 304"/>
        <xdr:cNvCxnSpPr/>
      </xdr:nvCxnSpPr>
      <xdr:spPr>
        <a:xfrm>
          <a:off x="16929100" y="1003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21044</xdr:rowOff>
    </xdr:from>
    <xdr:to>
      <xdr:col>81</xdr:col>
      <xdr:colOff>44450</xdr:colOff>
      <xdr:row>62</xdr:row>
      <xdr:rowOff>99406</xdr:rowOff>
    </xdr:to>
    <xdr:cxnSp macro="">
      <xdr:nvCxnSpPr>
        <xdr:cNvPr id="306" name="直線コネクタ 305"/>
        <xdr:cNvCxnSpPr/>
      </xdr:nvCxnSpPr>
      <xdr:spPr>
        <a:xfrm>
          <a:off x="16179800" y="10650944"/>
          <a:ext cx="838200" cy="7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19896</xdr:rowOff>
    </xdr:from>
    <xdr:ext cx="762000" cy="259045"/>
    <xdr:sp macro="" textlink="">
      <xdr:nvSpPr>
        <xdr:cNvPr id="307" name="定員管理の状況平均値テキスト"/>
        <xdr:cNvSpPr txBox="1"/>
      </xdr:nvSpPr>
      <xdr:spPr>
        <a:xfrm>
          <a:off x="17106900" y="10306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3369</xdr:rowOff>
    </xdr:from>
    <xdr:to>
      <xdr:col>81</xdr:col>
      <xdr:colOff>95250</xdr:colOff>
      <xdr:row>61</xdr:row>
      <xdr:rowOff>104969</xdr:rowOff>
    </xdr:to>
    <xdr:sp macro="" textlink="">
      <xdr:nvSpPr>
        <xdr:cNvPr id="308" name="フローチャート: 判断 307"/>
        <xdr:cNvSpPr/>
      </xdr:nvSpPr>
      <xdr:spPr>
        <a:xfrm>
          <a:off x="16967200" y="1046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113106</xdr:rowOff>
    </xdr:from>
    <xdr:to>
      <xdr:col>77</xdr:col>
      <xdr:colOff>44450</xdr:colOff>
      <xdr:row>62</xdr:row>
      <xdr:rowOff>21044</xdr:rowOff>
    </xdr:to>
    <xdr:cxnSp macro="">
      <xdr:nvCxnSpPr>
        <xdr:cNvPr id="309" name="直線コネクタ 308"/>
        <xdr:cNvCxnSpPr/>
      </xdr:nvCxnSpPr>
      <xdr:spPr>
        <a:xfrm>
          <a:off x="15290800" y="10571556"/>
          <a:ext cx="889000" cy="7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118897</xdr:rowOff>
    </xdr:from>
    <xdr:to>
      <xdr:col>77</xdr:col>
      <xdr:colOff>95250</xdr:colOff>
      <xdr:row>61</xdr:row>
      <xdr:rowOff>49047</xdr:rowOff>
    </xdr:to>
    <xdr:sp macro="" textlink="">
      <xdr:nvSpPr>
        <xdr:cNvPr id="310" name="フローチャート: 判断 309"/>
        <xdr:cNvSpPr/>
      </xdr:nvSpPr>
      <xdr:spPr>
        <a:xfrm>
          <a:off x="16129000" y="1040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59224</xdr:rowOff>
    </xdr:from>
    <xdr:ext cx="736600" cy="259045"/>
    <xdr:sp macro="" textlink="">
      <xdr:nvSpPr>
        <xdr:cNvPr id="311" name="テキスト ボックス 310"/>
        <xdr:cNvSpPr txBox="1"/>
      </xdr:nvSpPr>
      <xdr:spPr>
        <a:xfrm>
          <a:off x="15798800" y="10174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110090</xdr:rowOff>
    </xdr:from>
    <xdr:to>
      <xdr:col>72</xdr:col>
      <xdr:colOff>203200</xdr:colOff>
      <xdr:row>61</xdr:row>
      <xdr:rowOff>113106</xdr:rowOff>
    </xdr:to>
    <xdr:cxnSp macro="">
      <xdr:nvCxnSpPr>
        <xdr:cNvPr id="312" name="直線コネクタ 311"/>
        <xdr:cNvCxnSpPr/>
      </xdr:nvCxnSpPr>
      <xdr:spPr>
        <a:xfrm>
          <a:off x="14401800" y="10568540"/>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69980</xdr:rowOff>
    </xdr:from>
    <xdr:to>
      <xdr:col>73</xdr:col>
      <xdr:colOff>44450</xdr:colOff>
      <xdr:row>60</xdr:row>
      <xdr:rowOff>130</xdr:rowOff>
    </xdr:to>
    <xdr:sp macro="" textlink="">
      <xdr:nvSpPr>
        <xdr:cNvPr id="313" name="フローチャート: 判断 312"/>
        <xdr:cNvSpPr/>
      </xdr:nvSpPr>
      <xdr:spPr>
        <a:xfrm>
          <a:off x="15240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10307</xdr:rowOff>
    </xdr:from>
    <xdr:ext cx="762000" cy="259045"/>
    <xdr:sp macro="" textlink="">
      <xdr:nvSpPr>
        <xdr:cNvPr id="314" name="テキスト ボックス 313"/>
        <xdr:cNvSpPr txBox="1"/>
      </xdr:nvSpPr>
      <xdr:spPr>
        <a:xfrm>
          <a:off x="14909800" y="995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77575</xdr:rowOff>
    </xdr:from>
    <xdr:to>
      <xdr:col>68</xdr:col>
      <xdr:colOff>152400</xdr:colOff>
      <xdr:row>61</xdr:row>
      <xdr:rowOff>110090</xdr:rowOff>
    </xdr:to>
    <xdr:cxnSp macro="">
      <xdr:nvCxnSpPr>
        <xdr:cNvPr id="315" name="直線コネクタ 314"/>
        <xdr:cNvCxnSpPr/>
      </xdr:nvCxnSpPr>
      <xdr:spPr>
        <a:xfrm>
          <a:off x="13512800" y="10536025"/>
          <a:ext cx="889000" cy="3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151600</xdr:rowOff>
    </xdr:from>
    <xdr:to>
      <xdr:col>68</xdr:col>
      <xdr:colOff>203200</xdr:colOff>
      <xdr:row>60</xdr:row>
      <xdr:rowOff>81750</xdr:rowOff>
    </xdr:to>
    <xdr:sp macro="" textlink="">
      <xdr:nvSpPr>
        <xdr:cNvPr id="316" name="フローチャート: 判断 315"/>
        <xdr:cNvSpPr/>
      </xdr:nvSpPr>
      <xdr:spPr>
        <a:xfrm>
          <a:off x="14351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91927</xdr:rowOff>
    </xdr:from>
    <xdr:ext cx="762000" cy="259045"/>
    <xdr:sp macro="" textlink="">
      <xdr:nvSpPr>
        <xdr:cNvPr id="317" name="テキスト ボックス 316"/>
        <xdr:cNvSpPr txBox="1"/>
      </xdr:nvSpPr>
      <xdr:spPr>
        <a:xfrm>
          <a:off x="14020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59671</xdr:rowOff>
    </xdr:from>
    <xdr:to>
      <xdr:col>64</xdr:col>
      <xdr:colOff>152400</xdr:colOff>
      <xdr:row>58</xdr:row>
      <xdr:rowOff>161271</xdr:rowOff>
    </xdr:to>
    <xdr:sp macro="" textlink="">
      <xdr:nvSpPr>
        <xdr:cNvPr id="318" name="フローチャート: 判断 317"/>
        <xdr:cNvSpPr/>
      </xdr:nvSpPr>
      <xdr:spPr>
        <a:xfrm>
          <a:off x="13462000" y="1000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171448</xdr:rowOff>
    </xdr:from>
    <xdr:ext cx="762000" cy="259045"/>
    <xdr:sp macro="" textlink="">
      <xdr:nvSpPr>
        <xdr:cNvPr id="319" name="テキスト ボックス 318"/>
        <xdr:cNvSpPr txBox="1"/>
      </xdr:nvSpPr>
      <xdr:spPr>
        <a:xfrm>
          <a:off x="13131800" y="97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0" name="テキスト ボックス 31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1" name="テキスト ボックス 32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2" name="テキスト ボックス 32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3" name="テキスト ボックス 32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4" name="テキスト ボックス 32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48606</xdr:rowOff>
    </xdr:from>
    <xdr:to>
      <xdr:col>81</xdr:col>
      <xdr:colOff>95250</xdr:colOff>
      <xdr:row>62</xdr:row>
      <xdr:rowOff>150206</xdr:rowOff>
    </xdr:to>
    <xdr:sp macro="" textlink="">
      <xdr:nvSpPr>
        <xdr:cNvPr id="325" name="楕円 324"/>
        <xdr:cNvSpPr/>
      </xdr:nvSpPr>
      <xdr:spPr>
        <a:xfrm>
          <a:off x="16967200" y="1067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20683</xdr:rowOff>
    </xdr:from>
    <xdr:ext cx="762000" cy="259045"/>
    <xdr:sp macro="" textlink="">
      <xdr:nvSpPr>
        <xdr:cNvPr id="326" name="定員管理の状況該当値テキスト"/>
        <xdr:cNvSpPr txBox="1"/>
      </xdr:nvSpPr>
      <xdr:spPr>
        <a:xfrm>
          <a:off x="17106900" y="10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141694</xdr:rowOff>
    </xdr:from>
    <xdr:to>
      <xdr:col>77</xdr:col>
      <xdr:colOff>95250</xdr:colOff>
      <xdr:row>62</xdr:row>
      <xdr:rowOff>71844</xdr:rowOff>
    </xdr:to>
    <xdr:sp macro="" textlink="">
      <xdr:nvSpPr>
        <xdr:cNvPr id="327" name="楕円 326"/>
        <xdr:cNvSpPr/>
      </xdr:nvSpPr>
      <xdr:spPr>
        <a:xfrm>
          <a:off x="16129000" y="1060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56621</xdr:rowOff>
    </xdr:from>
    <xdr:ext cx="736600" cy="259045"/>
    <xdr:sp macro="" textlink="">
      <xdr:nvSpPr>
        <xdr:cNvPr id="328" name="テキスト ボックス 327"/>
        <xdr:cNvSpPr txBox="1"/>
      </xdr:nvSpPr>
      <xdr:spPr>
        <a:xfrm>
          <a:off x="15798800" y="10686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62306</xdr:rowOff>
    </xdr:from>
    <xdr:to>
      <xdr:col>73</xdr:col>
      <xdr:colOff>44450</xdr:colOff>
      <xdr:row>61</xdr:row>
      <xdr:rowOff>163906</xdr:rowOff>
    </xdr:to>
    <xdr:sp macro="" textlink="">
      <xdr:nvSpPr>
        <xdr:cNvPr id="329" name="楕円 328"/>
        <xdr:cNvSpPr/>
      </xdr:nvSpPr>
      <xdr:spPr>
        <a:xfrm>
          <a:off x="15240000" y="105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148683</xdr:rowOff>
    </xdr:from>
    <xdr:ext cx="762000" cy="259045"/>
    <xdr:sp macro="" textlink="">
      <xdr:nvSpPr>
        <xdr:cNvPr id="330" name="テキスト ボックス 329"/>
        <xdr:cNvSpPr txBox="1"/>
      </xdr:nvSpPr>
      <xdr:spPr>
        <a:xfrm>
          <a:off x="14909800" y="1060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59290</xdr:rowOff>
    </xdr:from>
    <xdr:to>
      <xdr:col>68</xdr:col>
      <xdr:colOff>203200</xdr:colOff>
      <xdr:row>61</xdr:row>
      <xdr:rowOff>160890</xdr:rowOff>
    </xdr:to>
    <xdr:sp macro="" textlink="">
      <xdr:nvSpPr>
        <xdr:cNvPr id="331" name="楕円 330"/>
        <xdr:cNvSpPr/>
      </xdr:nvSpPr>
      <xdr:spPr>
        <a:xfrm>
          <a:off x="14351000" y="1051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145667</xdr:rowOff>
    </xdr:from>
    <xdr:ext cx="762000" cy="259045"/>
    <xdr:sp macro="" textlink="">
      <xdr:nvSpPr>
        <xdr:cNvPr id="332" name="テキスト ボックス 331"/>
        <xdr:cNvSpPr txBox="1"/>
      </xdr:nvSpPr>
      <xdr:spPr>
        <a:xfrm>
          <a:off x="14020800" y="1060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26775</xdr:rowOff>
    </xdr:from>
    <xdr:to>
      <xdr:col>64</xdr:col>
      <xdr:colOff>152400</xdr:colOff>
      <xdr:row>61</xdr:row>
      <xdr:rowOff>128375</xdr:rowOff>
    </xdr:to>
    <xdr:sp macro="" textlink="">
      <xdr:nvSpPr>
        <xdr:cNvPr id="333" name="楕円 332"/>
        <xdr:cNvSpPr/>
      </xdr:nvSpPr>
      <xdr:spPr>
        <a:xfrm>
          <a:off x="13462000" y="1048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113152</xdr:rowOff>
    </xdr:from>
    <xdr:ext cx="762000" cy="259045"/>
    <xdr:sp macro="" textlink="">
      <xdr:nvSpPr>
        <xdr:cNvPr id="334" name="テキスト ボックス 333"/>
        <xdr:cNvSpPr txBox="1"/>
      </xdr:nvSpPr>
      <xdr:spPr>
        <a:xfrm>
          <a:off x="13131800" y="105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6" name="テキスト ボックス 335"/>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7" name="テキスト ボックス 336"/>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baseline="0">
              <a:latin typeface="ＭＳ Ｐゴシック" panose="020B0600070205080204" pitchFamily="50" charset="-128"/>
              <a:ea typeface="ＭＳ Ｐゴシック" panose="020B0600070205080204" pitchFamily="50" charset="-128"/>
            </a:rPr>
            <a:t>　実質公債費比率は類似団体平均を上回っているが、これは、国の経済対策に呼応して建設地方債・財源対策債を多額に発行してきたこと、本県の教育環境や社会インフラの充実のための公共施設の整備に積極的に取り組んできたこと等のほか、類似団体と比較して公営企業債の元利償還金に対する繰入金の割合が高いことが要因と考えられる。元利償還金の額のうち、比率低下の具体的な要因としては、公共事業等債や地方道路等整備事業債に係る県債償還額が減少したためである。</a:t>
          </a:r>
        </a:p>
        <a:p>
          <a:r>
            <a:rPr kumimoji="1" lang="ja-JP" altLang="en-US" sz="1150" baseline="0">
              <a:latin typeface="ＭＳ Ｐゴシック" panose="020B0600070205080204" pitchFamily="50" charset="-128"/>
              <a:ea typeface="ＭＳ Ｐゴシック" panose="020B0600070205080204" pitchFamily="50" charset="-128"/>
            </a:rPr>
            <a:t>　公債費は、平成</a:t>
          </a:r>
          <a:r>
            <a:rPr kumimoji="1" lang="en-US" altLang="ja-JP" sz="1150" baseline="0">
              <a:latin typeface="ＭＳ Ｐゴシック" panose="020B0600070205080204" pitchFamily="50" charset="-128"/>
              <a:ea typeface="ＭＳ Ｐゴシック" panose="020B0600070205080204" pitchFamily="50" charset="-128"/>
            </a:rPr>
            <a:t>26</a:t>
          </a:r>
          <a:r>
            <a:rPr kumimoji="1" lang="ja-JP" altLang="en-US" sz="1150" baseline="0">
              <a:latin typeface="ＭＳ Ｐゴシック" panose="020B0600070205080204" pitchFamily="50" charset="-128"/>
              <a:ea typeface="ＭＳ Ｐゴシック" panose="020B0600070205080204" pitchFamily="50" charset="-128"/>
            </a:rPr>
            <a:t>年度をピークに低下しているものの引き続き高い水準で推移する見込であり、今後も、低利資金の活用や資金調達方法の多様化を図り、適正に管理していく。</a:t>
          </a:r>
        </a:p>
      </xdr:txBody>
    </xdr:sp>
    <xdr:clientData/>
  </xdr:twoCellAnchor>
  <xdr:oneCellAnchor>
    <xdr:from>
      <xdr:col>61</xdr:col>
      <xdr:colOff>6350</xdr:colOff>
      <xdr:row>32</xdr:row>
      <xdr:rowOff>101600</xdr:rowOff>
    </xdr:from>
    <xdr:ext cx="298543" cy="225703"/>
    <xdr:sp macro="" textlink="">
      <xdr:nvSpPr>
        <xdr:cNvPr id="346" name="テキスト ボックス 34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8" name="テキスト ボックス 34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49" name="直線コネクタ 34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0" name="テキスト ボックス 34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1" name="直線コネクタ 35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2" name="テキスト ボックス 35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3" name="直線コネクタ 35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4" name="テキスト ボックス 35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5" name="直線コネクタ 35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6" name="テキスト ボックス 35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7" name="直線コネクタ 35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58" name="テキスト ボックス 35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59" name="直線コネクタ 35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0" name="テキスト ボックス 35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42</xdr:row>
      <xdr:rowOff>151795</xdr:rowOff>
    </xdr:to>
    <xdr:cxnSp macro="">
      <xdr:nvCxnSpPr>
        <xdr:cNvPr id="364" name="直線コネクタ 363"/>
        <xdr:cNvCxnSpPr/>
      </xdr:nvCxnSpPr>
      <xdr:spPr>
        <a:xfrm flipV="1">
          <a:off x="17018000" y="6330043"/>
          <a:ext cx="0" cy="1022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123872</xdr:rowOff>
    </xdr:from>
    <xdr:ext cx="762000" cy="259045"/>
    <xdr:sp macro="" textlink="">
      <xdr:nvSpPr>
        <xdr:cNvPr id="365" name="公債費負担の状況最小値テキスト"/>
        <xdr:cNvSpPr txBox="1"/>
      </xdr:nvSpPr>
      <xdr:spPr>
        <a:xfrm>
          <a:off x="17106900" y="732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151795</xdr:rowOff>
    </xdr:from>
    <xdr:to>
      <xdr:col>81</xdr:col>
      <xdr:colOff>133350</xdr:colOff>
      <xdr:row>42</xdr:row>
      <xdr:rowOff>151795</xdr:rowOff>
    </xdr:to>
    <xdr:cxnSp macro="">
      <xdr:nvCxnSpPr>
        <xdr:cNvPr id="366" name="直線コネクタ 365"/>
        <xdr:cNvCxnSpPr/>
      </xdr:nvCxnSpPr>
      <xdr:spPr>
        <a:xfrm>
          <a:off x="16929100" y="735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67"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68" name="直線コネクタ 367"/>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151795</xdr:rowOff>
    </xdr:from>
    <xdr:to>
      <xdr:col>81</xdr:col>
      <xdr:colOff>44450</xdr:colOff>
      <xdr:row>43</xdr:row>
      <xdr:rowOff>152702</xdr:rowOff>
    </xdr:to>
    <xdr:cxnSp macro="">
      <xdr:nvCxnSpPr>
        <xdr:cNvPr id="369" name="直線コネクタ 368"/>
        <xdr:cNvCxnSpPr/>
      </xdr:nvCxnSpPr>
      <xdr:spPr>
        <a:xfrm flipV="1">
          <a:off x="16179800" y="7352695"/>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57349</xdr:rowOff>
    </xdr:from>
    <xdr:ext cx="762000" cy="259045"/>
    <xdr:sp macro="" textlink="">
      <xdr:nvSpPr>
        <xdr:cNvPr id="370" name="公債費負担の状況平均値テキスト"/>
        <xdr:cNvSpPr txBox="1"/>
      </xdr:nvSpPr>
      <xdr:spPr>
        <a:xfrm>
          <a:off x="17106900" y="657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40822</xdr:rowOff>
    </xdr:from>
    <xdr:to>
      <xdr:col>81</xdr:col>
      <xdr:colOff>95250</xdr:colOff>
      <xdr:row>39</xdr:row>
      <xdr:rowOff>142422</xdr:rowOff>
    </xdr:to>
    <xdr:sp macro="" textlink="">
      <xdr:nvSpPr>
        <xdr:cNvPr id="371" name="フローチャート: 判断 370"/>
        <xdr:cNvSpPr/>
      </xdr:nvSpPr>
      <xdr:spPr>
        <a:xfrm>
          <a:off x="169672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152702</xdr:rowOff>
    </xdr:from>
    <xdr:to>
      <xdr:col>77</xdr:col>
      <xdr:colOff>44450</xdr:colOff>
      <xdr:row>44</xdr:row>
      <xdr:rowOff>130628</xdr:rowOff>
    </xdr:to>
    <xdr:cxnSp macro="">
      <xdr:nvCxnSpPr>
        <xdr:cNvPr id="372" name="直線コネクタ 371"/>
        <xdr:cNvCxnSpPr/>
      </xdr:nvCxnSpPr>
      <xdr:spPr>
        <a:xfrm flipV="1">
          <a:off x="15290800" y="7525052"/>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73" name="フローチャート: 判断 372"/>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74" name="テキスト ボックス 373"/>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130628</xdr:rowOff>
    </xdr:from>
    <xdr:to>
      <xdr:col>72</xdr:col>
      <xdr:colOff>203200</xdr:colOff>
      <xdr:row>45</xdr:row>
      <xdr:rowOff>74083</xdr:rowOff>
    </xdr:to>
    <xdr:cxnSp macro="">
      <xdr:nvCxnSpPr>
        <xdr:cNvPr id="375" name="直線コネクタ 374"/>
        <xdr:cNvCxnSpPr/>
      </xdr:nvCxnSpPr>
      <xdr:spPr>
        <a:xfrm flipV="1">
          <a:off x="14401800" y="767442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30238</xdr:rowOff>
    </xdr:from>
    <xdr:to>
      <xdr:col>73</xdr:col>
      <xdr:colOff>44450</xdr:colOff>
      <xdr:row>40</xdr:row>
      <xdr:rowOff>131838</xdr:rowOff>
    </xdr:to>
    <xdr:sp macro="" textlink="">
      <xdr:nvSpPr>
        <xdr:cNvPr id="376" name="フローチャート: 判断 375"/>
        <xdr:cNvSpPr/>
      </xdr:nvSpPr>
      <xdr:spPr>
        <a:xfrm>
          <a:off x="15240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142015</xdr:rowOff>
    </xdr:from>
    <xdr:ext cx="762000" cy="259045"/>
    <xdr:sp macro="" textlink="">
      <xdr:nvSpPr>
        <xdr:cNvPr id="377" name="テキスト ボックス 376"/>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62593</xdr:rowOff>
    </xdr:from>
    <xdr:to>
      <xdr:col>68</xdr:col>
      <xdr:colOff>152400</xdr:colOff>
      <xdr:row>45</xdr:row>
      <xdr:rowOff>74083</xdr:rowOff>
    </xdr:to>
    <xdr:cxnSp macro="">
      <xdr:nvCxnSpPr>
        <xdr:cNvPr id="378" name="直線コネクタ 377"/>
        <xdr:cNvCxnSpPr/>
      </xdr:nvCxnSpPr>
      <xdr:spPr>
        <a:xfrm>
          <a:off x="13512800" y="77778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79" name="フローチャート: 判断 378"/>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380" name="テキスト ボックス 379"/>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81" name="フローチャート: 判断 380"/>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155320</xdr:rowOff>
    </xdr:from>
    <xdr:ext cx="762000" cy="259045"/>
    <xdr:sp macro="" textlink="">
      <xdr:nvSpPr>
        <xdr:cNvPr id="382" name="テキスト ボックス 381"/>
        <xdr:cNvSpPr txBox="1"/>
      </xdr:nvSpPr>
      <xdr:spPr>
        <a:xfrm>
          <a:off x="13131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100995</xdr:rowOff>
    </xdr:from>
    <xdr:to>
      <xdr:col>81</xdr:col>
      <xdr:colOff>95250</xdr:colOff>
      <xdr:row>43</xdr:row>
      <xdr:rowOff>31145</xdr:rowOff>
    </xdr:to>
    <xdr:sp macro="" textlink="">
      <xdr:nvSpPr>
        <xdr:cNvPr id="388" name="楕円 387"/>
        <xdr:cNvSpPr/>
      </xdr:nvSpPr>
      <xdr:spPr>
        <a:xfrm>
          <a:off x="16967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168322</xdr:rowOff>
    </xdr:from>
    <xdr:ext cx="762000" cy="259045"/>
    <xdr:sp macro="" textlink="">
      <xdr:nvSpPr>
        <xdr:cNvPr id="389" name="公債費負担の状況該当値テキスト"/>
        <xdr:cNvSpPr txBox="1"/>
      </xdr:nvSpPr>
      <xdr:spPr>
        <a:xfrm>
          <a:off x="17106900" y="719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101902</xdr:rowOff>
    </xdr:from>
    <xdr:to>
      <xdr:col>77</xdr:col>
      <xdr:colOff>95250</xdr:colOff>
      <xdr:row>44</xdr:row>
      <xdr:rowOff>32052</xdr:rowOff>
    </xdr:to>
    <xdr:sp macro="" textlink="">
      <xdr:nvSpPr>
        <xdr:cNvPr id="390" name="楕円 389"/>
        <xdr:cNvSpPr/>
      </xdr:nvSpPr>
      <xdr:spPr>
        <a:xfrm>
          <a:off x="16129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16829</xdr:rowOff>
    </xdr:from>
    <xdr:ext cx="736600" cy="259045"/>
    <xdr:sp macro="" textlink="">
      <xdr:nvSpPr>
        <xdr:cNvPr id="391" name="テキスト ボックス 390"/>
        <xdr:cNvSpPr txBox="1"/>
      </xdr:nvSpPr>
      <xdr:spPr>
        <a:xfrm>
          <a:off x="15798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79828</xdr:rowOff>
    </xdr:from>
    <xdr:to>
      <xdr:col>73</xdr:col>
      <xdr:colOff>44450</xdr:colOff>
      <xdr:row>45</xdr:row>
      <xdr:rowOff>9978</xdr:rowOff>
    </xdr:to>
    <xdr:sp macro="" textlink="">
      <xdr:nvSpPr>
        <xdr:cNvPr id="392" name="楕円 391"/>
        <xdr:cNvSpPr/>
      </xdr:nvSpPr>
      <xdr:spPr>
        <a:xfrm>
          <a:off x="15240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166205</xdr:rowOff>
    </xdr:from>
    <xdr:ext cx="762000" cy="259045"/>
    <xdr:sp macro="" textlink="">
      <xdr:nvSpPr>
        <xdr:cNvPr id="393" name="テキスト ボックス 392"/>
        <xdr:cNvSpPr txBox="1"/>
      </xdr:nvSpPr>
      <xdr:spPr>
        <a:xfrm>
          <a:off x="14909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23283</xdr:rowOff>
    </xdr:from>
    <xdr:to>
      <xdr:col>68</xdr:col>
      <xdr:colOff>203200</xdr:colOff>
      <xdr:row>45</xdr:row>
      <xdr:rowOff>124883</xdr:rowOff>
    </xdr:to>
    <xdr:sp macro="" textlink="">
      <xdr:nvSpPr>
        <xdr:cNvPr id="394" name="楕円 393"/>
        <xdr:cNvSpPr/>
      </xdr:nvSpPr>
      <xdr:spPr>
        <a:xfrm>
          <a:off x="14351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109660</xdr:rowOff>
    </xdr:from>
    <xdr:ext cx="762000" cy="259045"/>
    <xdr:sp macro="" textlink="">
      <xdr:nvSpPr>
        <xdr:cNvPr id="395" name="テキスト ボックス 394"/>
        <xdr:cNvSpPr txBox="1"/>
      </xdr:nvSpPr>
      <xdr:spPr>
        <a:xfrm>
          <a:off x="14020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11793</xdr:rowOff>
    </xdr:from>
    <xdr:to>
      <xdr:col>64</xdr:col>
      <xdr:colOff>152400</xdr:colOff>
      <xdr:row>45</xdr:row>
      <xdr:rowOff>113393</xdr:rowOff>
    </xdr:to>
    <xdr:sp macro="" textlink="">
      <xdr:nvSpPr>
        <xdr:cNvPr id="396" name="楕円 395"/>
        <xdr:cNvSpPr/>
      </xdr:nvSpPr>
      <xdr:spPr>
        <a:xfrm>
          <a:off x="13462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98170</xdr:rowOff>
    </xdr:from>
    <xdr:ext cx="762000" cy="259045"/>
    <xdr:sp macro="" textlink="">
      <xdr:nvSpPr>
        <xdr:cNvPr id="397" name="テキスト ボックス 396"/>
        <xdr:cNvSpPr txBox="1"/>
      </xdr:nvSpPr>
      <xdr:spPr>
        <a:xfrm>
          <a:off x="13131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80" baseline="0">
              <a:latin typeface="ＭＳ Ｐゴシック" panose="020B0600070205080204" pitchFamily="50" charset="-128"/>
              <a:ea typeface="ＭＳ Ｐゴシック" panose="020B0600070205080204" pitchFamily="50" charset="-128"/>
            </a:rPr>
            <a:t>　</a:t>
          </a:r>
          <a:r>
            <a:rPr kumimoji="1" lang="ja-JP" altLang="en-US" sz="1050" baseline="0">
              <a:latin typeface="ＭＳ Ｐゴシック" panose="020B0600070205080204" pitchFamily="50" charset="-128"/>
              <a:ea typeface="ＭＳ Ｐゴシック" panose="020B0600070205080204" pitchFamily="50" charset="-128"/>
            </a:rPr>
            <a:t>過去の景気対策等のために発行した地方債の残高が標準財政規模に比して多額となっている。</a:t>
          </a:r>
        </a:p>
        <a:p>
          <a:r>
            <a:rPr kumimoji="1" lang="ja-JP" altLang="en-US" sz="1050" baseline="0">
              <a:latin typeface="ＭＳ Ｐゴシック" panose="020B0600070205080204" pitchFamily="50" charset="-128"/>
              <a:ea typeface="ＭＳ Ｐゴシック" panose="020B0600070205080204" pitchFamily="50" charset="-128"/>
            </a:rPr>
            <a:t>　地方債の現在高は、将来負担額の約８割を占め、</a:t>
          </a:r>
          <a:r>
            <a:rPr kumimoji="1" lang="en-US" altLang="ja-JP" sz="1050" baseline="0">
              <a:latin typeface="ＭＳ Ｐゴシック" panose="020B0600070205080204" pitchFamily="50" charset="-128"/>
              <a:ea typeface="ＭＳ Ｐゴシック" panose="020B0600070205080204" pitchFamily="50" charset="-128"/>
            </a:rPr>
            <a:t>1,355,246</a:t>
          </a:r>
          <a:r>
            <a:rPr kumimoji="1" lang="ja-JP" altLang="en-US" sz="1050" baseline="0">
              <a:latin typeface="ＭＳ Ｐゴシック" panose="020B0600070205080204" pitchFamily="50" charset="-128"/>
              <a:ea typeface="ＭＳ Ｐゴシック" panose="020B0600070205080204" pitchFamily="50" charset="-128"/>
            </a:rPr>
            <a:t>百万円となっているが、平成</a:t>
          </a:r>
          <a:r>
            <a:rPr kumimoji="1" lang="en-US" altLang="ja-JP" sz="1050" baseline="0">
              <a:latin typeface="ＭＳ Ｐゴシック" panose="020B0600070205080204" pitchFamily="50" charset="-128"/>
              <a:ea typeface="ＭＳ Ｐゴシック" panose="020B0600070205080204" pitchFamily="50" charset="-128"/>
            </a:rPr>
            <a:t>25</a:t>
          </a:r>
          <a:r>
            <a:rPr kumimoji="1" lang="ja-JP" altLang="en-US" sz="1050" baseline="0">
              <a:latin typeface="ＭＳ Ｐゴシック" panose="020B0600070205080204" pitchFamily="50" charset="-128"/>
              <a:ea typeface="ＭＳ Ｐゴシック" panose="020B0600070205080204" pitchFamily="50" charset="-128"/>
            </a:rPr>
            <a:t>年度に策定した公債費負担適正化計画に基づき、県債発行を維持・抑制してきたことから、平成</a:t>
          </a:r>
          <a:r>
            <a:rPr kumimoji="1" lang="en-US" altLang="ja-JP" sz="1050" baseline="0">
              <a:latin typeface="ＭＳ Ｐゴシック" panose="020B0600070205080204" pitchFamily="50" charset="-128"/>
              <a:ea typeface="ＭＳ Ｐゴシック" panose="020B0600070205080204" pitchFamily="50" charset="-128"/>
            </a:rPr>
            <a:t>26</a:t>
          </a:r>
          <a:r>
            <a:rPr kumimoji="1" lang="ja-JP" altLang="en-US" sz="1050" baseline="0">
              <a:latin typeface="ＭＳ Ｐゴシック" panose="020B0600070205080204" pitchFamily="50" charset="-128"/>
              <a:ea typeface="ＭＳ Ｐゴシック" panose="020B0600070205080204" pitchFamily="50" charset="-128"/>
            </a:rPr>
            <a:t>年度と比べて</a:t>
          </a:r>
          <a:r>
            <a:rPr kumimoji="1" lang="en-US" altLang="ja-JP" sz="1050" baseline="0">
              <a:latin typeface="ＭＳ Ｐゴシック" panose="020B0600070205080204" pitchFamily="50" charset="-128"/>
              <a:ea typeface="ＭＳ Ｐゴシック" panose="020B0600070205080204" pitchFamily="50" charset="-128"/>
            </a:rPr>
            <a:t>125,119</a:t>
          </a:r>
          <a:r>
            <a:rPr kumimoji="1" lang="ja-JP" altLang="en-US" sz="1050" baseline="0">
              <a:latin typeface="ＭＳ Ｐゴシック" panose="020B0600070205080204" pitchFamily="50" charset="-128"/>
              <a:ea typeface="ＭＳ Ｐゴシック" panose="020B0600070205080204" pitchFamily="50" charset="-128"/>
            </a:rPr>
            <a:t>百万円減少しており、将来負担額は減少している。</a:t>
          </a:r>
        </a:p>
        <a:p>
          <a:r>
            <a:rPr kumimoji="1" lang="ja-JP" altLang="en-US" sz="1050" baseline="0">
              <a:latin typeface="ＭＳ Ｐゴシック" panose="020B0600070205080204" pitchFamily="50" charset="-128"/>
              <a:ea typeface="ＭＳ Ｐゴシック" panose="020B0600070205080204" pitchFamily="50" charset="-128"/>
            </a:rPr>
            <a:t>　また、公営企業債等繰入見込額も類似団体と比較して高いが、これは、広大な県土面積を有する本県において、山間へき地など医療資源や公共交通機関に恵まれない地域を抱えるなど条件的に不利な事情に対応するため全国で最も多い県立病院等（</a:t>
          </a:r>
          <a:r>
            <a:rPr kumimoji="1" lang="en-US" altLang="ja-JP" sz="1050" baseline="0">
              <a:latin typeface="ＭＳ Ｐゴシック" panose="020B0600070205080204" pitchFamily="50" charset="-128"/>
              <a:ea typeface="ＭＳ Ｐゴシック" panose="020B0600070205080204" pitchFamily="50" charset="-128"/>
            </a:rPr>
            <a:t>20 </a:t>
          </a:r>
          <a:r>
            <a:rPr kumimoji="1" lang="ja-JP" altLang="en-US" sz="1050" baseline="0">
              <a:latin typeface="ＭＳ Ｐゴシック" panose="020B0600070205080204" pitchFamily="50" charset="-128"/>
              <a:ea typeface="ＭＳ Ｐゴシック" panose="020B0600070205080204" pitchFamily="50" charset="-128"/>
            </a:rPr>
            <a:t>病院、６地域診療センター、２診療所）の運営を行っており、この病院の整備等の財源とした公営企業債に係る繰出金が多額に上っているためである。</a:t>
          </a: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96520</xdr:rowOff>
    </xdr:from>
    <xdr:to>
      <xdr:col>81</xdr:col>
      <xdr:colOff>44450</xdr:colOff>
      <xdr:row>21</xdr:row>
      <xdr:rowOff>90450</xdr:rowOff>
    </xdr:to>
    <xdr:cxnSp macro="">
      <xdr:nvCxnSpPr>
        <xdr:cNvPr id="422" name="直線コネクタ 421"/>
        <xdr:cNvCxnSpPr/>
      </xdr:nvCxnSpPr>
      <xdr:spPr>
        <a:xfrm flipV="1">
          <a:off x="17018000" y="2668270"/>
          <a:ext cx="0" cy="1022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62527</xdr:rowOff>
    </xdr:from>
    <xdr:ext cx="762000" cy="259045"/>
    <xdr:sp macro="" textlink="">
      <xdr:nvSpPr>
        <xdr:cNvPr id="423" name="将来負担の状況最小値テキスト"/>
        <xdr:cNvSpPr txBox="1"/>
      </xdr:nvSpPr>
      <xdr:spPr>
        <a:xfrm>
          <a:off x="17106900" y="36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90450</xdr:rowOff>
    </xdr:from>
    <xdr:to>
      <xdr:col>81</xdr:col>
      <xdr:colOff>133350</xdr:colOff>
      <xdr:row>21</xdr:row>
      <xdr:rowOff>90450</xdr:rowOff>
    </xdr:to>
    <xdr:cxnSp macro="">
      <xdr:nvCxnSpPr>
        <xdr:cNvPr id="424" name="直線コネクタ 423"/>
        <xdr:cNvCxnSpPr/>
      </xdr:nvCxnSpPr>
      <xdr:spPr>
        <a:xfrm>
          <a:off x="16929100" y="369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11447</xdr:rowOff>
    </xdr:from>
    <xdr:ext cx="762000" cy="259045"/>
    <xdr:sp macro="" textlink="">
      <xdr:nvSpPr>
        <xdr:cNvPr id="425" name="将来負担の状況最大値テキスト"/>
        <xdr:cNvSpPr txBox="1"/>
      </xdr:nvSpPr>
      <xdr:spPr>
        <a:xfrm>
          <a:off x="17106900" y="241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96520</xdr:rowOff>
    </xdr:from>
    <xdr:to>
      <xdr:col>81</xdr:col>
      <xdr:colOff>133350</xdr:colOff>
      <xdr:row>15</xdr:row>
      <xdr:rowOff>96520</xdr:rowOff>
    </xdr:to>
    <xdr:cxnSp macro="">
      <xdr:nvCxnSpPr>
        <xdr:cNvPr id="426" name="直線コネクタ 425"/>
        <xdr:cNvCxnSpPr/>
      </xdr:nvCxnSpPr>
      <xdr:spPr>
        <a:xfrm>
          <a:off x="16929100" y="26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75616</xdr:rowOff>
    </xdr:from>
    <xdr:to>
      <xdr:col>81</xdr:col>
      <xdr:colOff>44450</xdr:colOff>
      <xdr:row>20</xdr:row>
      <xdr:rowOff>104089</xdr:rowOff>
    </xdr:to>
    <xdr:cxnSp macro="">
      <xdr:nvCxnSpPr>
        <xdr:cNvPr id="427" name="直線コネクタ 426"/>
        <xdr:cNvCxnSpPr/>
      </xdr:nvCxnSpPr>
      <xdr:spPr>
        <a:xfrm flipV="1">
          <a:off x="16179800" y="3504616"/>
          <a:ext cx="8382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160316</xdr:rowOff>
    </xdr:from>
    <xdr:ext cx="762000" cy="259045"/>
    <xdr:sp macro="" textlink="">
      <xdr:nvSpPr>
        <xdr:cNvPr id="428" name="将来負担の状況平均値テキスト"/>
        <xdr:cNvSpPr txBox="1"/>
      </xdr:nvSpPr>
      <xdr:spPr>
        <a:xfrm>
          <a:off x="17106900" y="3074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143789</xdr:rowOff>
    </xdr:from>
    <xdr:to>
      <xdr:col>81</xdr:col>
      <xdr:colOff>95250</xdr:colOff>
      <xdr:row>19</xdr:row>
      <xdr:rowOff>73940</xdr:rowOff>
    </xdr:to>
    <xdr:sp macro="" textlink="">
      <xdr:nvSpPr>
        <xdr:cNvPr id="429" name="フローチャート: 判断 428"/>
        <xdr:cNvSpPr/>
      </xdr:nvSpPr>
      <xdr:spPr>
        <a:xfrm>
          <a:off x="169672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104089</xdr:rowOff>
    </xdr:from>
    <xdr:to>
      <xdr:col>77</xdr:col>
      <xdr:colOff>44450</xdr:colOff>
      <xdr:row>20</xdr:row>
      <xdr:rowOff>129184</xdr:rowOff>
    </xdr:to>
    <xdr:cxnSp macro="">
      <xdr:nvCxnSpPr>
        <xdr:cNvPr id="430" name="直線コネクタ 429"/>
        <xdr:cNvCxnSpPr/>
      </xdr:nvCxnSpPr>
      <xdr:spPr>
        <a:xfrm flipV="1">
          <a:off x="15290800" y="3533089"/>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149098</xdr:rowOff>
    </xdr:from>
    <xdr:to>
      <xdr:col>77</xdr:col>
      <xdr:colOff>95250</xdr:colOff>
      <xdr:row>19</xdr:row>
      <xdr:rowOff>79248</xdr:rowOff>
    </xdr:to>
    <xdr:sp macro="" textlink="">
      <xdr:nvSpPr>
        <xdr:cNvPr id="431" name="フローチャート: 判断 430"/>
        <xdr:cNvSpPr/>
      </xdr:nvSpPr>
      <xdr:spPr>
        <a:xfrm>
          <a:off x="16129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89425</xdr:rowOff>
    </xdr:from>
    <xdr:ext cx="736600" cy="259045"/>
    <xdr:sp macro="" textlink="">
      <xdr:nvSpPr>
        <xdr:cNvPr id="432" name="テキスト ボックス 431"/>
        <xdr:cNvSpPr txBox="1"/>
      </xdr:nvSpPr>
      <xdr:spPr>
        <a:xfrm>
          <a:off x="15798800" y="300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106019</xdr:rowOff>
    </xdr:from>
    <xdr:to>
      <xdr:col>72</xdr:col>
      <xdr:colOff>203200</xdr:colOff>
      <xdr:row>20</xdr:row>
      <xdr:rowOff>129184</xdr:rowOff>
    </xdr:to>
    <xdr:cxnSp macro="">
      <xdr:nvCxnSpPr>
        <xdr:cNvPr id="433" name="直線コネクタ 432"/>
        <xdr:cNvCxnSpPr/>
      </xdr:nvCxnSpPr>
      <xdr:spPr>
        <a:xfrm>
          <a:off x="14401800" y="3535019"/>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156820</xdr:rowOff>
    </xdr:from>
    <xdr:to>
      <xdr:col>73</xdr:col>
      <xdr:colOff>44450</xdr:colOff>
      <xdr:row>19</xdr:row>
      <xdr:rowOff>86970</xdr:rowOff>
    </xdr:to>
    <xdr:sp macro="" textlink="">
      <xdr:nvSpPr>
        <xdr:cNvPr id="434" name="フローチャート: 判断 433"/>
        <xdr:cNvSpPr/>
      </xdr:nvSpPr>
      <xdr:spPr>
        <a:xfrm>
          <a:off x="15240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97147</xdr:rowOff>
    </xdr:from>
    <xdr:ext cx="762000" cy="259045"/>
    <xdr:sp macro="" textlink="">
      <xdr:nvSpPr>
        <xdr:cNvPr id="435" name="テキスト ボックス 434"/>
        <xdr:cNvSpPr txBox="1"/>
      </xdr:nvSpPr>
      <xdr:spPr>
        <a:xfrm>
          <a:off x="14909800" y="301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106019</xdr:rowOff>
    </xdr:from>
    <xdr:to>
      <xdr:col>68</xdr:col>
      <xdr:colOff>152400</xdr:colOff>
      <xdr:row>20</xdr:row>
      <xdr:rowOff>162484</xdr:rowOff>
    </xdr:to>
    <xdr:cxnSp macro="">
      <xdr:nvCxnSpPr>
        <xdr:cNvPr id="436" name="直線コネクタ 435"/>
        <xdr:cNvCxnSpPr/>
      </xdr:nvCxnSpPr>
      <xdr:spPr>
        <a:xfrm flipV="1">
          <a:off x="13512800" y="3535019"/>
          <a:ext cx="8890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130277</xdr:rowOff>
    </xdr:from>
    <xdr:to>
      <xdr:col>68</xdr:col>
      <xdr:colOff>203200</xdr:colOff>
      <xdr:row>19</xdr:row>
      <xdr:rowOff>60427</xdr:rowOff>
    </xdr:to>
    <xdr:sp macro="" textlink="">
      <xdr:nvSpPr>
        <xdr:cNvPr id="437" name="フローチャート: 判断 436"/>
        <xdr:cNvSpPr/>
      </xdr:nvSpPr>
      <xdr:spPr>
        <a:xfrm>
          <a:off x="14351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70604</xdr:rowOff>
    </xdr:from>
    <xdr:ext cx="762000" cy="259045"/>
    <xdr:sp macro="" textlink="">
      <xdr:nvSpPr>
        <xdr:cNvPr id="438" name="テキスト ボックス 437"/>
        <xdr:cNvSpPr txBox="1"/>
      </xdr:nvSpPr>
      <xdr:spPr>
        <a:xfrm>
          <a:off x="14020800" y="298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13716</xdr:rowOff>
    </xdr:from>
    <xdr:to>
      <xdr:col>64</xdr:col>
      <xdr:colOff>152400</xdr:colOff>
      <xdr:row>20</xdr:row>
      <xdr:rowOff>115316</xdr:rowOff>
    </xdr:to>
    <xdr:sp macro="" textlink="">
      <xdr:nvSpPr>
        <xdr:cNvPr id="439" name="フローチャート: 判断 438"/>
        <xdr:cNvSpPr/>
      </xdr:nvSpPr>
      <xdr:spPr>
        <a:xfrm>
          <a:off x="13462000" y="344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125493</xdr:rowOff>
    </xdr:from>
    <xdr:ext cx="762000" cy="259045"/>
    <xdr:sp macro="" textlink="">
      <xdr:nvSpPr>
        <xdr:cNvPr id="440" name="テキスト ボックス 439"/>
        <xdr:cNvSpPr txBox="1"/>
      </xdr:nvSpPr>
      <xdr:spPr>
        <a:xfrm>
          <a:off x="13131800" y="321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24816</xdr:rowOff>
    </xdr:from>
    <xdr:to>
      <xdr:col>81</xdr:col>
      <xdr:colOff>95250</xdr:colOff>
      <xdr:row>20</xdr:row>
      <xdr:rowOff>126416</xdr:rowOff>
    </xdr:to>
    <xdr:sp macro="" textlink="">
      <xdr:nvSpPr>
        <xdr:cNvPr id="446" name="楕円 445"/>
        <xdr:cNvSpPr/>
      </xdr:nvSpPr>
      <xdr:spPr>
        <a:xfrm>
          <a:off x="16967200" y="34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168343</xdr:rowOff>
    </xdr:from>
    <xdr:ext cx="762000" cy="259045"/>
    <xdr:sp macro="" textlink="">
      <xdr:nvSpPr>
        <xdr:cNvPr id="447" name="将来負担の状況該当値テキスト"/>
        <xdr:cNvSpPr txBox="1"/>
      </xdr:nvSpPr>
      <xdr:spPr>
        <a:xfrm>
          <a:off x="17106900" y="34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53289</xdr:rowOff>
    </xdr:from>
    <xdr:to>
      <xdr:col>77</xdr:col>
      <xdr:colOff>95250</xdr:colOff>
      <xdr:row>20</xdr:row>
      <xdr:rowOff>154889</xdr:rowOff>
    </xdr:to>
    <xdr:sp macro="" textlink="">
      <xdr:nvSpPr>
        <xdr:cNvPr id="448" name="楕円 447"/>
        <xdr:cNvSpPr/>
      </xdr:nvSpPr>
      <xdr:spPr>
        <a:xfrm>
          <a:off x="16129000" y="34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139666</xdr:rowOff>
    </xdr:from>
    <xdr:ext cx="736600" cy="259045"/>
    <xdr:sp macro="" textlink="">
      <xdr:nvSpPr>
        <xdr:cNvPr id="449" name="テキスト ボックス 448"/>
        <xdr:cNvSpPr txBox="1"/>
      </xdr:nvSpPr>
      <xdr:spPr>
        <a:xfrm>
          <a:off x="15798800" y="3568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78384</xdr:rowOff>
    </xdr:from>
    <xdr:to>
      <xdr:col>73</xdr:col>
      <xdr:colOff>44450</xdr:colOff>
      <xdr:row>21</xdr:row>
      <xdr:rowOff>8534</xdr:rowOff>
    </xdr:to>
    <xdr:sp macro="" textlink="">
      <xdr:nvSpPr>
        <xdr:cNvPr id="450" name="楕円 449"/>
        <xdr:cNvSpPr/>
      </xdr:nvSpPr>
      <xdr:spPr>
        <a:xfrm>
          <a:off x="15240000" y="35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164761</xdr:rowOff>
    </xdr:from>
    <xdr:ext cx="762000" cy="259045"/>
    <xdr:sp macro="" textlink="">
      <xdr:nvSpPr>
        <xdr:cNvPr id="451" name="テキスト ボックス 450"/>
        <xdr:cNvSpPr txBox="1"/>
      </xdr:nvSpPr>
      <xdr:spPr>
        <a:xfrm>
          <a:off x="14909800" y="359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55219</xdr:rowOff>
    </xdr:from>
    <xdr:to>
      <xdr:col>68</xdr:col>
      <xdr:colOff>203200</xdr:colOff>
      <xdr:row>20</xdr:row>
      <xdr:rowOff>156819</xdr:rowOff>
    </xdr:to>
    <xdr:sp macro="" textlink="">
      <xdr:nvSpPr>
        <xdr:cNvPr id="452" name="楕円 451"/>
        <xdr:cNvSpPr/>
      </xdr:nvSpPr>
      <xdr:spPr>
        <a:xfrm>
          <a:off x="14351000" y="34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141596</xdr:rowOff>
    </xdr:from>
    <xdr:ext cx="762000" cy="259045"/>
    <xdr:sp macro="" textlink="">
      <xdr:nvSpPr>
        <xdr:cNvPr id="453" name="テキスト ボックス 452"/>
        <xdr:cNvSpPr txBox="1"/>
      </xdr:nvSpPr>
      <xdr:spPr>
        <a:xfrm>
          <a:off x="14020800" y="35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111684</xdr:rowOff>
    </xdr:from>
    <xdr:to>
      <xdr:col>64</xdr:col>
      <xdr:colOff>152400</xdr:colOff>
      <xdr:row>21</xdr:row>
      <xdr:rowOff>41834</xdr:rowOff>
    </xdr:to>
    <xdr:sp macro="" textlink="">
      <xdr:nvSpPr>
        <xdr:cNvPr id="454" name="楕円 453"/>
        <xdr:cNvSpPr/>
      </xdr:nvSpPr>
      <xdr:spPr>
        <a:xfrm>
          <a:off x="13462000" y="354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26611</xdr:rowOff>
    </xdr:from>
    <xdr:ext cx="762000" cy="259045"/>
    <xdr:sp macro="" textlink="">
      <xdr:nvSpPr>
        <xdr:cNvPr id="455" name="テキスト ボックス 454"/>
        <xdr:cNvSpPr txBox="1"/>
      </xdr:nvSpPr>
      <xdr:spPr>
        <a:xfrm>
          <a:off x="13131800" y="362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1,250,142
1,243,012
15,275.01
1,032,511,566
957,753,857
19,051,457
396,972,206
1,347,436,892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218.3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近年は、人事委員会勧告に基づく給与の増額改定（Ｈ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：月例給</a:t>
          </a:r>
          <a:r>
            <a:rPr kumimoji="1" lang="en-US" altLang="ja-JP" sz="1300">
              <a:latin typeface="ＭＳ Ｐゴシック" panose="020B0600070205080204" pitchFamily="50" charset="-128"/>
              <a:ea typeface="ＭＳ Ｐゴシック" panose="020B0600070205080204" pitchFamily="50" charset="-128"/>
            </a:rPr>
            <a:t>0.14</a:t>
          </a:r>
          <a:r>
            <a:rPr kumimoji="1" lang="ja-JP" altLang="en-US" sz="1300">
              <a:latin typeface="ＭＳ Ｐゴシック" panose="020B0600070205080204" pitchFamily="50" charset="-128"/>
              <a:ea typeface="ＭＳ Ｐゴシック" panose="020B0600070205080204" pitchFamily="50" charset="-128"/>
            </a:rPr>
            <a:t>％、ボーナス</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月、Ｈ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：月例給</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％、ボーナス</a:t>
          </a:r>
          <a:r>
            <a:rPr kumimoji="1" lang="en-US" altLang="ja-JP" sz="1300">
              <a:latin typeface="ＭＳ Ｐゴシック" panose="020B0600070205080204" pitchFamily="50" charset="-128"/>
              <a:ea typeface="ＭＳ Ｐゴシック" panose="020B0600070205080204" pitchFamily="50" charset="-128"/>
            </a:rPr>
            <a:t>0.10</a:t>
          </a:r>
          <a:r>
            <a:rPr kumimoji="1" lang="ja-JP" altLang="en-US" sz="1300">
              <a:latin typeface="ＭＳ Ｐゴシック" panose="020B0600070205080204" pitchFamily="50" charset="-128"/>
              <a:ea typeface="ＭＳ Ｐゴシック" panose="020B0600070205080204" pitchFamily="50" charset="-128"/>
            </a:rPr>
            <a:t>月）により上昇傾向にあるものの、平成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年から平成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年にかけて公営企業を除く全体で</a:t>
          </a:r>
          <a:r>
            <a:rPr kumimoji="1" lang="en-US" altLang="ja-JP" sz="1300">
              <a:latin typeface="ＭＳ Ｐゴシック" panose="020B0600070205080204" pitchFamily="50" charset="-128"/>
              <a:ea typeface="ＭＳ Ｐゴシック" panose="020B0600070205080204" pitchFamily="50" charset="-128"/>
            </a:rPr>
            <a:t>1,419</a:t>
          </a:r>
          <a:r>
            <a:rPr kumimoji="1" lang="ja-JP" altLang="en-US" sz="1300">
              <a:latin typeface="ＭＳ Ｐゴシック" panose="020B0600070205080204" pitchFamily="50" charset="-128"/>
              <a:ea typeface="ＭＳ Ｐゴシック" panose="020B0600070205080204" pitchFamily="50" charset="-128"/>
            </a:rPr>
            <a:t>人の職員数を削減したことに加え、平成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年度からの特別調整額（管理職手当）の特例減額等により、人件費の抑制に努めてきているため、都道府県平均や類似団体平均を下回っている。引き続き、適切な人件費の維持に努める。</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107950</xdr:rowOff>
    </xdr:from>
    <xdr:to>
      <xdr:col>24</xdr:col>
      <xdr:colOff>25400</xdr:colOff>
      <xdr:row>41</xdr:row>
      <xdr:rowOff>69850</xdr:rowOff>
    </xdr:to>
    <xdr:cxnSp macro="">
      <xdr:nvCxnSpPr>
        <xdr:cNvPr id="60" name="直線コネクタ 59"/>
        <xdr:cNvCxnSpPr/>
      </xdr:nvCxnSpPr>
      <xdr:spPr>
        <a:xfrm flipV="1">
          <a:off x="4826000" y="593725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1"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2" name="直線コネクタ 61"/>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22877</xdr:rowOff>
    </xdr:from>
    <xdr:ext cx="762000" cy="259045"/>
    <xdr:sp macro="" textlink="">
      <xdr:nvSpPr>
        <xdr:cNvPr id="63" name="人件費最大値テキスト"/>
        <xdr:cNvSpPr txBox="1"/>
      </xdr:nvSpPr>
      <xdr:spPr>
        <a:xfrm>
          <a:off x="4914900" y="568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107950</xdr:rowOff>
    </xdr:from>
    <xdr:to>
      <xdr:col>24</xdr:col>
      <xdr:colOff>114300</xdr:colOff>
      <xdr:row>34</xdr:row>
      <xdr:rowOff>107950</xdr:rowOff>
    </xdr:to>
    <xdr:cxnSp macro="">
      <xdr:nvCxnSpPr>
        <xdr:cNvPr id="64" name="直線コネクタ 63"/>
        <xdr:cNvCxnSpPr/>
      </xdr:nvCxnSpPr>
      <xdr:spPr>
        <a:xfrm>
          <a:off x="4737100" y="593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69850</xdr:rowOff>
    </xdr:to>
    <xdr:cxnSp macro="">
      <xdr:nvCxnSpPr>
        <xdr:cNvPr id="65" name="直線コネクタ 64"/>
        <xdr:cNvCxnSpPr/>
      </xdr:nvCxnSpPr>
      <xdr:spPr>
        <a:xfrm>
          <a:off x="3987800" y="6032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48277</xdr:rowOff>
    </xdr:from>
    <xdr:ext cx="762000" cy="259045"/>
    <xdr:sp macro="" textlink="">
      <xdr:nvSpPr>
        <xdr:cNvPr id="66" name="人件費平均値テキスト"/>
        <xdr:cNvSpPr txBox="1"/>
      </xdr:nvSpPr>
      <xdr:spPr>
        <a:xfrm>
          <a:off x="4914900" y="6391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76200</xdr:rowOff>
    </xdr:from>
    <xdr:to>
      <xdr:col>24</xdr:col>
      <xdr:colOff>76200</xdr:colOff>
      <xdr:row>38</xdr:row>
      <xdr:rowOff>6350</xdr:rowOff>
    </xdr:to>
    <xdr:sp macro="" textlink="">
      <xdr:nvSpPr>
        <xdr:cNvPr id="67" name="フローチャート: 判断 66"/>
        <xdr:cNvSpPr/>
      </xdr:nvSpPr>
      <xdr:spPr>
        <a:xfrm>
          <a:off x="47752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35</xdr:row>
      <xdr:rowOff>31750</xdr:rowOff>
    </xdr:to>
    <xdr:cxnSp macro="">
      <xdr:nvCxnSpPr>
        <xdr:cNvPr id="68" name="直線コネクタ 67"/>
        <xdr:cNvCxnSpPr/>
      </xdr:nvCxnSpPr>
      <xdr:spPr>
        <a:xfrm>
          <a:off x="3098800" y="588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38100</xdr:rowOff>
    </xdr:from>
    <xdr:to>
      <xdr:col>20</xdr:col>
      <xdr:colOff>38100</xdr:colOff>
      <xdr:row>37</xdr:row>
      <xdr:rowOff>139700</xdr:rowOff>
    </xdr:to>
    <xdr:sp macro="" textlink="">
      <xdr:nvSpPr>
        <xdr:cNvPr id="69" name="フローチャート: 判断 68"/>
        <xdr:cNvSpPr/>
      </xdr:nvSpPr>
      <xdr:spPr>
        <a:xfrm>
          <a:off x="3937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124477</xdr:rowOff>
    </xdr:from>
    <xdr:ext cx="736600" cy="259045"/>
    <xdr:sp macro="" textlink="">
      <xdr:nvSpPr>
        <xdr:cNvPr id="70" name="テキスト ボックス 69"/>
        <xdr:cNvSpPr txBox="1"/>
      </xdr:nvSpPr>
      <xdr:spPr>
        <a:xfrm>
          <a:off x="3606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165100</xdr:rowOff>
    </xdr:from>
    <xdr:to>
      <xdr:col>15</xdr:col>
      <xdr:colOff>98425</xdr:colOff>
      <xdr:row>34</xdr:row>
      <xdr:rowOff>50800</xdr:rowOff>
    </xdr:to>
    <xdr:cxnSp macro="">
      <xdr:nvCxnSpPr>
        <xdr:cNvPr id="71" name="直線コネクタ 70"/>
        <xdr:cNvCxnSpPr/>
      </xdr:nvCxnSpPr>
      <xdr:spPr>
        <a:xfrm>
          <a:off x="2209800" y="582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38100</xdr:rowOff>
    </xdr:from>
    <xdr:to>
      <xdr:col>15</xdr:col>
      <xdr:colOff>149225</xdr:colOff>
      <xdr:row>37</xdr:row>
      <xdr:rowOff>139700</xdr:rowOff>
    </xdr:to>
    <xdr:sp macro="" textlink="">
      <xdr:nvSpPr>
        <xdr:cNvPr id="72" name="フローチャート: 判断 71"/>
        <xdr:cNvSpPr/>
      </xdr:nvSpPr>
      <xdr:spPr>
        <a:xfrm>
          <a:off x="3048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124477</xdr:rowOff>
    </xdr:from>
    <xdr:ext cx="762000" cy="259045"/>
    <xdr:sp macro="" textlink="">
      <xdr:nvSpPr>
        <xdr:cNvPr id="73" name="テキスト ボックス 72"/>
        <xdr:cNvSpPr txBox="1"/>
      </xdr:nvSpPr>
      <xdr:spPr>
        <a:xfrm>
          <a:off x="2717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146050</xdr:rowOff>
    </xdr:from>
    <xdr:to>
      <xdr:col>11</xdr:col>
      <xdr:colOff>9525</xdr:colOff>
      <xdr:row>33</xdr:row>
      <xdr:rowOff>165100</xdr:rowOff>
    </xdr:to>
    <xdr:cxnSp macro="">
      <xdr:nvCxnSpPr>
        <xdr:cNvPr id="74" name="直線コネクタ 73"/>
        <xdr:cNvCxnSpPr/>
      </xdr:nvCxnSpPr>
      <xdr:spPr>
        <a:xfrm>
          <a:off x="1320800" y="580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5" name="フローチャート: 判断 74"/>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6" name="テキスト ボックス 75"/>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133350</xdr:rowOff>
    </xdr:from>
    <xdr:to>
      <xdr:col>6</xdr:col>
      <xdr:colOff>171450</xdr:colOff>
      <xdr:row>37</xdr:row>
      <xdr:rowOff>63500</xdr:rowOff>
    </xdr:to>
    <xdr:sp macro="" textlink="">
      <xdr:nvSpPr>
        <xdr:cNvPr id="77" name="フローチャート: 判断 76"/>
        <xdr:cNvSpPr/>
      </xdr:nvSpPr>
      <xdr:spPr>
        <a:xfrm>
          <a:off x="1270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48277</xdr:rowOff>
    </xdr:from>
    <xdr:ext cx="762000" cy="259045"/>
    <xdr:sp macro="" textlink="">
      <xdr:nvSpPr>
        <xdr:cNvPr id="78" name="テキスト ボックス 77"/>
        <xdr:cNvSpPr txBox="1"/>
      </xdr:nvSpPr>
      <xdr:spPr>
        <a:xfrm>
          <a:off x="939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4" name="楕円 83"/>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5"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6" name="楕円 85"/>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7" name="テキスト ボックス 86"/>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0</xdr:rowOff>
    </xdr:from>
    <xdr:to>
      <xdr:col>15</xdr:col>
      <xdr:colOff>149225</xdr:colOff>
      <xdr:row>34</xdr:row>
      <xdr:rowOff>101600</xdr:rowOff>
    </xdr:to>
    <xdr:sp macro="" textlink="">
      <xdr:nvSpPr>
        <xdr:cNvPr id="88" name="楕円 87"/>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111777</xdr:rowOff>
    </xdr:from>
    <xdr:ext cx="762000" cy="259045"/>
    <xdr:sp macro="" textlink="">
      <xdr:nvSpPr>
        <xdr:cNvPr id="89" name="テキスト ボックス 88"/>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114300</xdr:rowOff>
    </xdr:from>
    <xdr:to>
      <xdr:col>11</xdr:col>
      <xdr:colOff>60325</xdr:colOff>
      <xdr:row>34</xdr:row>
      <xdr:rowOff>44450</xdr:rowOff>
    </xdr:to>
    <xdr:sp macro="" textlink="">
      <xdr:nvSpPr>
        <xdr:cNvPr id="90" name="楕円 89"/>
        <xdr:cNvSpPr/>
      </xdr:nvSpPr>
      <xdr:spPr>
        <a:xfrm>
          <a:off x="2159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54627</xdr:rowOff>
    </xdr:from>
    <xdr:ext cx="762000" cy="259045"/>
    <xdr:sp macro="" textlink="">
      <xdr:nvSpPr>
        <xdr:cNvPr id="91" name="テキスト ボックス 90"/>
        <xdr:cNvSpPr txBox="1"/>
      </xdr:nvSpPr>
      <xdr:spPr>
        <a:xfrm>
          <a:off x="18288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95250</xdr:rowOff>
    </xdr:from>
    <xdr:to>
      <xdr:col>6</xdr:col>
      <xdr:colOff>171450</xdr:colOff>
      <xdr:row>34</xdr:row>
      <xdr:rowOff>25400</xdr:rowOff>
    </xdr:to>
    <xdr:sp macro="" textlink="">
      <xdr:nvSpPr>
        <xdr:cNvPr id="92" name="楕円 91"/>
        <xdr:cNvSpPr/>
      </xdr:nvSpPr>
      <xdr:spPr>
        <a:xfrm>
          <a:off x="1270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35577</xdr:rowOff>
    </xdr:from>
    <xdr:ext cx="762000" cy="259045"/>
    <xdr:sp macro="" textlink="">
      <xdr:nvSpPr>
        <xdr:cNvPr id="93" name="テキスト ボックス 92"/>
        <xdr:cNvSpPr txBox="1"/>
      </xdr:nvSpPr>
      <xdr:spPr>
        <a:xfrm>
          <a:off x="939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物件費に係る経常経費充当一般財源等については、対前年度比で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年度に、部局予算枠や一律削減方式を原則廃止し、全ての事務事業を一件ごとに精査する一件査定方式を導入するなど、今後も「いわて県民計画</a:t>
          </a:r>
          <a:r>
            <a:rPr kumimoji="1" lang="en-US" altLang="ja-JP" sz="1300">
              <a:latin typeface="ＭＳ Ｐゴシック" panose="020B0600070205080204" pitchFamily="50" charset="-128"/>
              <a:ea typeface="ＭＳ Ｐゴシック" panose="020B0600070205080204" pitchFamily="50" charset="-128"/>
            </a:rPr>
            <a:t>(2019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2028)</a:t>
          </a:r>
          <a:r>
            <a:rPr kumimoji="1" lang="ja-JP" altLang="en-US" sz="1300">
              <a:latin typeface="ＭＳ Ｐゴシック" panose="020B0600070205080204" pitchFamily="50" charset="-128"/>
              <a:ea typeface="ＭＳ Ｐゴシック" panose="020B0600070205080204" pitchFamily="50" charset="-128"/>
            </a:rPr>
            <a:t>」の「第１期アクションプラン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行政経営プラン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」に基づき徹底した歳出の見直しを図っていく。</a:t>
          </a: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7" name="テキスト ボックス 106"/>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9" name="テキスト ボックス 108"/>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3" name="テキスト ボックス 112"/>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5" name="テキスト ボックス 114"/>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69850</xdr:rowOff>
    </xdr:to>
    <xdr:cxnSp macro="">
      <xdr:nvCxnSpPr>
        <xdr:cNvPr id="119" name="直線コネクタ 118"/>
        <xdr:cNvCxnSpPr/>
      </xdr:nvCxnSpPr>
      <xdr:spPr>
        <a:xfrm flipV="1">
          <a:off x="16510000" y="24511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0"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1" name="直線コネクタ 120"/>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2"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3" name="直線コネクタ 122"/>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127000</xdr:rowOff>
    </xdr:to>
    <xdr:cxnSp macro="">
      <xdr:nvCxnSpPr>
        <xdr:cNvPr id="124" name="直線コネクタ 123"/>
        <xdr:cNvCxnSpPr/>
      </xdr:nvCxnSpPr>
      <xdr:spPr>
        <a:xfrm>
          <a:off x="15671800" y="3060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111777</xdr:rowOff>
    </xdr:from>
    <xdr:ext cx="762000" cy="259045"/>
    <xdr:sp macro="" textlink="">
      <xdr:nvSpPr>
        <xdr:cNvPr id="125" name="物件費平均値テキスト"/>
        <xdr:cNvSpPr txBox="1"/>
      </xdr:nvSpPr>
      <xdr:spPr>
        <a:xfrm>
          <a:off x="16598900" y="285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6" name="フローチャート: 判断 125"/>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146050</xdr:rowOff>
    </xdr:to>
    <xdr:cxnSp macro="">
      <xdr:nvCxnSpPr>
        <xdr:cNvPr id="127" name="直線コネクタ 126"/>
        <xdr:cNvCxnSpPr/>
      </xdr:nvCxnSpPr>
      <xdr:spPr>
        <a:xfrm>
          <a:off x="14782800" y="2984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8" name="フローチャート: 判断 127"/>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9" name="テキスト ボックス 128"/>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69850</xdr:rowOff>
    </xdr:to>
    <xdr:cxnSp macro="">
      <xdr:nvCxnSpPr>
        <xdr:cNvPr id="130" name="直線コネクタ 129"/>
        <xdr:cNvCxnSpPr/>
      </xdr:nvCxnSpPr>
      <xdr:spPr>
        <a:xfrm>
          <a:off x="13893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1" name="フローチャート: 判断 130"/>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2" name="テキスト ボックス 131"/>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69850</xdr:rowOff>
    </xdr:to>
    <xdr:cxnSp macro="">
      <xdr:nvCxnSpPr>
        <xdr:cNvPr id="133" name="直線コネクタ 132"/>
        <xdr:cNvCxnSpPr/>
      </xdr:nvCxnSpPr>
      <xdr:spPr>
        <a:xfrm>
          <a:off x="13004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4" name="フローチャート: 判断 133"/>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5" name="テキスト ボックス 134"/>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6" name="フローチャート: 判断 135"/>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37" name="テキスト ボックス 136"/>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3" name="楕円 142"/>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4"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5" name="楕円 144"/>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6" name="テキスト ボックス 145"/>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7" name="楕円 146"/>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48" name="テキスト ボックス 147"/>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9" name="楕円 148"/>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0" name="テキスト ボックス 149"/>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1" name="楕円 150"/>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2" name="テキスト ボックス 151"/>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扶助費は、生活保護扶助費の減等により、対前年度比は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百万円の減となったが、近年は概ね横ばいで推移している。</a:t>
          </a:r>
        </a:p>
        <a:p>
          <a:r>
            <a:rPr kumimoji="1" lang="ja-JP" altLang="en-US" sz="1300">
              <a:latin typeface="ＭＳ Ｐゴシック" panose="020B0600070205080204" pitchFamily="50" charset="-128"/>
              <a:ea typeface="ＭＳ Ｐゴシック" panose="020B0600070205080204" pitchFamily="50" charset="-128"/>
            </a:rPr>
            <a:t>　経常収支に占める比率は、市町村合併の影響等により、平成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年度に大きく低下して以降、ほぼ同水準となっており、類似団体平均を下回っている。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6" name="テキスト ボックス 165"/>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8" name="テキスト ボックス 16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0" name="テキスト ボックス 169"/>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2" name="テキスト ボックス 171"/>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92710</xdr:rowOff>
    </xdr:to>
    <xdr:cxnSp macro="">
      <xdr:nvCxnSpPr>
        <xdr:cNvPr id="176" name="直線コネクタ 175"/>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77" name="扶助費最小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78" name="直線コネクタ 177"/>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127000</xdr:rowOff>
    </xdr:to>
    <xdr:cxnSp macro="">
      <xdr:nvCxnSpPr>
        <xdr:cNvPr id="181" name="直線コネクタ 180"/>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82" name="扶助費平均値テキスト"/>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3" name="フローチャート: 判断 182"/>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127000</xdr:rowOff>
    </xdr:to>
    <xdr:cxnSp macro="">
      <xdr:nvCxnSpPr>
        <xdr:cNvPr id="184" name="直線コネクタ 183"/>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5" name="フローチャート: 判断 184"/>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186" name="テキスト ボックス 185"/>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127000</xdr:rowOff>
    </xdr:to>
    <xdr:cxnSp macro="">
      <xdr:nvCxnSpPr>
        <xdr:cNvPr id="187" name="直線コネクタ 186"/>
        <xdr:cNvCxnSpPr/>
      </xdr:nvCxnSpPr>
      <xdr:spPr>
        <a:xfrm>
          <a:off x="2209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88" name="フローチャート: 判断 187"/>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89" name="テキスト ボックス 188"/>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127000</xdr:rowOff>
    </xdr:to>
    <xdr:cxnSp macro="">
      <xdr:nvCxnSpPr>
        <xdr:cNvPr id="190" name="直線コネクタ 189"/>
        <xdr:cNvCxnSpPr/>
      </xdr:nvCxnSpPr>
      <xdr:spPr>
        <a:xfrm>
          <a:off x="1320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1" name="フローチャート: 判断 190"/>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2" name="テキスト ボックス 191"/>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3" name="フローチャート: 判断 192"/>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4" name="テキスト ボックス 193"/>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0" name="楕円 199"/>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1"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2" name="楕円 201"/>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3" name="テキスト ボックス 202"/>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4" name="楕円 203"/>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5" name="テキスト ボックス 204"/>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6" name="楕円 205"/>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07" name="テキスト ボックス 20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8" name="楕円 207"/>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09" name="テキスト ボックス 208"/>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その他に係る経常収支比率は、本県特有の状況として、広大な県土面積を有し除雪箇所も多いため、除雪に係る経費が多額になっており、類似団体と比較して高い割合となっている。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年度決算においては、道路維持修繕等に係る維持補修費が増加したこと等により、対前年度比で</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ポイント上昇し、類似団体平均を上回っている。</a:t>
          </a: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2" name="直線コネクタ 22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3" name="テキスト ボックス 222"/>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4" name="直線コネクタ 22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5" name="テキスト ボックス 224"/>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7" name="テキスト ボックス 226"/>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8" name="直線コネクタ 22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9" name="テキスト ボックス 228"/>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0" name="直線コネクタ 22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1" name="テキスト ボックス 230"/>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146050</xdr:rowOff>
    </xdr:from>
    <xdr:to>
      <xdr:col>82</xdr:col>
      <xdr:colOff>107950</xdr:colOff>
      <xdr:row>61</xdr:row>
      <xdr:rowOff>107950</xdr:rowOff>
    </xdr:to>
    <xdr:cxnSp macro="">
      <xdr:nvCxnSpPr>
        <xdr:cNvPr id="234" name="直線コネクタ 233"/>
        <xdr:cNvCxnSpPr/>
      </xdr:nvCxnSpPr>
      <xdr:spPr>
        <a:xfrm flipV="1">
          <a:off x="16510000" y="95758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3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36" name="直線コネクタ 23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60977</xdr:rowOff>
    </xdr:from>
    <xdr:ext cx="762000" cy="259045"/>
    <xdr:sp macro="" textlink="">
      <xdr:nvSpPr>
        <xdr:cNvPr id="237" name="その他最大値テキスト"/>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146050</xdr:rowOff>
    </xdr:from>
    <xdr:to>
      <xdr:col>82</xdr:col>
      <xdr:colOff>196850</xdr:colOff>
      <xdr:row>55</xdr:row>
      <xdr:rowOff>146050</xdr:rowOff>
    </xdr:to>
    <xdr:cxnSp macro="">
      <xdr:nvCxnSpPr>
        <xdr:cNvPr id="238" name="直線コネクタ 237"/>
        <xdr:cNvCxnSpPr/>
      </xdr:nvCxnSpPr>
      <xdr:spPr>
        <a:xfrm>
          <a:off x="16421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88900</xdr:rowOff>
    </xdr:from>
    <xdr:to>
      <xdr:col>82</xdr:col>
      <xdr:colOff>107950</xdr:colOff>
      <xdr:row>57</xdr:row>
      <xdr:rowOff>88900</xdr:rowOff>
    </xdr:to>
    <xdr:cxnSp macro="">
      <xdr:nvCxnSpPr>
        <xdr:cNvPr id="239" name="直線コネクタ 238"/>
        <xdr:cNvCxnSpPr/>
      </xdr:nvCxnSpPr>
      <xdr:spPr>
        <a:xfrm>
          <a:off x="15671800" y="951865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16527</xdr:rowOff>
    </xdr:from>
    <xdr:ext cx="762000" cy="259045"/>
    <xdr:sp macro="" textlink="">
      <xdr:nvSpPr>
        <xdr:cNvPr id="240" name="その他平均値テキスト"/>
        <xdr:cNvSpPr txBox="1"/>
      </xdr:nvSpPr>
      <xdr:spPr>
        <a:xfrm>
          <a:off x="16598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0</xdr:rowOff>
    </xdr:from>
    <xdr:to>
      <xdr:col>82</xdr:col>
      <xdr:colOff>158750</xdr:colOff>
      <xdr:row>57</xdr:row>
      <xdr:rowOff>101600</xdr:rowOff>
    </xdr:to>
    <xdr:sp macro="" textlink="">
      <xdr:nvSpPr>
        <xdr:cNvPr id="241" name="フローチャート: 判断 240"/>
        <xdr:cNvSpPr/>
      </xdr:nvSpPr>
      <xdr:spPr>
        <a:xfrm>
          <a:off x="16459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88900</xdr:rowOff>
    </xdr:from>
    <xdr:to>
      <xdr:col>78</xdr:col>
      <xdr:colOff>69850</xdr:colOff>
      <xdr:row>55</xdr:row>
      <xdr:rowOff>165100</xdr:rowOff>
    </xdr:to>
    <xdr:cxnSp macro="">
      <xdr:nvCxnSpPr>
        <xdr:cNvPr id="242" name="直線コネクタ 241"/>
        <xdr:cNvCxnSpPr/>
      </xdr:nvCxnSpPr>
      <xdr:spPr>
        <a:xfrm flipV="1">
          <a:off x="14782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57150</xdr:rowOff>
    </xdr:from>
    <xdr:to>
      <xdr:col>78</xdr:col>
      <xdr:colOff>120650</xdr:colOff>
      <xdr:row>54</xdr:row>
      <xdr:rowOff>158750</xdr:rowOff>
    </xdr:to>
    <xdr:sp macro="" textlink="">
      <xdr:nvSpPr>
        <xdr:cNvPr id="243" name="フローチャート: 判断 242"/>
        <xdr:cNvSpPr/>
      </xdr:nvSpPr>
      <xdr:spPr>
        <a:xfrm>
          <a:off x="15621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168927</xdr:rowOff>
    </xdr:from>
    <xdr:ext cx="736600" cy="259045"/>
    <xdr:sp macro="" textlink="">
      <xdr:nvSpPr>
        <xdr:cNvPr id="244" name="テキスト ボックス 243"/>
        <xdr:cNvSpPr txBox="1"/>
      </xdr:nvSpPr>
      <xdr:spPr>
        <a:xfrm>
          <a:off x="15290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55</xdr:row>
      <xdr:rowOff>165100</xdr:rowOff>
    </xdr:to>
    <xdr:cxnSp macro="">
      <xdr:nvCxnSpPr>
        <xdr:cNvPr id="245" name="直線コネクタ 244"/>
        <xdr:cNvCxnSpPr/>
      </xdr:nvCxnSpPr>
      <xdr:spPr>
        <a:xfrm>
          <a:off x="13893800" y="9537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38100</xdr:rowOff>
    </xdr:from>
    <xdr:to>
      <xdr:col>74</xdr:col>
      <xdr:colOff>31750</xdr:colOff>
      <xdr:row>54</xdr:row>
      <xdr:rowOff>139700</xdr:rowOff>
    </xdr:to>
    <xdr:sp macro="" textlink="">
      <xdr:nvSpPr>
        <xdr:cNvPr id="246" name="フローチャート: 判断 245"/>
        <xdr:cNvSpPr/>
      </xdr:nvSpPr>
      <xdr:spPr>
        <a:xfrm>
          <a:off x="14732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149877</xdr:rowOff>
    </xdr:from>
    <xdr:ext cx="762000" cy="259045"/>
    <xdr:sp macro="" textlink="">
      <xdr:nvSpPr>
        <xdr:cNvPr id="247" name="テキスト ボックス 246"/>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55</xdr:row>
      <xdr:rowOff>127000</xdr:rowOff>
    </xdr:to>
    <xdr:cxnSp macro="">
      <xdr:nvCxnSpPr>
        <xdr:cNvPr id="248" name="直線コネクタ 247"/>
        <xdr:cNvCxnSpPr/>
      </xdr:nvCxnSpPr>
      <xdr:spPr>
        <a:xfrm flipV="1">
          <a:off x="13004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19050</xdr:rowOff>
    </xdr:from>
    <xdr:to>
      <xdr:col>69</xdr:col>
      <xdr:colOff>142875</xdr:colOff>
      <xdr:row>54</xdr:row>
      <xdr:rowOff>120650</xdr:rowOff>
    </xdr:to>
    <xdr:sp macro="" textlink="">
      <xdr:nvSpPr>
        <xdr:cNvPr id="249" name="フローチャート: 判断 248"/>
        <xdr:cNvSpPr/>
      </xdr:nvSpPr>
      <xdr:spPr>
        <a:xfrm>
          <a:off x="13843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130827</xdr:rowOff>
    </xdr:from>
    <xdr:ext cx="762000" cy="259045"/>
    <xdr:sp macro="" textlink="">
      <xdr:nvSpPr>
        <xdr:cNvPr id="250" name="テキスト ボックス 249"/>
        <xdr:cNvSpPr txBox="1"/>
      </xdr:nvSpPr>
      <xdr:spPr>
        <a:xfrm>
          <a:off x="13512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152400</xdr:rowOff>
    </xdr:from>
    <xdr:to>
      <xdr:col>65</xdr:col>
      <xdr:colOff>53975</xdr:colOff>
      <xdr:row>54</xdr:row>
      <xdr:rowOff>82550</xdr:rowOff>
    </xdr:to>
    <xdr:sp macro="" textlink="">
      <xdr:nvSpPr>
        <xdr:cNvPr id="251" name="フローチャート: 判断 250"/>
        <xdr:cNvSpPr/>
      </xdr:nvSpPr>
      <xdr:spPr>
        <a:xfrm>
          <a:off x="12954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92727</xdr:rowOff>
    </xdr:from>
    <xdr:ext cx="762000" cy="259045"/>
    <xdr:sp macro="" textlink="">
      <xdr:nvSpPr>
        <xdr:cNvPr id="252" name="テキスト ボックス 251"/>
        <xdr:cNvSpPr txBox="1"/>
      </xdr:nvSpPr>
      <xdr:spPr>
        <a:xfrm>
          <a:off x="12623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38100</xdr:rowOff>
    </xdr:from>
    <xdr:to>
      <xdr:col>82</xdr:col>
      <xdr:colOff>158750</xdr:colOff>
      <xdr:row>57</xdr:row>
      <xdr:rowOff>139700</xdr:rowOff>
    </xdr:to>
    <xdr:sp macro="" textlink="">
      <xdr:nvSpPr>
        <xdr:cNvPr id="258" name="楕円 257"/>
        <xdr:cNvSpPr/>
      </xdr:nvSpPr>
      <xdr:spPr>
        <a:xfrm>
          <a:off x="16459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10177</xdr:rowOff>
    </xdr:from>
    <xdr:ext cx="762000" cy="259045"/>
    <xdr:sp macro="" textlink="">
      <xdr:nvSpPr>
        <xdr:cNvPr id="259" name="その他該当値テキスト"/>
        <xdr:cNvSpPr txBox="1"/>
      </xdr:nvSpPr>
      <xdr:spPr>
        <a:xfrm>
          <a:off x="16598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38100</xdr:rowOff>
    </xdr:from>
    <xdr:to>
      <xdr:col>78</xdr:col>
      <xdr:colOff>120650</xdr:colOff>
      <xdr:row>55</xdr:row>
      <xdr:rowOff>139700</xdr:rowOff>
    </xdr:to>
    <xdr:sp macro="" textlink="">
      <xdr:nvSpPr>
        <xdr:cNvPr id="260" name="楕円 259"/>
        <xdr:cNvSpPr/>
      </xdr:nvSpPr>
      <xdr:spPr>
        <a:xfrm>
          <a:off x="15621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124477</xdr:rowOff>
    </xdr:from>
    <xdr:ext cx="736600" cy="259045"/>
    <xdr:sp macro="" textlink="">
      <xdr:nvSpPr>
        <xdr:cNvPr id="261" name="テキスト ボックス 260"/>
        <xdr:cNvSpPr txBox="1"/>
      </xdr:nvSpPr>
      <xdr:spPr>
        <a:xfrm>
          <a:off x="15290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114300</xdr:rowOff>
    </xdr:from>
    <xdr:to>
      <xdr:col>74</xdr:col>
      <xdr:colOff>31750</xdr:colOff>
      <xdr:row>56</xdr:row>
      <xdr:rowOff>44450</xdr:rowOff>
    </xdr:to>
    <xdr:sp macro="" textlink="">
      <xdr:nvSpPr>
        <xdr:cNvPr id="262" name="楕円 261"/>
        <xdr:cNvSpPr/>
      </xdr:nvSpPr>
      <xdr:spPr>
        <a:xfrm>
          <a:off x="14732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29227</xdr:rowOff>
    </xdr:from>
    <xdr:ext cx="762000" cy="259045"/>
    <xdr:sp macro="" textlink="">
      <xdr:nvSpPr>
        <xdr:cNvPr id="263" name="テキスト ボックス 262"/>
        <xdr:cNvSpPr txBox="1"/>
      </xdr:nvSpPr>
      <xdr:spPr>
        <a:xfrm>
          <a:off x="14401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64" name="楕円 263"/>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143527</xdr:rowOff>
    </xdr:from>
    <xdr:ext cx="762000" cy="259045"/>
    <xdr:sp macro="" textlink="">
      <xdr:nvSpPr>
        <xdr:cNvPr id="265" name="テキスト ボックス 264"/>
        <xdr:cNvSpPr txBox="1"/>
      </xdr:nvSpPr>
      <xdr:spPr>
        <a:xfrm>
          <a:off x="13512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76200</xdr:rowOff>
    </xdr:from>
    <xdr:to>
      <xdr:col>65</xdr:col>
      <xdr:colOff>53975</xdr:colOff>
      <xdr:row>56</xdr:row>
      <xdr:rowOff>6350</xdr:rowOff>
    </xdr:to>
    <xdr:sp macro="" textlink="">
      <xdr:nvSpPr>
        <xdr:cNvPr id="266" name="楕円 265"/>
        <xdr:cNvSpPr/>
      </xdr:nvSpPr>
      <xdr:spPr>
        <a:xfrm>
          <a:off x="12954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162577</xdr:rowOff>
    </xdr:from>
    <xdr:ext cx="762000" cy="259045"/>
    <xdr:sp macro="" textlink="">
      <xdr:nvSpPr>
        <xdr:cNvPr id="267" name="テキスト ボックス 266"/>
        <xdr:cNvSpPr txBox="1"/>
      </xdr:nvSpPr>
      <xdr:spPr>
        <a:xfrm>
          <a:off x="12623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1" name="正方形/長方形 270"/>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2" name="正方形/長方形 271"/>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4" name="正方形/長方形 273"/>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6" name="テキスト ボックス 275"/>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補助費等に係る経常収支比率については、各単独補助金等の見直しを行った結果、平成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年度は、国民健康保険事業安定化調整交付金等の減少により、対前年度比で</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ポイント低下しているものの、経年の傾向として、介護給付費負担金を中心とする社会保障関係費の増加により、類似団体平均を上回っている。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県単独補助金については、時代の変化、経費負担のあり方などの側面から、今後も「いわて県民計画</a:t>
          </a:r>
          <a:r>
            <a:rPr kumimoji="1" lang="en-US" altLang="ja-JP" sz="1100">
              <a:latin typeface="ＭＳ Ｐゴシック" panose="020B0600070205080204" pitchFamily="50" charset="-128"/>
              <a:ea typeface="ＭＳ Ｐゴシック" panose="020B0600070205080204" pitchFamily="50" charset="-128"/>
            </a:rPr>
            <a:t>(2019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2028)</a:t>
          </a:r>
          <a:r>
            <a:rPr kumimoji="1" lang="ja-JP" altLang="en-US" sz="1100">
              <a:latin typeface="ＭＳ Ｐゴシック" panose="020B0600070205080204" pitchFamily="50" charset="-128"/>
              <a:ea typeface="ＭＳ Ｐゴシック" panose="020B0600070205080204" pitchFamily="50" charset="-128"/>
            </a:rPr>
            <a:t>」の「第１期アクションプラン</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行政経営プラン</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」に基づき、所期の目的を達成したものや事業実施期間が到来したものの廃止など、必要性や有効性を勘案しながら見直しを行っていく。</a:t>
          </a:r>
        </a:p>
      </xdr:txBody>
    </xdr:sp>
    <xdr:clientData/>
  </xdr:twoCellAnchor>
  <xdr:oneCellAnchor>
    <xdr:from>
      <xdr:col>62</xdr:col>
      <xdr:colOff>6350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9" name="テキスト ボックス 278"/>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0" name="直線コネクタ 27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40</xdr:row>
      <xdr:rowOff>99077</xdr:rowOff>
    </xdr:from>
    <xdr:ext cx="762000" cy="259045"/>
    <xdr:sp macro="" textlink="">
      <xdr:nvSpPr>
        <xdr:cNvPr id="281" name="テキスト ボックス 280"/>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2" name="直線コネクタ 28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156227</xdr:rowOff>
    </xdr:from>
    <xdr:ext cx="762000" cy="259045"/>
    <xdr:sp macro="" textlink="">
      <xdr:nvSpPr>
        <xdr:cNvPr id="283" name="テキスト ボックス 282"/>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4" name="直線コネクタ 28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41927</xdr:rowOff>
    </xdr:from>
    <xdr:ext cx="762000" cy="259045"/>
    <xdr:sp macro="" textlink="">
      <xdr:nvSpPr>
        <xdr:cNvPr id="285" name="テキスト ボックス 284"/>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6" name="直線コネクタ 28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99077</xdr:rowOff>
    </xdr:from>
    <xdr:ext cx="762000" cy="259045"/>
    <xdr:sp macro="" textlink="">
      <xdr:nvSpPr>
        <xdr:cNvPr id="287" name="テキスト ボックス 286"/>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81280</xdr:rowOff>
    </xdr:to>
    <xdr:cxnSp macro="">
      <xdr:nvCxnSpPr>
        <xdr:cNvPr id="291" name="直線コネクタ 290"/>
        <xdr:cNvCxnSpPr/>
      </xdr:nvCxnSpPr>
      <xdr:spPr>
        <a:xfrm flipV="1">
          <a:off x="16510000" y="588772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292" name="補助費等最小値テキスト"/>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293" name="直線コネクタ 292"/>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4"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5" name="直線コネクタ 294"/>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12700</xdr:rowOff>
    </xdr:from>
    <xdr:to>
      <xdr:col>82</xdr:col>
      <xdr:colOff>107950</xdr:colOff>
      <xdr:row>42</xdr:row>
      <xdr:rowOff>12700</xdr:rowOff>
    </xdr:to>
    <xdr:cxnSp macro="">
      <xdr:nvCxnSpPr>
        <xdr:cNvPr id="296" name="直線コネクタ 295"/>
        <xdr:cNvCxnSpPr/>
      </xdr:nvCxnSpPr>
      <xdr:spPr>
        <a:xfrm flipV="1">
          <a:off x="15671800" y="68707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92727</xdr:rowOff>
    </xdr:from>
    <xdr:ext cx="762000" cy="259045"/>
    <xdr:sp macro="" textlink="">
      <xdr:nvSpPr>
        <xdr:cNvPr id="297" name="補助費等平均値テキスト"/>
        <xdr:cNvSpPr txBox="1"/>
      </xdr:nvSpPr>
      <xdr:spPr>
        <a:xfrm>
          <a:off x="16598900" y="643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298" name="フローチャート: 判断 297"/>
        <xdr:cNvSpPr/>
      </xdr:nvSpPr>
      <xdr:spPr>
        <a:xfrm>
          <a:off x="16459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69850</xdr:rowOff>
    </xdr:from>
    <xdr:to>
      <xdr:col>78</xdr:col>
      <xdr:colOff>69850</xdr:colOff>
      <xdr:row>42</xdr:row>
      <xdr:rowOff>12700</xdr:rowOff>
    </xdr:to>
    <xdr:cxnSp macro="">
      <xdr:nvCxnSpPr>
        <xdr:cNvPr id="299" name="直線コネクタ 298"/>
        <xdr:cNvCxnSpPr/>
      </xdr:nvCxnSpPr>
      <xdr:spPr>
        <a:xfrm>
          <a:off x="14782800" y="7099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41</xdr:row>
      <xdr:rowOff>41910</xdr:rowOff>
    </xdr:from>
    <xdr:to>
      <xdr:col>78</xdr:col>
      <xdr:colOff>120650</xdr:colOff>
      <xdr:row>41</xdr:row>
      <xdr:rowOff>143510</xdr:rowOff>
    </xdr:to>
    <xdr:sp macro="" textlink="">
      <xdr:nvSpPr>
        <xdr:cNvPr id="300" name="フローチャート: 判断 299"/>
        <xdr:cNvSpPr/>
      </xdr:nvSpPr>
      <xdr:spPr>
        <a:xfrm>
          <a:off x="15621000" y="707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153687</xdr:rowOff>
    </xdr:from>
    <xdr:ext cx="736600" cy="259045"/>
    <xdr:sp macro="" textlink="">
      <xdr:nvSpPr>
        <xdr:cNvPr id="301" name="テキスト ボックス 300"/>
        <xdr:cNvSpPr txBox="1"/>
      </xdr:nvSpPr>
      <xdr:spPr>
        <a:xfrm>
          <a:off x="15290800" y="6840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12700</xdr:rowOff>
    </xdr:from>
    <xdr:to>
      <xdr:col>73</xdr:col>
      <xdr:colOff>180975</xdr:colOff>
      <xdr:row>41</xdr:row>
      <xdr:rowOff>69850</xdr:rowOff>
    </xdr:to>
    <xdr:cxnSp macro="">
      <xdr:nvCxnSpPr>
        <xdr:cNvPr id="302" name="直線コネクタ 301"/>
        <xdr:cNvCxnSpPr/>
      </xdr:nvCxnSpPr>
      <xdr:spPr>
        <a:xfrm>
          <a:off x="13893800" y="6870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40</xdr:row>
      <xdr:rowOff>53340</xdr:rowOff>
    </xdr:from>
    <xdr:to>
      <xdr:col>74</xdr:col>
      <xdr:colOff>31750</xdr:colOff>
      <xdr:row>40</xdr:row>
      <xdr:rowOff>154940</xdr:rowOff>
    </xdr:to>
    <xdr:sp macro="" textlink="">
      <xdr:nvSpPr>
        <xdr:cNvPr id="303" name="フローチャート: 判断 302"/>
        <xdr:cNvSpPr/>
      </xdr:nvSpPr>
      <xdr:spPr>
        <a:xfrm>
          <a:off x="14732000" y="691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165117</xdr:rowOff>
    </xdr:from>
    <xdr:ext cx="762000" cy="259045"/>
    <xdr:sp macro="" textlink="">
      <xdr:nvSpPr>
        <xdr:cNvPr id="304" name="テキスト ボックス 303"/>
        <xdr:cNvSpPr txBox="1"/>
      </xdr:nvSpPr>
      <xdr:spPr>
        <a:xfrm>
          <a:off x="14401800" y="668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69850</xdr:rowOff>
    </xdr:from>
    <xdr:to>
      <xdr:col>69</xdr:col>
      <xdr:colOff>92075</xdr:colOff>
      <xdr:row>40</xdr:row>
      <xdr:rowOff>12700</xdr:rowOff>
    </xdr:to>
    <xdr:cxnSp macro="">
      <xdr:nvCxnSpPr>
        <xdr:cNvPr id="305" name="直線コネクタ 304"/>
        <xdr:cNvCxnSpPr/>
      </xdr:nvCxnSpPr>
      <xdr:spPr>
        <a:xfrm>
          <a:off x="13004800" y="6756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87630</xdr:rowOff>
    </xdr:from>
    <xdr:to>
      <xdr:col>69</xdr:col>
      <xdr:colOff>142875</xdr:colOff>
      <xdr:row>40</xdr:row>
      <xdr:rowOff>17780</xdr:rowOff>
    </xdr:to>
    <xdr:sp macro="" textlink="">
      <xdr:nvSpPr>
        <xdr:cNvPr id="306" name="フローチャート: 判断 305"/>
        <xdr:cNvSpPr/>
      </xdr:nvSpPr>
      <xdr:spPr>
        <a:xfrm>
          <a:off x="138430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27957</xdr:rowOff>
    </xdr:from>
    <xdr:ext cx="762000" cy="259045"/>
    <xdr:sp macro="" textlink="">
      <xdr:nvSpPr>
        <xdr:cNvPr id="307" name="テキスト ボックス 306"/>
        <xdr:cNvSpPr txBox="1"/>
      </xdr:nvSpPr>
      <xdr:spPr>
        <a:xfrm>
          <a:off x="13512800" y="654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08" name="フローチャート: 判断 307"/>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85107</xdr:rowOff>
    </xdr:from>
    <xdr:ext cx="762000" cy="259045"/>
    <xdr:sp macro="" textlink="">
      <xdr:nvSpPr>
        <xdr:cNvPr id="309" name="テキスト ボックス 308"/>
        <xdr:cNvSpPr txBox="1"/>
      </xdr:nvSpPr>
      <xdr:spPr>
        <a:xfrm>
          <a:off x="12623800" y="64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133350</xdr:rowOff>
    </xdr:from>
    <xdr:to>
      <xdr:col>82</xdr:col>
      <xdr:colOff>158750</xdr:colOff>
      <xdr:row>40</xdr:row>
      <xdr:rowOff>63500</xdr:rowOff>
    </xdr:to>
    <xdr:sp macro="" textlink="">
      <xdr:nvSpPr>
        <xdr:cNvPr id="315" name="楕円 314"/>
        <xdr:cNvSpPr/>
      </xdr:nvSpPr>
      <xdr:spPr>
        <a:xfrm>
          <a:off x="16459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41927</xdr:rowOff>
    </xdr:from>
    <xdr:ext cx="762000" cy="259045"/>
    <xdr:sp macro="" textlink="">
      <xdr:nvSpPr>
        <xdr:cNvPr id="316" name="補助費等該当値テキスト"/>
        <xdr:cNvSpPr txBox="1"/>
      </xdr:nvSpPr>
      <xdr:spPr>
        <a:xfrm>
          <a:off x="16598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133350</xdr:rowOff>
    </xdr:from>
    <xdr:to>
      <xdr:col>78</xdr:col>
      <xdr:colOff>120650</xdr:colOff>
      <xdr:row>42</xdr:row>
      <xdr:rowOff>63500</xdr:rowOff>
    </xdr:to>
    <xdr:sp macro="" textlink="">
      <xdr:nvSpPr>
        <xdr:cNvPr id="317" name="楕円 316"/>
        <xdr:cNvSpPr/>
      </xdr:nvSpPr>
      <xdr:spPr>
        <a:xfrm>
          <a:off x="15621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42</xdr:row>
      <xdr:rowOff>48277</xdr:rowOff>
    </xdr:from>
    <xdr:ext cx="736600" cy="259045"/>
    <xdr:sp macro="" textlink="">
      <xdr:nvSpPr>
        <xdr:cNvPr id="318" name="テキスト ボックス 317"/>
        <xdr:cNvSpPr txBox="1"/>
      </xdr:nvSpPr>
      <xdr:spPr>
        <a:xfrm>
          <a:off x="15290800" y="724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19050</xdr:rowOff>
    </xdr:from>
    <xdr:to>
      <xdr:col>74</xdr:col>
      <xdr:colOff>31750</xdr:colOff>
      <xdr:row>41</xdr:row>
      <xdr:rowOff>120650</xdr:rowOff>
    </xdr:to>
    <xdr:sp macro="" textlink="">
      <xdr:nvSpPr>
        <xdr:cNvPr id="319" name="楕円 318"/>
        <xdr:cNvSpPr/>
      </xdr:nvSpPr>
      <xdr:spPr>
        <a:xfrm>
          <a:off x="14732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105427</xdr:rowOff>
    </xdr:from>
    <xdr:ext cx="762000" cy="259045"/>
    <xdr:sp macro="" textlink="">
      <xdr:nvSpPr>
        <xdr:cNvPr id="320" name="テキスト ボックス 319"/>
        <xdr:cNvSpPr txBox="1"/>
      </xdr:nvSpPr>
      <xdr:spPr>
        <a:xfrm>
          <a:off x="14401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133350</xdr:rowOff>
    </xdr:from>
    <xdr:to>
      <xdr:col>69</xdr:col>
      <xdr:colOff>142875</xdr:colOff>
      <xdr:row>40</xdr:row>
      <xdr:rowOff>63500</xdr:rowOff>
    </xdr:to>
    <xdr:sp macro="" textlink="">
      <xdr:nvSpPr>
        <xdr:cNvPr id="321" name="楕円 320"/>
        <xdr:cNvSpPr/>
      </xdr:nvSpPr>
      <xdr:spPr>
        <a:xfrm>
          <a:off x="13843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48277</xdr:rowOff>
    </xdr:from>
    <xdr:ext cx="762000" cy="259045"/>
    <xdr:sp macro="" textlink="">
      <xdr:nvSpPr>
        <xdr:cNvPr id="322" name="テキスト ボックス 321"/>
        <xdr:cNvSpPr txBox="1"/>
      </xdr:nvSpPr>
      <xdr:spPr>
        <a:xfrm>
          <a:off x="13512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23" name="楕円 322"/>
        <xdr:cNvSpPr/>
      </xdr:nvSpPr>
      <xdr:spPr>
        <a:xfrm>
          <a:off x="12954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24" name="テキスト ボックス 323"/>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20">
              <a:latin typeface="ＭＳ Ｐゴシック" panose="020B0600070205080204" pitchFamily="50" charset="-128"/>
              <a:ea typeface="ＭＳ Ｐゴシック" panose="020B0600070205080204" pitchFamily="50" charset="-128"/>
            </a:rPr>
            <a:t>　公債費に係る経常収支比率については、国の経済対策に呼応して建設地方債・財源対策債を多額に発行してきたこと、本県の教育環境や社会インフラの充実のための公共施設の整備に積極的に取り組んできたこと等から、高水準となっている。</a:t>
          </a:r>
        </a:p>
        <a:p>
          <a:r>
            <a:rPr kumimoji="1" lang="ja-JP" altLang="en-US" sz="1020">
              <a:latin typeface="ＭＳ Ｐゴシック" panose="020B0600070205080204" pitchFamily="50" charset="-128"/>
              <a:ea typeface="ＭＳ Ｐゴシック" panose="020B0600070205080204" pitchFamily="50" charset="-128"/>
            </a:rPr>
            <a:t>　平成</a:t>
          </a:r>
          <a:r>
            <a:rPr kumimoji="1" lang="en-US" altLang="ja-JP" sz="1020">
              <a:latin typeface="ＭＳ Ｐゴシック" panose="020B0600070205080204" pitchFamily="50" charset="-128"/>
              <a:ea typeface="ＭＳ Ｐゴシック" panose="020B0600070205080204" pitchFamily="50" charset="-128"/>
            </a:rPr>
            <a:t>30</a:t>
          </a:r>
          <a:r>
            <a:rPr kumimoji="1" lang="ja-JP" altLang="en-US" sz="1020">
              <a:latin typeface="ＭＳ Ｐゴシック" panose="020B0600070205080204" pitchFamily="50" charset="-128"/>
              <a:ea typeface="ＭＳ Ｐゴシック" panose="020B0600070205080204" pitchFamily="50" charset="-128"/>
            </a:rPr>
            <a:t>年度決算では、公共事業等債や地方道路等整備事業債に係る県債償還額の減少及び借入利率の低下に伴う利払い額の減少により、対前年度比は</a:t>
          </a:r>
          <a:r>
            <a:rPr kumimoji="1" lang="en-US" altLang="ja-JP" sz="1020">
              <a:latin typeface="ＭＳ Ｐゴシック" panose="020B0600070205080204" pitchFamily="50" charset="-128"/>
              <a:ea typeface="ＭＳ Ｐゴシック" panose="020B0600070205080204" pitchFamily="50" charset="-128"/>
            </a:rPr>
            <a:t>8,306</a:t>
          </a:r>
          <a:r>
            <a:rPr kumimoji="1" lang="ja-JP" altLang="en-US" sz="1020">
              <a:latin typeface="ＭＳ Ｐゴシック" panose="020B0600070205080204" pitchFamily="50" charset="-128"/>
              <a:ea typeface="ＭＳ Ｐゴシック" panose="020B0600070205080204" pitchFamily="50" charset="-128"/>
            </a:rPr>
            <a:t>百万円の減となったものの、類似団体平均を上回っている。</a:t>
          </a:r>
        </a:p>
        <a:p>
          <a:r>
            <a:rPr kumimoji="1" lang="ja-JP" altLang="en-US" sz="1020">
              <a:latin typeface="ＭＳ Ｐゴシック" panose="020B0600070205080204" pitchFamily="50" charset="-128"/>
              <a:ea typeface="ＭＳ Ｐゴシック" panose="020B0600070205080204" pitchFamily="50" charset="-128"/>
            </a:rPr>
            <a:t>　公債費は、平成</a:t>
          </a:r>
          <a:r>
            <a:rPr kumimoji="1" lang="en-US" altLang="ja-JP" sz="1020">
              <a:latin typeface="ＭＳ Ｐゴシック" panose="020B0600070205080204" pitchFamily="50" charset="-128"/>
              <a:ea typeface="ＭＳ Ｐゴシック" panose="020B0600070205080204" pitchFamily="50" charset="-128"/>
            </a:rPr>
            <a:t>26</a:t>
          </a:r>
          <a:r>
            <a:rPr kumimoji="1" lang="ja-JP" altLang="en-US" sz="1020">
              <a:latin typeface="ＭＳ Ｐゴシック" panose="020B0600070205080204" pitchFamily="50" charset="-128"/>
              <a:ea typeface="ＭＳ Ｐゴシック" panose="020B0600070205080204" pitchFamily="50" charset="-128"/>
            </a:rPr>
            <a:t>年度をピークに低下しているものの引き続き高い水準で推移する見込であり、今後も、低利資金の活用や資金調達方法の多様化を図り、適正に管理していく。</a:t>
          </a:r>
        </a:p>
      </xdr:txBody>
    </xdr:sp>
    <xdr:clientData/>
  </xdr:twoCellAnchor>
  <xdr:oneCellAnchor>
    <xdr:from>
      <xdr:col>3</xdr:col>
      <xdr:colOff>123825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7" name="直線コネクタ 33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8" name="テキスト ボックス 337"/>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39" name="直線コネクタ 33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0" name="テキスト ボックス 339"/>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1" name="直線コネクタ 34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2" name="テキスト ボックス 341"/>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3" name="直線コネクタ 34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4" name="テキスト ボックス 343"/>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5" name="直線コネクタ 34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6" name="テキスト ボックス 345"/>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62230</xdr:rowOff>
    </xdr:from>
    <xdr:to>
      <xdr:col>24</xdr:col>
      <xdr:colOff>25400</xdr:colOff>
      <xdr:row>79</xdr:row>
      <xdr:rowOff>146050</xdr:rowOff>
    </xdr:to>
    <xdr:cxnSp macro="">
      <xdr:nvCxnSpPr>
        <xdr:cNvPr id="350" name="直線コネクタ 349"/>
        <xdr:cNvCxnSpPr/>
      </xdr:nvCxnSpPr>
      <xdr:spPr>
        <a:xfrm flipV="1">
          <a:off x="4826000" y="12578080"/>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118127</xdr:rowOff>
    </xdr:from>
    <xdr:ext cx="762000" cy="259045"/>
    <xdr:sp macro="" textlink="">
      <xdr:nvSpPr>
        <xdr:cNvPr id="351" name="公債費最小値テキスト"/>
        <xdr:cNvSpPr txBox="1"/>
      </xdr:nvSpPr>
      <xdr:spPr>
        <a:xfrm>
          <a:off x="49149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146050</xdr:rowOff>
    </xdr:from>
    <xdr:to>
      <xdr:col>24</xdr:col>
      <xdr:colOff>114300</xdr:colOff>
      <xdr:row>79</xdr:row>
      <xdr:rowOff>146050</xdr:rowOff>
    </xdr:to>
    <xdr:cxnSp macro="">
      <xdr:nvCxnSpPr>
        <xdr:cNvPr id="352" name="直線コネクタ 351"/>
        <xdr:cNvCxnSpPr/>
      </xdr:nvCxnSpPr>
      <xdr:spPr>
        <a:xfrm>
          <a:off x="4737100" y="1369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148607</xdr:rowOff>
    </xdr:from>
    <xdr:ext cx="762000" cy="259045"/>
    <xdr:sp macro="" textlink="">
      <xdr:nvSpPr>
        <xdr:cNvPr id="353"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62230</xdr:rowOff>
    </xdr:from>
    <xdr:to>
      <xdr:col>24</xdr:col>
      <xdr:colOff>114300</xdr:colOff>
      <xdr:row>73</xdr:row>
      <xdr:rowOff>62230</xdr:rowOff>
    </xdr:to>
    <xdr:cxnSp macro="">
      <xdr:nvCxnSpPr>
        <xdr:cNvPr id="354" name="直線コネクタ 353"/>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96520</xdr:rowOff>
    </xdr:from>
    <xdr:to>
      <xdr:col>24</xdr:col>
      <xdr:colOff>25400</xdr:colOff>
      <xdr:row>79</xdr:row>
      <xdr:rowOff>85089</xdr:rowOff>
    </xdr:to>
    <xdr:cxnSp macro="">
      <xdr:nvCxnSpPr>
        <xdr:cNvPr id="355" name="直線コネクタ 354"/>
        <xdr:cNvCxnSpPr/>
      </xdr:nvCxnSpPr>
      <xdr:spPr>
        <a:xfrm flipV="1">
          <a:off x="3987800" y="13469620"/>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66057</xdr:rowOff>
    </xdr:from>
    <xdr:ext cx="762000" cy="259045"/>
    <xdr:sp macro="" textlink="">
      <xdr:nvSpPr>
        <xdr:cNvPr id="356" name="公債費平均値テキスト"/>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57" name="フローチャート: 判断 356"/>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85089</xdr:rowOff>
    </xdr:from>
    <xdr:to>
      <xdr:col>19</xdr:col>
      <xdr:colOff>187325</xdr:colOff>
      <xdr:row>79</xdr:row>
      <xdr:rowOff>107950</xdr:rowOff>
    </xdr:to>
    <xdr:cxnSp macro="">
      <xdr:nvCxnSpPr>
        <xdr:cNvPr id="358" name="直線コネクタ 357"/>
        <xdr:cNvCxnSpPr/>
      </xdr:nvCxnSpPr>
      <xdr:spPr>
        <a:xfrm flipV="1">
          <a:off x="3098800" y="13629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59" name="フローチャート: 判断 358"/>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60" name="テキスト ボックス 359"/>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107950</xdr:rowOff>
    </xdr:from>
    <xdr:to>
      <xdr:col>15</xdr:col>
      <xdr:colOff>98425</xdr:colOff>
      <xdr:row>80</xdr:row>
      <xdr:rowOff>96520</xdr:rowOff>
    </xdr:to>
    <xdr:cxnSp macro="">
      <xdr:nvCxnSpPr>
        <xdr:cNvPr id="361" name="直線コネクタ 360"/>
        <xdr:cNvCxnSpPr/>
      </xdr:nvCxnSpPr>
      <xdr:spPr>
        <a:xfrm flipV="1">
          <a:off x="2209800" y="136525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62" name="フローチャート: 判断 361"/>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88916</xdr:rowOff>
    </xdr:from>
    <xdr:ext cx="762000" cy="259045"/>
    <xdr:sp macro="" textlink="">
      <xdr:nvSpPr>
        <xdr:cNvPr id="363" name="テキスト ボックス 362"/>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96520</xdr:rowOff>
    </xdr:from>
    <xdr:to>
      <xdr:col>11</xdr:col>
      <xdr:colOff>9525</xdr:colOff>
      <xdr:row>80</xdr:row>
      <xdr:rowOff>149861</xdr:rowOff>
    </xdr:to>
    <xdr:cxnSp macro="">
      <xdr:nvCxnSpPr>
        <xdr:cNvPr id="364" name="直線コネクタ 363"/>
        <xdr:cNvCxnSpPr/>
      </xdr:nvCxnSpPr>
      <xdr:spPr>
        <a:xfrm flipV="1">
          <a:off x="1320800" y="138125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163830</xdr:rowOff>
    </xdr:from>
    <xdr:to>
      <xdr:col>11</xdr:col>
      <xdr:colOff>60325</xdr:colOff>
      <xdr:row>78</xdr:row>
      <xdr:rowOff>93980</xdr:rowOff>
    </xdr:to>
    <xdr:sp macro="" textlink="">
      <xdr:nvSpPr>
        <xdr:cNvPr id="365" name="フローチャート: 判断 364"/>
        <xdr:cNvSpPr/>
      </xdr:nvSpPr>
      <xdr:spPr>
        <a:xfrm>
          <a:off x="2159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104157</xdr:rowOff>
    </xdr:from>
    <xdr:ext cx="762000" cy="259045"/>
    <xdr:sp macro="" textlink="">
      <xdr:nvSpPr>
        <xdr:cNvPr id="366" name="テキスト ボックス 365"/>
        <xdr:cNvSpPr txBox="1"/>
      </xdr:nvSpPr>
      <xdr:spPr>
        <a:xfrm>
          <a:off x="1828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67" name="フローチャート: 判断 366"/>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24147</xdr:rowOff>
    </xdr:from>
    <xdr:ext cx="762000" cy="259045"/>
    <xdr:sp macro="" textlink="">
      <xdr:nvSpPr>
        <xdr:cNvPr id="368" name="テキスト ボックス 367"/>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45720</xdr:rowOff>
    </xdr:from>
    <xdr:to>
      <xdr:col>24</xdr:col>
      <xdr:colOff>76200</xdr:colOff>
      <xdr:row>78</xdr:row>
      <xdr:rowOff>147320</xdr:rowOff>
    </xdr:to>
    <xdr:sp macro="" textlink="">
      <xdr:nvSpPr>
        <xdr:cNvPr id="374" name="楕円 373"/>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17797</xdr:rowOff>
    </xdr:from>
    <xdr:ext cx="762000" cy="259045"/>
    <xdr:sp macro="" textlink="">
      <xdr:nvSpPr>
        <xdr:cNvPr id="375" name="公債費該当値テキスト"/>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34289</xdr:rowOff>
    </xdr:from>
    <xdr:to>
      <xdr:col>20</xdr:col>
      <xdr:colOff>38100</xdr:colOff>
      <xdr:row>79</xdr:row>
      <xdr:rowOff>135889</xdr:rowOff>
    </xdr:to>
    <xdr:sp macro="" textlink="">
      <xdr:nvSpPr>
        <xdr:cNvPr id="376" name="楕円 375"/>
        <xdr:cNvSpPr/>
      </xdr:nvSpPr>
      <xdr:spPr>
        <a:xfrm>
          <a:off x="3937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120666</xdr:rowOff>
    </xdr:from>
    <xdr:ext cx="736600" cy="259045"/>
    <xdr:sp macro="" textlink="">
      <xdr:nvSpPr>
        <xdr:cNvPr id="377" name="テキスト ボックス 376"/>
        <xdr:cNvSpPr txBox="1"/>
      </xdr:nvSpPr>
      <xdr:spPr>
        <a:xfrm>
          <a:off x="3606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57150</xdr:rowOff>
    </xdr:from>
    <xdr:to>
      <xdr:col>15</xdr:col>
      <xdr:colOff>149225</xdr:colOff>
      <xdr:row>79</xdr:row>
      <xdr:rowOff>158750</xdr:rowOff>
    </xdr:to>
    <xdr:sp macro="" textlink="">
      <xdr:nvSpPr>
        <xdr:cNvPr id="378" name="楕円 377"/>
        <xdr:cNvSpPr/>
      </xdr:nvSpPr>
      <xdr:spPr>
        <a:xfrm>
          <a:off x="3048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143527</xdr:rowOff>
    </xdr:from>
    <xdr:ext cx="762000" cy="259045"/>
    <xdr:sp macro="" textlink="">
      <xdr:nvSpPr>
        <xdr:cNvPr id="379" name="テキスト ボックス 378"/>
        <xdr:cNvSpPr txBox="1"/>
      </xdr:nvSpPr>
      <xdr:spPr>
        <a:xfrm>
          <a:off x="2717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45720</xdr:rowOff>
    </xdr:from>
    <xdr:to>
      <xdr:col>11</xdr:col>
      <xdr:colOff>60325</xdr:colOff>
      <xdr:row>80</xdr:row>
      <xdr:rowOff>147320</xdr:rowOff>
    </xdr:to>
    <xdr:sp macro="" textlink="">
      <xdr:nvSpPr>
        <xdr:cNvPr id="380" name="楕円 379"/>
        <xdr:cNvSpPr/>
      </xdr:nvSpPr>
      <xdr:spPr>
        <a:xfrm>
          <a:off x="2159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132097</xdr:rowOff>
    </xdr:from>
    <xdr:ext cx="762000" cy="259045"/>
    <xdr:sp macro="" textlink="">
      <xdr:nvSpPr>
        <xdr:cNvPr id="381" name="テキスト ボックス 380"/>
        <xdr:cNvSpPr txBox="1"/>
      </xdr:nvSpPr>
      <xdr:spPr>
        <a:xfrm>
          <a:off x="1828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99061</xdr:rowOff>
    </xdr:from>
    <xdr:to>
      <xdr:col>6</xdr:col>
      <xdr:colOff>171450</xdr:colOff>
      <xdr:row>81</xdr:row>
      <xdr:rowOff>29211</xdr:rowOff>
    </xdr:to>
    <xdr:sp macro="" textlink="">
      <xdr:nvSpPr>
        <xdr:cNvPr id="382" name="楕円 381"/>
        <xdr:cNvSpPr/>
      </xdr:nvSpPr>
      <xdr:spPr>
        <a:xfrm>
          <a:off x="1270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13988</xdr:rowOff>
    </xdr:from>
    <xdr:ext cx="762000" cy="259045"/>
    <xdr:sp macro="" textlink="">
      <xdr:nvSpPr>
        <xdr:cNvPr id="383" name="テキスト ボックス 382"/>
        <xdr:cNvSpPr txBox="1"/>
      </xdr:nvSpPr>
      <xdr:spPr>
        <a:xfrm>
          <a:off x="939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7" name="正方形/長方形 38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8" name="正方形/長方形 38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9" name="正方形/長方形 38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0" name="正方形/長方形 38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1" name="正方形/長方形 39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2" name="テキスト ボックス 39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公債費以外に係る経常収支比率については、人件費等に係る経常収支比率の上昇により対前年度比で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ポイント上昇したが、類似団体平均を下回っている。</a:t>
          </a:r>
        </a:p>
      </xdr:txBody>
    </xdr:sp>
    <xdr:clientData/>
  </xdr:twoCellAnchor>
  <xdr:oneCellAnchor>
    <xdr:from>
      <xdr:col>62</xdr:col>
      <xdr:colOff>6350</xdr:colOff>
      <xdr:row>69</xdr:row>
      <xdr:rowOff>107950</xdr:rowOff>
    </xdr:from>
    <xdr:ext cx="298543" cy="225703"/>
    <xdr:sp macro="" textlink="">
      <xdr:nvSpPr>
        <xdr:cNvPr id="393" name="テキスト ボックス 39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4" name="直線コネクタ 39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5" name="テキスト ボックス 39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6" name="直線コネクタ 39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7" name="テキスト ボックス 396"/>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8" name="直線コネクタ 39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9" name="テキスト ボックス 398"/>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0" name="直線コネクタ 39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1" name="テキスト ボックス 400"/>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2" name="直線コネクタ 40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3" name="テキスト ボックス 402"/>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4" name="直線コネクタ 40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5" name="テキスト ボックス 404"/>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6" name="直線コネクタ 40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7" name="テキスト ボックス 40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81</xdr:row>
      <xdr:rowOff>130811</xdr:rowOff>
    </xdr:to>
    <xdr:cxnSp macro="">
      <xdr:nvCxnSpPr>
        <xdr:cNvPr id="409" name="直線コネクタ 408"/>
        <xdr:cNvCxnSpPr/>
      </xdr:nvCxnSpPr>
      <xdr:spPr>
        <a:xfrm flipV="1">
          <a:off x="16510000" y="12700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102888</xdr:rowOff>
    </xdr:from>
    <xdr:ext cx="762000" cy="259045"/>
    <xdr:sp macro="" textlink="">
      <xdr:nvSpPr>
        <xdr:cNvPr id="410" name="公債費以外最小値テキスト"/>
        <xdr:cNvSpPr txBox="1"/>
      </xdr:nvSpPr>
      <xdr:spPr>
        <a:xfrm>
          <a:off x="16598900" y="139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130811</xdr:rowOff>
    </xdr:from>
    <xdr:to>
      <xdr:col>82</xdr:col>
      <xdr:colOff>196850</xdr:colOff>
      <xdr:row>81</xdr:row>
      <xdr:rowOff>130811</xdr:rowOff>
    </xdr:to>
    <xdr:cxnSp macro="">
      <xdr:nvCxnSpPr>
        <xdr:cNvPr id="411" name="直線コネクタ 410"/>
        <xdr:cNvCxnSpPr/>
      </xdr:nvCxnSpPr>
      <xdr:spPr>
        <a:xfrm>
          <a:off x="16421100" y="140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12"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13" name="直線コネクタ 412"/>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76</xdr:row>
      <xdr:rowOff>134620</xdr:rowOff>
    </xdr:to>
    <xdr:cxnSp macro="">
      <xdr:nvCxnSpPr>
        <xdr:cNvPr id="414" name="直線コネクタ 413"/>
        <xdr:cNvCxnSpPr/>
      </xdr:nvCxnSpPr>
      <xdr:spPr>
        <a:xfrm>
          <a:off x="15671800" y="13111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154957</xdr:rowOff>
    </xdr:from>
    <xdr:ext cx="762000" cy="259045"/>
    <xdr:sp macro="" textlink="">
      <xdr:nvSpPr>
        <xdr:cNvPr id="415" name="公債費以外平均値テキスト"/>
        <xdr:cNvSpPr txBox="1"/>
      </xdr:nvSpPr>
      <xdr:spPr>
        <a:xfrm>
          <a:off x="16598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16" name="フローチャート: 判断 415"/>
        <xdr:cNvSpPr/>
      </xdr:nvSpPr>
      <xdr:spPr>
        <a:xfrm>
          <a:off x="16459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5080</xdr:rowOff>
    </xdr:from>
    <xdr:to>
      <xdr:col>78</xdr:col>
      <xdr:colOff>69850</xdr:colOff>
      <xdr:row>76</xdr:row>
      <xdr:rowOff>81280</xdr:rowOff>
    </xdr:to>
    <xdr:cxnSp macro="">
      <xdr:nvCxnSpPr>
        <xdr:cNvPr id="417" name="直線コネクタ 416"/>
        <xdr:cNvCxnSpPr/>
      </xdr:nvCxnSpPr>
      <xdr:spPr>
        <a:xfrm>
          <a:off x="14782800" y="13035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137161</xdr:rowOff>
    </xdr:from>
    <xdr:to>
      <xdr:col>78</xdr:col>
      <xdr:colOff>120650</xdr:colOff>
      <xdr:row>77</xdr:row>
      <xdr:rowOff>67311</xdr:rowOff>
    </xdr:to>
    <xdr:sp macro="" textlink="">
      <xdr:nvSpPr>
        <xdr:cNvPr id="418" name="フローチャート: 判断 417"/>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52088</xdr:rowOff>
    </xdr:from>
    <xdr:ext cx="736600" cy="259045"/>
    <xdr:sp macro="" textlink="">
      <xdr:nvSpPr>
        <xdr:cNvPr id="419" name="テキスト ボックス 418"/>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54610</xdr:rowOff>
    </xdr:from>
    <xdr:to>
      <xdr:col>73</xdr:col>
      <xdr:colOff>180975</xdr:colOff>
      <xdr:row>76</xdr:row>
      <xdr:rowOff>5080</xdr:rowOff>
    </xdr:to>
    <xdr:cxnSp macro="">
      <xdr:nvCxnSpPr>
        <xdr:cNvPr id="420" name="直線コネクタ 419"/>
        <xdr:cNvCxnSpPr/>
      </xdr:nvCxnSpPr>
      <xdr:spPr>
        <a:xfrm>
          <a:off x="13893800" y="12913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1" name="フローチャート: 判断 420"/>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22" name="テキスト ボックス 421"/>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16510</xdr:rowOff>
    </xdr:from>
    <xdr:to>
      <xdr:col>69</xdr:col>
      <xdr:colOff>92075</xdr:colOff>
      <xdr:row>75</xdr:row>
      <xdr:rowOff>54610</xdr:rowOff>
    </xdr:to>
    <xdr:cxnSp macro="">
      <xdr:nvCxnSpPr>
        <xdr:cNvPr id="423" name="直線コネクタ 422"/>
        <xdr:cNvCxnSpPr/>
      </xdr:nvCxnSpPr>
      <xdr:spPr>
        <a:xfrm>
          <a:off x="13004800" y="12875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24" name="フローチャート: 判断 423"/>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25" name="テキスト ボックス 424"/>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95250</xdr:rowOff>
    </xdr:from>
    <xdr:to>
      <xdr:col>65</xdr:col>
      <xdr:colOff>53975</xdr:colOff>
      <xdr:row>76</xdr:row>
      <xdr:rowOff>25400</xdr:rowOff>
    </xdr:to>
    <xdr:sp macro="" textlink="">
      <xdr:nvSpPr>
        <xdr:cNvPr id="426" name="フローチャート: 判断 425"/>
        <xdr:cNvSpPr/>
      </xdr:nvSpPr>
      <xdr:spPr>
        <a:xfrm>
          <a:off x="12954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10177</xdr:rowOff>
    </xdr:from>
    <xdr:ext cx="762000" cy="259045"/>
    <xdr:sp macro="" textlink="">
      <xdr:nvSpPr>
        <xdr:cNvPr id="427" name="テキスト ボックス 426"/>
        <xdr:cNvSpPr txBox="1"/>
      </xdr:nvSpPr>
      <xdr:spPr>
        <a:xfrm>
          <a:off x="12623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8" name="テキスト ボックス 42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9" name="テキスト ボックス 42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0" name="テキスト ボックス 42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1" name="テキスト ボックス 43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2" name="テキスト ボックス 43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3" name="楕円 432"/>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100347</xdr:rowOff>
    </xdr:from>
    <xdr:ext cx="762000" cy="259045"/>
    <xdr:sp macro="" textlink="">
      <xdr:nvSpPr>
        <xdr:cNvPr id="434" name="公債費以外該当値テキスト"/>
        <xdr:cNvSpPr txBox="1"/>
      </xdr:nvSpPr>
      <xdr:spPr>
        <a:xfrm>
          <a:off x="16598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35" name="楕円 434"/>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36" name="テキスト ボックス 435"/>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125730</xdr:rowOff>
    </xdr:from>
    <xdr:to>
      <xdr:col>74</xdr:col>
      <xdr:colOff>31750</xdr:colOff>
      <xdr:row>76</xdr:row>
      <xdr:rowOff>55880</xdr:rowOff>
    </xdr:to>
    <xdr:sp macro="" textlink="">
      <xdr:nvSpPr>
        <xdr:cNvPr id="437" name="楕円 436"/>
        <xdr:cNvSpPr/>
      </xdr:nvSpPr>
      <xdr:spPr>
        <a:xfrm>
          <a:off x="14732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66057</xdr:rowOff>
    </xdr:from>
    <xdr:ext cx="762000" cy="259045"/>
    <xdr:sp macro="" textlink="">
      <xdr:nvSpPr>
        <xdr:cNvPr id="438" name="テキスト ボックス 437"/>
        <xdr:cNvSpPr txBox="1"/>
      </xdr:nvSpPr>
      <xdr:spPr>
        <a:xfrm>
          <a:off x="14401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3810</xdr:rowOff>
    </xdr:from>
    <xdr:to>
      <xdr:col>69</xdr:col>
      <xdr:colOff>142875</xdr:colOff>
      <xdr:row>75</xdr:row>
      <xdr:rowOff>105410</xdr:rowOff>
    </xdr:to>
    <xdr:sp macro="" textlink="">
      <xdr:nvSpPr>
        <xdr:cNvPr id="439" name="楕円 438"/>
        <xdr:cNvSpPr/>
      </xdr:nvSpPr>
      <xdr:spPr>
        <a:xfrm>
          <a:off x="13843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115587</xdr:rowOff>
    </xdr:from>
    <xdr:ext cx="762000" cy="259045"/>
    <xdr:sp macro="" textlink="">
      <xdr:nvSpPr>
        <xdr:cNvPr id="440" name="テキスト ボックス 439"/>
        <xdr:cNvSpPr txBox="1"/>
      </xdr:nvSpPr>
      <xdr:spPr>
        <a:xfrm>
          <a:off x="13512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137160</xdr:rowOff>
    </xdr:from>
    <xdr:to>
      <xdr:col>65</xdr:col>
      <xdr:colOff>53975</xdr:colOff>
      <xdr:row>75</xdr:row>
      <xdr:rowOff>67310</xdr:rowOff>
    </xdr:to>
    <xdr:sp macro="" textlink="">
      <xdr:nvSpPr>
        <xdr:cNvPr id="441" name="楕円 440"/>
        <xdr:cNvSpPr/>
      </xdr:nvSpPr>
      <xdr:spPr>
        <a:xfrm>
          <a:off x="12954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77487</xdr:rowOff>
    </xdr:from>
    <xdr:ext cx="762000" cy="259045"/>
    <xdr:sp macro="" textlink="">
      <xdr:nvSpPr>
        <xdr:cNvPr id="442" name="テキスト ボックス 441"/>
        <xdr:cNvSpPr txBox="1"/>
      </xdr:nvSpPr>
      <xdr:spPr>
        <a:xfrm>
          <a:off x="12623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68097</xdr:rowOff>
    </xdr:from>
    <xdr:to>
      <xdr:col>29</xdr:col>
      <xdr:colOff>127000</xdr:colOff>
      <xdr:row>18</xdr:row>
      <xdr:rowOff>13874</xdr:rowOff>
    </xdr:to>
    <xdr:cxnSp macro="">
      <xdr:nvCxnSpPr>
        <xdr:cNvPr id="43" name="直線コネクタ 42"/>
        <xdr:cNvCxnSpPr/>
      </xdr:nvCxnSpPr>
      <xdr:spPr bwMode="auto">
        <a:xfrm flipV="1">
          <a:off x="5651500" y="2001672"/>
          <a:ext cx="0" cy="11459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157401</xdr:rowOff>
    </xdr:from>
    <xdr:ext cx="762000" cy="259045"/>
    <xdr:sp macro="" textlink="">
      <xdr:nvSpPr>
        <xdr:cNvPr id="44" name="人口1人当たり決算額の推移最小値テキスト130"/>
        <xdr:cNvSpPr txBox="1"/>
      </xdr:nvSpPr>
      <xdr:spPr>
        <a:xfrm>
          <a:off x="5740400" y="311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13874</xdr:rowOff>
    </xdr:from>
    <xdr:to>
      <xdr:col>30</xdr:col>
      <xdr:colOff>25400</xdr:colOff>
      <xdr:row>18</xdr:row>
      <xdr:rowOff>13874</xdr:rowOff>
    </xdr:to>
    <xdr:cxnSp macro="">
      <xdr:nvCxnSpPr>
        <xdr:cNvPr id="45" name="直線コネクタ 44"/>
        <xdr:cNvCxnSpPr/>
      </xdr:nvCxnSpPr>
      <xdr:spPr bwMode="auto">
        <a:xfrm>
          <a:off x="5562600" y="31475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154474</xdr:rowOff>
    </xdr:from>
    <xdr:ext cx="762000" cy="259045"/>
    <xdr:sp macro="" textlink="">
      <xdr:nvSpPr>
        <xdr:cNvPr id="46" name="人口1人当たり決算額の推移最大値テキスト130"/>
        <xdr:cNvSpPr txBox="1"/>
      </xdr:nvSpPr>
      <xdr:spPr>
        <a:xfrm>
          <a:off x="5740400" y="174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68097</xdr:rowOff>
    </xdr:from>
    <xdr:to>
      <xdr:col>30</xdr:col>
      <xdr:colOff>25400</xdr:colOff>
      <xdr:row>11</xdr:row>
      <xdr:rowOff>68097</xdr:rowOff>
    </xdr:to>
    <xdr:cxnSp macro="">
      <xdr:nvCxnSpPr>
        <xdr:cNvPr id="47" name="直線コネクタ 46"/>
        <xdr:cNvCxnSpPr/>
      </xdr:nvCxnSpPr>
      <xdr:spPr bwMode="auto">
        <a:xfrm>
          <a:off x="5562600" y="2001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41260</xdr:rowOff>
    </xdr:from>
    <xdr:to>
      <xdr:col>29</xdr:col>
      <xdr:colOff>127000</xdr:colOff>
      <xdr:row>13</xdr:row>
      <xdr:rowOff>65354</xdr:rowOff>
    </xdr:to>
    <xdr:cxnSp macro="">
      <xdr:nvCxnSpPr>
        <xdr:cNvPr id="48" name="直線コネクタ 47"/>
        <xdr:cNvCxnSpPr/>
      </xdr:nvCxnSpPr>
      <xdr:spPr bwMode="auto">
        <a:xfrm flipV="1">
          <a:off x="5003800" y="2317735"/>
          <a:ext cx="647700" cy="24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87352</xdr:rowOff>
    </xdr:from>
    <xdr:ext cx="762000" cy="259045"/>
    <xdr:sp macro="" textlink="">
      <xdr:nvSpPr>
        <xdr:cNvPr id="49" name="人口1人当たり決算額の推移平均値テキスト130"/>
        <xdr:cNvSpPr txBox="1"/>
      </xdr:nvSpPr>
      <xdr:spPr>
        <a:xfrm>
          <a:off x="5740400" y="253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115275</xdr:rowOff>
    </xdr:from>
    <xdr:to>
      <xdr:col>29</xdr:col>
      <xdr:colOff>177800</xdr:colOff>
      <xdr:row>15</xdr:row>
      <xdr:rowOff>45425</xdr:rowOff>
    </xdr:to>
    <xdr:sp macro="" textlink="">
      <xdr:nvSpPr>
        <xdr:cNvPr id="50" name="フローチャート: 判断 49"/>
        <xdr:cNvSpPr/>
      </xdr:nvSpPr>
      <xdr:spPr bwMode="auto">
        <a:xfrm>
          <a:off x="5600700" y="256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65354</xdr:rowOff>
    </xdr:from>
    <xdr:to>
      <xdr:col>26</xdr:col>
      <xdr:colOff>50800</xdr:colOff>
      <xdr:row>13</xdr:row>
      <xdr:rowOff>93518</xdr:rowOff>
    </xdr:to>
    <xdr:cxnSp macro="">
      <xdr:nvCxnSpPr>
        <xdr:cNvPr id="51" name="直線コネクタ 50"/>
        <xdr:cNvCxnSpPr/>
      </xdr:nvCxnSpPr>
      <xdr:spPr bwMode="auto">
        <a:xfrm flipV="1">
          <a:off x="4305300" y="2341829"/>
          <a:ext cx="698500" cy="28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140101</xdr:rowOff>
    </xdr:from>
    <xdr:to>
      <xdr:col>26</xdr:col>
      <xdr:colOff>101600</xdr:colOff>
      <xdr:row>15</xdr:row>
      <xdr:rowOff>70251</xdr:rowOff>
    </xdr:to>
    <xdr:sp macro="" textlink="">
      <xdr:nvSpPr>
        <xdr:cNvPr id="52" name="フローチャート: 判断 51"/>
        <xdr:cNvSpPr/>
      </xdr:nvSpPr>
      <xdr:spPr bwMode="auto">
        <a:xfrm>
          <a:off x="49530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55028</xdr:rowOff>
    </xdr:from>
    <xdr:ext cx="736600" cy="259045"/>
    <xdr:sp macro="" textlink="">
      <xdr:nvSpPr>
        <xdr:cNvPr id="53" name="テキスト ボックス 52"/>
        <xdr:cNvSpPr txBox="1"/>
      </xdr:nvSpPr>
      <xdr:spPr>
        <a:xfrm>
          <a:off x="4622800" y="2674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93518</xdr:rowOff>
    </xdr:from>
    <xdr:to>
      <xdr:col>22</xdr:col>
      <xdr:colOff>114300</xdr:colOff>
      <xdr:row>13</xdr:row>
      <xdr:rowOff>164749</xdr:rowOff>
    </xdr:to>
    <xdr:cxnSp macro="">
      <xdr:nvCxnSpPr>
        <xdr:cNvPr id="54" name="直線コネクタ 53"/>
        <xdr:cNvCxnSpPr/>
      </xdr:nvCxnSpPr>
      <xdr:spPr bwMode="auto">
        <a:xfrm flipV="1">
          <a:off x="3606800" y="2369993"/>
          <a:ext cx="698500" cy="71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90267</xdr:rowOff>
    </xdr:from>
    <xdr:to>
      <xdr:col>22</xdr:col>
      <xdr:colOff>165100</xdr:colOff>
      <xdr:row>16</xdr:row>
      <xdr:rowOff>20417</xdr:rowOff>
    </xdr:to>
    <xdr:sp macro="" textlink="">
      <xdr:nvSpPr>
        <xdr:cNvPr id="55" name="フローチャート: 判断 54"/>
        <xdr:cNvSpPr/>
      </xdr:nvSpPr>
      <xdr:spPr bwMode="auto">
        <a:xfrm>
          <a:off x="42545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5194</xdr:rowOff>
    </xdr:from>
    <xdr:ext cx="762000" cy="259045"/>
    <xdr:sp macro="" textlink="">
      <xdr:nvSpPr>
        <xdr:cNvPr id="56" name="テキスト ボックス 55"/>
        <xdr:cNvSpPr txBox="1"/>
      </xdr:nvSpPr>
      <xdr:spPr>
        <a:xfrm>
          <a:off x="3924300" y="279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164749</xdr:rowOff>
    </xdr:from>
    <xdr:to>
      <xdr:col>18</xdr:col>
      <xdr:colOff>177800</xdr:colOff>
      <xdr:row>14</xdr:row>
      <xdr:rowOff>65903</xdr:rowOff>
    </xdr:to>
    <xdr:cxnSp macro="">
      <xdr:nvCxnSpPr>
        <xdr:cNvPr id="57" name="直線コネクタ 56"/>
        <xdr:cNvCxnSpPr/>
      </xdr:nvCxnSpPr>
      <xdr:spPr bwMode="auto">
        <a:xfrm flipV="1">
          <a:off x="2908300" y="2441224"/>
          <a:ext cx="698500" cy="72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113126</xdr:rowOff>
    </xdr:from>
    <xdr:to>
      <xdr:col>19</xdr:col>
      <xdr:colOff>38100</xdr:colOff>
      <xdr:row>16</xdr:row>
      <xdr:rowOff>43276</xdr:rowOff>
    </xdr:to>
    <xdr:sp macro="" textlink="">
      <xdr:nvSpPr>
        <xdr:cNvPr id="58" name="フローチャート: 判断 57"/>
        <xdr:cNvSpPr/>
      </xdr:nvSpPr>
      <xdr:spPr bwMode="auto">
        <a:xfrm>
          <a:off x="35560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28053</xdr:rowOff>
    </xdr:from>
    <xdr:ext cx="762000" cy="259045"/>
    <xdr:sp macro="" textlink="">
      <xdr:nvSpPr>
        <xdr:cNvPr id="59" name="テキスト ボックス 58"/>
        <xdr:cNvSpPr txBox="1"/>
      </xdr:nvSpPr>
      <xdr:spPr>
        <a:xfrm>
          <a:off x="32258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31745</xdr:rowOff>
    </xdr:from>
    <xdr:to>
      <xdr:col>15</xdr:col>
      <xdr:colOff>101600</xdr:colOff>
      <xdr:row>17</xdr:row>
      <xdr:rowOff>133345</xdr:rowOff>
    </xdr:to>
    <xdr:sp macro="" textlink="">
      <xdr:nvSpPr>
        <xdr:cNvPr id="60" name="フローチャート: 判断 59"/>
        <xdr:cNvSpPr/>
      </xdr:nvSpPr>
      <xdr:spPr bwMode="auto">
        <a:xfrm>
          <a:off x="2857500" y="2994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118122</xdr:rowOff>
    </xdr:from>
    <xdr:ext cx="762000" cy="259045"/>
    <xdr:sp macro="" textlink="">
      <xdr:nvSpPr>
        <xdr:cNvPr id="61" name="テキスト ボックス 60"/>
        <xdr:cNvSpPr txBox="1"/>
      </xdr:nvSpPr>
      <xdr:spPr>
        <a:xfrm>
          <a:off x="2527300" y="308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161910</xdr:rowOff>
    </xdr:from>
    <xdr:to>
      <xdr:col>29</xdr:col>
      <xdr:colOff>177800</xdr:colOff>
      <xdr:row>13</xdr:row>
      <xdr:rowOff>92060</xdr:rowOff>
    </xdr:to>
    <xdr:sp macro="" textlink="">
      <xdr:nvSpPr>
        <xdr:cNvPr id="67" name="楕円 66"/>
        <xdr:cNvSpPr/>
      </xdr:nvSpPr>
      <xdr:spPr bwMode="auto">
        <a:xfrm>
          <a:off x="5600700" y="2266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6987</xdr:rowOff>
    </xdr:from>
    <xdr:ext cx="762000" cy="259045"/>
    <xdr:sp macro="" textlink="">
      <xdr:nvSpPr>
        <xdr:cNvPr id="68" name="人口1人当たり決算額の推移該当値テキスト130"/>
        <xdr:cNvSpPr txBox="1"/>
      </xdr:nvSpPr>
      <xdr:spPr>
        <a:xfrm>
          <a:off x="5740400" y="21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14554</xdr:rowOff>
    </xdr:from>
    <xdr:to>
      <xdr:col>26</xdr:col>
      <xdr:colOff>101600</xdr:colOff>
      <xdr:row>13</xdr:row>
      <xdr:rowOff>116154</xdr:rowOff>
    </xdr:to>
    <xdr:sp macro="" textlink="">
      <xdr:nvSpPr>
        <xdr:cNvPr id="69" name="楕円 68"/>
        <xdr:cNvSpPr/>
      </xdr:nvSpPr>
      <xdr:spPr bwMode="auto">
        <a:xfrm>
          <a:off x="4953000" y="2291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126331</xdr:rowOff>
    </xdr:from>
    <xdr:ext cx="736600" cy="259045"/>
    <xdr:sp macro="" textlink="">
      <xdr:nvSpPr>
        <xdr:cNvPr id="70" name="テキスト ボックス 69"/>
        <xdr:cNvSpPr txBox="1"/>
      </xdr:nvSpPr>
      <xdr:spPr>
        <a:xfrm>
          <a:off x="4622800" y="205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42718</xdr:rowOff>
    </xdr:from>
    <xdr:to>
      <xdr:col>22</xdr:col>
      <xdr:colOff>165100</xdr:colOff>
      <xdr:row>13</xdr:row>
      <xdr:rowOff>144318</xdr:rowOff>
    </xdr:to>
    <xdr:sp macro="" textlink="">
      <xdr:nvSpPr>
        <xdr:cNvPr id="71" name="楕円 70"/>
        <xdr:cNvSpPr/>
      </xdr:nvSpPr>
      <xdr:spPr bwMode="auto">
        <a:xfrm>
          <a:off x="4254500" y="2319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154495</xdr:rowOff>
    </xdr:from>
    <xdr:ext cx="762000" cy="259045"/>
    <xdr:sp macro="" textlink="">
      <xdr:nvSpPr>
        <xdr:cNvPr id="72" name="テキスト ボックス 71"/>
        <xdr:cNvSpPr txBox="1"/>
      </xdr:nvSpPr>
      <xdr:spPr>
        <a:xfrm>
          <a:off x="3924300" y="2088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113949</xdr:rowOff>
    </xdr:from>
    <xdr:to>
      <xdr:col>19</xdr:col>
      <xdr:colOff>38100</xdr:colOff>
      <xdr:row>14</xdr:row>
      <xdr:rowOff>44099</xdr:rowOff>
    </xdr:to>
    <xdr:sp macro="" textlink="">
      <xdr:nvSpPr>
        <xdr:cNvPr id="73" name="楕円 72"/>
        <xdr:cNvSpPr/>
      </xdr:nvSpPr>
      <xdr:spPr bwMode="auto">
        <a:xfrm>
          <a:off x="3556000" y="2390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54276</xdr:rowOff>
    </xdr:from>
    <xdr:ext cx="762000" cy="259045"/>
    <xdr:sp macro="" textlink="">
      <xdr:nvSpPr>
        <xdr:cNvPr id="74" name="テキスト ボックス 73"/>
        <xdr:cNvSpPr txBox="1"/>
      </xdr:nvSpPr>
      <xdr:spPr>
        <a:xfrm>
          <a:off x="3225800" y="215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15103</xdr:rowOff>
    </xdr:from>
    <xdr:to>
      <xdr:col>15</xdr:col>
      <xdr:colOff>101600</xdr:colOff>
      <xdr:row>14</xdr:row>
      <xdr:rowOff>116703</xdr:rowOff>
    </xdr:to>
    <xdr:sp macro="" textlink="">
      <xdr:nvSpPr>
        <xdr:cNvPr id="75" name="楕円 74"/>
        <xdr:cNvSpPr/>
      </xdr:nvSpPr>
      <xdr:spPr bwMode="auto">
        <a:xfrm>
          <a:off x="2857500" y="2463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126880</xdr:rowOff>
    </xdr:from>
    <xdr:ext cx="762000" cy="259045"/>
    <xdr:sp macro="" textlink="">
      <xdr:nvSpPr>
        <xdr:cNvPr id="76" name="テキスト ボックス 75"/>
        <xdr:cNvSpPr txBox="1"/>
      </xdr:nvSpPr>
      <xdr:spPr>
        <a:xfrm>
          <a:off x="2527300" y="223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3" name="直線コネクタ 92"/>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4" name="テキスト ボックス 93"/>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35</xdr:row>
      <xdr:rowOff>40524</xdr:rowOff>
    </xdr:from>
    <xdr:to>
      <xdr:col>29</xdr:col>
      <xdr:colOff>127000</xdr:colOff>
      <xdr:row>37</xdr:row>
      <xdr:rowOff>249366</xdr:rowOff>
    </xdr:to>
    <xdr:cxnSp macro="">
      <xdr:nvCxnSpPr>
        <xdr:cNvPr id="108" name="直線コネクタ 107"/>
        <xdr:cNvCxnSpPr/>
      </xdr:nvCxnSpPr>
      <xdr:spPr bwMode="auto">
        <a:xfrm flipV="1">
          <a:off x="5651500" y="6650874"/>
          <a:ext cx="0" cy="7231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221443</xdr:rowOff>
    </xdr:from>
    <xdr:ext cx="762000" cy="259045"/>
    <xdr:sp macro="" textlink="">
      <xdr:nvSpPr>
        <xdr:cNvPr id="109" name="人口1人当たり決算額の推移最小値テキスト445"/>
        <xdr:cNvSpPr txBox="1"/>
      </xdr:nvSpPr>
      <xdr:spPr>
        <a:xfrm>
          <a:off x="5740400" y="734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249366</xdr:rowOff>
    </xdr:from>
    <xdr:to>
      <xdr:col>30</xdr:col>
      <xdr:colOff>25400</xdr:colOff>
      <xdr:row>37</xdr:row>
      <xdr:rowOff>249366</xdr:rowOff>
    </xdr:to>
    <xdr:cxnSp macro="">
      <xdr:nvCxnSpPr>
        <xdr:cNvPr id="110" name="直線コネクタ 109"/>
        <xdr:cNvCxnSpPr/>
      </xdr:nvCxnSpPr>
      <xdr:spPr bwMode="auto">
        <a:xfrm>
          <a:off x="5562600" y="73740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34</xdr:row>
      <xdr:rowOff>126901</xdr:rowOff>
    </xdr:from>
    <xdr:ext cx="762000" cy="259045"/>
    <xdr:sp macro="" textlink="">
      <xdr:nvSpPr>
        <xdr:cNvPr id="111" name="人口1人当たり決算額の推移最大値テキスト445"/>
        <xdr:cNvSpPr txBox="1"/>
      </xdr:nvSpPr>
      <xdr:spPr>
        <a:xfrm>
          <a:off x="5740400" y="639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35</xdr:row>
      <xdr:rowOff>40524</xdr:rowOff>
    </xdr:from>
    <xdr:to>
      <xdr:col>30</xdr:col>
      <xdr:colOff>25400</xdr:colOff>
      <xdr:row>35</xdr:row>
      <xdr:rowOff>40524</xdr:rowOff>
    </xdr:to>
    <xdr:cxnSp macro="">
      <xdr:nvCxnSpPr>
        <xdr:cNvPr id="112" name="直線コネクタ 111"/>
        <xdr:cNvCxnSpPr/>
      </xdr:nvCxnSpPr>
      <xdr:spPr bwMode="auto">
        <a:xfrm>
          <a:off x="5562600" y="6650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220563</xdr:rowOff>
    </xdr:from>
    <xdr:to>
      <xdr:col>29</xdr:col>
      <xdr:colOff>127000</xdr:colOff>
      <xdr:row>35</xdr:row>
      <xdr:rowOff>40524</xdr:rowOff>
    </xdr:to>
    <xdr:cxnSp macro="">
      <xdr:nvCxnSpPr>
        <xdr:cNvPr id="113" name="直線コネクタ 112"/>
        <xdr:cNvCxnSpPr/>
      </xdr:nvCxnSpPr>
      <xdr:spPr bwMode="auto">
        <a:xfrm>
          <a:off x="5003800" y="6488013"/>
          <a:ext cx="647700" cy="162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12223</xdr:rowOff>
    </xdr:from>
    <xdr:ext cx="762000" cy="259045"/>
    <xdr:sp macro="" textlink="">
      <xdr:nvSpPr>
        <xdr:cNvPr id="114" name="人口1人当たり決算額の推移平均値テキスト445"/>
        <xdr:cNvSpPr txBox="1"/>
      </xdr:nvSpPr>
      <xdr:spPr>
        <a:xfrm>
          <a:off x="5740400" y="6965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40146</xdr:rowOff>
    </xdr:from>
    <xdr:to>
      <xdr:col>29</xdr:col>
      <xdr:colOff>177800</xdr:colOff>
      <xdr:row>36</xdr:row>
      <xdr:rowOff>141746</xdr:rowOff>
    </xdr:to>
    <xdr:sp macro="" textlink="">
      <xdr:nvSpPr>
        <xdr:cNvPr id="115" name="フローチャート: 判断 114"/>
        <xdr:cNvSpPr/>
      </xdr:nvSpPr>
      <xdr:spPr bwMode="auto">
        <a:xfrm>
          <a:off x="5600700" y="6993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193425</xdr:rowOff>
    </xdr:from>
    <xdr:to>
      <xdr:col>26</xdr:col>
      <xdr:colOff>50800</xdr:colOff>
      <xdr:row>34</xdr:row>
      <xdr:rowOff>220563</xdr:rowOff>
    </xdr:to>
    <xdr:cxnSp macro="">
      <xdr:nvCxnSpPr>
        <xdr:cNvPr id="116" name="直線コネクタ 115"/>
        <xdr:cNvCxnSpPr/>
      </xdr:nvCxnSpPr>
      <xdr:spPr bwMode="auto">
        <a:xfrm>
          <a:off x="4305300" y="6460875"/>
          <a:ext cx="698500" cy="27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3538</xdr:rowOff>
    </xdr:from>
    <xdr:to>
      <xdr:col>26</xdr:col>
      <xdr:colOff>101600</xdr:colOff>
      <xdr:row>36</xdr:row>
      <xdr:rowOff>105138</xdr:rowOff>
    </xdr:to>
    <xdr:sp macro="" textlink="">
      <xdr:nvSpPr>
        <xdr:cNvPr id="117" name="フローチャート: 判断 116"/>
        <xdr:cNvSpPr/>
      </xdr:nvSpPr>
      <xdr:spPr bwMode="auto">
        <a:xfrm>
          <a:off x="4953000" y="6956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89915</xdr:rowOff>
    </xdr:from>
    <xdr:ext cx="736600" cy="259045"/>
    <xdr:sp macro="" textlink="">
      <xdr:nvSpPr>
        <xdr:cNvPr id="118" name="テキスト ボックス 117"/>
        <xdr:cNvSpPr txBox="1"/>
      </xdr:nvSpPr>
      <xdr:spPr>
        <a:xfrm>
          <a:off x="4622800" y="704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6071</xdr:rowOff>
    </xdr:from>
    <xdr:to>
      <xdr:col>22</xdr:col>
      <xdr:colOff>114300</xdr:colOff>
      <xdr:row>34</xdr:row>
      <xdr:rowOff>193425</xdr:rowOff>
    </xdr:to>
    <xdr:cxnSp macro="">
      <xdr:nvCxnSpPr>
        <xdr:cNvPr id="119" name="直線コネクタ 118"/>
        <xdr:cNvCxnSpPr/>
      </xdr:nvCxnSpPr>
      <xdr:spPr bwMode="auto">
        <a:xfrm>
          <a:off x="3606800" y="6273521"/>
          <a:ext cx="698500" cy="187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322141</xdr:rowOff>
    </xdr:from>
    <xdr:to>
      <xdr:col>22</xdr:col>
      <xdr:colOff>165100</xdr:colOff>
      <xdr:row>36</xdr:row>
      <xdr:rowOff>80841</xdr:rowOff>
    </xdr:to>
    <xdr:sp macro="" textlink="">
      <xdr:nvSpPr>
        <xdr:cNvPr id="120" name="フローチャート: 判断 119"/>
        <xdr:cNvSpPr/>
      </xdr:nvSpPr>
      <xdr:spPr bwMode="auto">
        <a:xfrm>
          <a:off x="4254500" y="69324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65618</xdr:rowOff>
    </xdr:from>
    <xdr:ext cx="762000" cy="259045"/>
    <xdr:sp macro="" textlink="">
      <xdr:nvSpPr>
        <xdr:cNvPr id="121" name="テキスト ボックス 120"/>
        <xdr:cNvSpPr txBox="1"/>
      </xdr:nvSpPr>
      <xdr:spPr>
        <a:xfrm>
          <a:off x="3924300" y="701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281207</xdr:rowOff>
    </xdr:from>
    <xdr:to>
      <xdr:col>18</xdr:col>
      <xdr:colOff>177800</xdr:colOff>
      <xdr:row>34</xdr:row>
      <xdr:rowOff>6071</xdr:rowOff>
    </xdr:to>
    <xdr:cxnSp macro="">
      <xdr:nvCxnSpPr>
        <xdr:cNvPr id="122" name="直線コネクタ 121"/>
        <xdr:cNvCxnSpPr/>
      </xdr:nvCxnSpPr>
      <xdr:spPr bwMode="auto">
        <a:xfrm>
          <a:off x="2908300" y="6205757"/>
          <a:ext cx="698500" cy="67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263064</xdr:rowOff>
    </xdr:from>
    <xdr:to>
      <xdr:col>19</xdr:col>
      <xdr:colOff>38100</xdr:colOff>
      <xdr:row>36</xdr:row>
      <xdr:rowOff>21764</xdr:rowOff>
    </xdr:to>
    <xdr:sp macro="" textlink="">
      <xdr:nvSpPr>
        <xdr:cNvPr id="123" name="フローチャート: 判断 122"/>
        <xdr:cNvSpPr/>
      </xdr:nvSpPr>
      <xdr:spPr bwMode="auto">
        <a:xfrm>
          <a:off x="3556000" y="6873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6541</xdr:rowOff>
    </xdr:from>
    <xdr:ext cx="762000" cy="259045"/>
    <xdr:sp macro="" textlink="">
      <xdr:nvSpPr>
        <xdr:cNvPr id="124" name="テキスト ボックス 123"/>
        <xdr:cNvSpPr txBox="1"/>
      </xdr:nvSpPr>
      <xdr:spPr>
        <a:xfrm>
          <a:off x="3225800" y="695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111600</xdr:rowOff>
    </xdr:from>
    <xdr:to>
      <xdr:col>15</xdr:col>
      <xdr:colOff>101600</xdr:colOff>
      <xdr:row>35</xdr:row>
      <xdr:rowOff>213200</xdr:rowOff>
    </xdr:to>
    <xdr:sp macro="" textlink="">
      <xdr:nvSpPr>
        <xdr:cNvPr id="125" name="フローチャート: 判断 124"/>
        <xdr:cNvSpPr/>
      </xdr:nvSpPr>
      <xdr:spPr bwMode="auto">
        <a:xfrm>
          <a:off x="2857500" y="67219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197977</xdr:rowOff>
    </xdr:from>
    <xdr:ext cx="762000" cy="259045"/>
    <xdr:sp macro="" textlink="">
      <xdr:nvSpPr>
        <xdr:cNvPr id="126" name="テキスト ボックス 125"/>
        <xdr:cNvSpPr txBox="1"/>
      </xdr:nvSpPr>
      <xdr:spPr>
        <a:xfrm>
          <a:off x="2527300" y="68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332624</xdr:rowOff>
    </xdr:from>
    <xdr:to>
      <xdr:col>29</xdr:col>
      <xdr:colOff>177800</xdr:colOff>
      <xdr:row>35</xdr:row>
      <xdr:rowOff>91324</xdr:rowOff>
    </xdr:to>
    <xdr:sp macro="" textlink="">
      <xdr:nvSpPr>
        <xdr:cNvPr id="132" name="楕円 131"/>
        <xdr:cNvSpPr/>
      </xdr:nvSpPr>
      <xdr:spPr bwMode="auto">
        <a:xfrm>
          <a:off x="5600700" y="6600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241201</xdr:rowOff>
    </xdr:from>
    <xdr:ext cx="762000" cy="259045"/>
    <xdr:sp macro="" textlink="">
      <xdr:nvSpPr>
        <xdr:cNvPr id="133" name="人口1人当たり決算額の推移該当値テキスト445"/>
        <xdr:cNvSpPr txBox="1"/>
      </xdr:nvSpPr>
      <xdr:spPr>
        <a:xfrm>
          <a:off x="5740400" y="650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169763</xdr:rowOff>
    </xdr:from>
    <xdr:to>
      <xdr:col>26</xdr:col>
      <xdr:colOff>101600</xdr:colOff>
      <xdr:row>34</xdr:row>
      <xdr:rowOff>271363</xdr:rowOff>
    </xdr:to>
    <xdr:sp macro="" textlink="">
      <xdr:nvSpPr>
        <xdr:cNvPr id="134" name="楕円 133"/>
        <xdr:cNvSpPr/>
      </xdr:nvSpPr>
      <xdr:spPr bwMode="auto">
        <a:xfrm>
          <a:off x="4953000" y="6437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281540</xdr:rowOff>
    </xdr:from>
    <xdr:ext cx="736600" cy="259045"/>
    <xdr:sp macro="" textlink="">
      <xdr:nvSpPr>
        <xdr:cNvPr id="135" name="テキスト ボックス 134"/>
        <xdr:cNvSpPr txBox="1"/>
      </xdr:nvSpPr>
      <xdr:spPr>
        <a:xfrm>
          <a:off x="4622800" y="6206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142625</xdr:rowOff>
    </xdr:from>
    <xdr:to>
      <xdr:col>22</xdr:col>
      <xdr:colOff>165100</xdr:colOff>
      <xdr:row>34</xdr:row>
      <xdr:rowOff>244225</xdr:rowOff>
    </xdr:to>
    <xdr:sp macro="" textlink="">
      <xdr:nvSpPr>
        <xdr:cNvPr id="136" name="楕円 135"/>
        <xdr:cNvSpPr/>
      </xdr:nvSpPr>
      <xdr:spPr bwMode="auto">
        <a:xfrm>
          <a:off x="4254500" y="6410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254402</xdr:rowOff>
    </xdr:from>
    <xdr:ext cx="762000" cy="259045"/>
    <xdr:sp macro="" textlink="">
      <xdr:nvSpPr>
        <xdr:cNvPr id="137" name="テキスト ボックス 136"/>
        <xdr:cNvSpPr txBox="1"/>
      </xdr:nvSpPr>
      <xdr:spPr>
        <a:xfrm>
          <a:off x="3924300" y="617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298171</xdr:rowOff>
    </xdr:from>
    <xdr:to>
      <xdr:col>19</xdr:col>
      <xdr:colOff>38100</xdr:colOff>
      <xdr:row>34</xdr:row>
      <xdr:rowOff>56871</xdr:rowOff>
    </xdr:to>
    <xdr:sp macro="" textlink="">
      <xdr:nvSpPr>
        <xdr:cNvPr id="138" name="楕円 137"/>
        <xdr:cNvSpPr/>
      </xdr:nvSpPr>
      <xdr:spPr bwMode="auto">
        <a:xfrm>
          <a:off x="3556000" y="6222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67048</xdr:rowOff>
    </xdr:from>
    <xdr:ext cx="762000" cy="259045"/>
    <xdr:sp macro="" textlink="">
      <xdr:nvSpPr>
        <xdr:cNvPr id="139" name="テキスト ボックス 138"/>
        <xdr:cNvSpPr txBox="1"/>
      </xdr:nvSpPr>
      <xdr:spPr>
        <a:xfrm>
          <a:off x="3225800" y="599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230407</xdr:rowOff>
    </xdr:from>
    <xdr:to>
      <xdr:col>15</xdr:col>
      <xdr:colOff>101600</xdr:colOff>
      <xdr:row>33</xdr:row>
      <xdr:rowOff>332007</xdr:rowOff>
    </xdr:to>
    <xdr:sp macro="" textlink="">
      <xdr:nvSpPr>
        <xdr:cNvPr id="140" name="楕円 139"/>
        <xdr:cNvSpPr/>
      </xdr:nvSpPr>
      <xdr:spPr bwMode="auto">
        <a:xfrm>
          <a:off x="2857500" y="6154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170734</xdr:rowOff>
    </xdr:from>
    <xdr:ext cx="762000" cy="259045"/>
    <xdr:sp macro="" textlink="">
      <xdr:nvSpPr>
        <xdr:cNvPr id="141" name="テキスト ボックス 140"/>
        <xdr:cNvSpPr txBox="1"/>
      </xdr:nvSpPr>
      <xdr:spPr>
        <a:xfrm>
          <a:off x="2527300" y="59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1,250,142
1,243,012
15,275.01
1,032,511,566
957,753,857
19,051,457
396,972,206
1,347,436,892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218.3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39802</xdr:rowOff>
    </xdr:from>
    <xdr:to>
      <xdr:col>24</xdr:col>
      <xdr:colOff>62865</xdr:colOff>
      <xdr:row>37</xdr:row>
      <xdr:rowOff>18313</xdr:rowOff>
    </xdr:to>
    <xdr:cxnSp macro="">
      <xdr:nvCxnSpPr>
        <xdr:cNvPr id="54" name="直線コネクタ 53"/>
        <xdr:cNvCxnSpPr/>
      </xdr:nvCxnSpPr>
      <xdr:spPr>
        <a:xfrm flipV="1">
          <a:off x="4633595" y="5183302"/>
          <a:ext cx="1270" cy="1178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22140</xdr:rowOff>
    </xdr:from>
    <xdr:ext cx="599010" cy="259045"/>
    <xdr:sp macro="" textlink="">
      <xdr:nvSpPr>
        <xdr:cNvPr id="55" name="人件費最小値テキスト"/>
        <xdr:cNvSpPr txBox="1"/>
      </xdr:nvSpPr>
      <xdr:spPr>
        <a:xfrm>
          <a:off x="4686300" y="636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18313</xdr:rowOff>
    </xdr:from>
    <xdr:to>
      <xdr:col>24</xdr:col>
      <xdr:colOff>152400</xdr:colOff>
      <xdr:row>37</xdr:row>
      <xdr:rowOff>18313</xdr:rowOff>
    </xdr:to>
    <xdr:cxnSp macro="">
      <xdr:nvCxnSpPr>
        <xdr:cNvPr id="56" name="直線コネクタ 55"/>
        <xdr:cNvCxnSpPr/>
      </xdr:nvCxnSpPr>
      <xdr:spPr>
        <a:xfrm>
          <a:off x="4546600" y="636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157929</xdr:rowOff>
    </xdr:from>
    <xdr:ext cx="599010" cy="259045"/>
    <xdr:sp macro="" textlink="">
      <xdr:nvSpPr>
        <xdr:cNvPr id="57" name="人件費最大値テキスト"/>
        <xdr:cNvSpPr txBox="1"/>
      </xdr:nvSpPr>
      <xdr:spPr>
        <a:xfrm>
          <a:off x="4686300" y="495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39802</xdr:rowOff>
    </xdr:from>
    <xdr:to>
      <xdr:col>24</xdr:col>
      <xdr:colOff>152400</xdr:colOff>
      <xdr:row>30</xdr:row>
      <xdr:rowOff>39802</xdr:rowOff>
    </xdr:to>
    <xdr:cxnSp macro="">
      <xdr:nvCxnSpPr>
        <xdr:cNvPr id="58" name="直線コネクタ 57"/>
        <xdr:cNvCxnSpPr/>
      </xdr:nvCxnSpPr>
      <xdr:spPr>
        <a:xfrm>
          <a:off x="4546600" y="518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4323</xdr:rowOff>
    </xdr:from>
    <xdr:to>
      <xdr:col>24</xdr:col>
      <xdr:colOff>63500</xdr:colOff>
      <xdr:row>33</xdr:row>
      <xdr:rowOff>105227</xdr:rowOff>
    </xdr:to>
    <xdr:cxnSp macro="">
      <xdr:nvCxnSpPr>
        <xdr:cNvPr id="59" name="直線コネクタ 58"/>
        <xdr:cNvCxnSpPr/>
      </xdr:nvCxnSpPr>
      <xdr:spPr>
        <a:xfrm flipV="1">
          <a:off x="3797300" y="5662173"/>
          <a:ext cx="838200" cy="10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141028</xdr:rowOff>
    </xdr:from>
    <xdr:ext cx="599010" cy="259045"/>
    <xdr:sp macro="" textlink="">
      <xdr:nvSpPr>
        <xdr:cNvPr id="60" name="人件費平均値テキスト"/>
        <xdr:cNvSpPr txBox="1"/>
      </xdr:nvSpPr>
      <xdr:spPr>
        <a:xfrm>
          <a:off x="4686300" y="5798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162601</xdr:rowOff>
    </xdr:from>
    <xdr:to>
      <xdr:col>24</xdr:col>
      <xdr:colOff>114300</xdr:colOff>
      <xdr:row>34</xdr:row>
      <xdr:rowOff>92751</xdr:rowOff>
    </xdr:to>
    <xdr:sp macro="" textlink="">
      <xdr:nvSpPr>
        <xdr:cNvPr id="61" name="フローチャート: 判断 60"/>
        <xdr:cNvSpPr/>
      </xdr:nvSpPr>
      <xdr:spPr>
        <a:xfrm>
          <a:off x="4584700" y="58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105227</xdr:rowOff>
    </xdr:from>
    <xdr:to>
      <xdr:col>19</xdr:col>
      <xdr:colOff>177800</xdr:colOff>
      <xdr:row>33</xdr:row>
      <xdr:rowOff>111308</xdr:rowOff>
    </xdr:to>
    <xdr:cxnSp macro="">
      <xdr:nvCxnSpPr>
        <xdr:cNvPr id="62" name="直線コネクタ 61"/>
        <xdr:cNvCxnSpPr/>
      </xdr:nvCxnSpPr>
      <xdr:spPr>
        <a:xfrm flipV="1">
          <a:off x="2908300" y="5763077"/>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25943</xdr:rowOff>
    </xdr:from>
    <xdr:to>
      <xdr:col>20</xdr:col>
      <xdr:colOff>38100</xdr:colOff>
      <xdr:row>34</xdr:row>
      <xdr:rowOff>127543</xdr:rowOff>
    </xdr:to>
    <xdr:sp macro="" textlink="">
      <xdr:nvSpPr>
        <xdr:cNvPr id="63" name="フローチャート: 判断 62"/>
        <xdr:cNvSpPr/>
      </xdr:nvSpPr>
      <xdr:spPr>
        <a:xfrm>
          <a:off x="3746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118670</xdr:rowOff>
    </xdr:from>
    <xdr:ext cx="599010" cy="259045"/>
    <xdr:sp macro="" textlink="">
      <xdr:nvSpPr>
        <xdr:cNvPr id="64" name="テキスト ボックス 63"/>
        <xdr:cNvSpPr txBox="1"/>
      </xdr:nvSpPr>
      <xdr:spPr>
        <a:xfrm>
          <a:off x="3485095" y="594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111308</xdr:rowOff>
    </xdr:from>
    <xdr:to>
      <xdr:col>15</xdr:col>
      <xdr:colOff>50800</xdr:colOff>
      <xdr:row>34</xdr:row>
      <xdr:rowOff>20279</xdr:rowOff>
    </xdr:to>
    <xdr:cxnSp macro="">
      <xdr:nvCxnSpPr>
        <xdr:cNvPr id="65" name="直線コネクタ 64"/>
        <xdr:cNvCxnSpPr/>
      </xdr:nvCxnSpPr>
      <xdr:spPr>
        <a:xfrm flipV="1">
          <a:off x="2019300" y="5769158"/>
          <a:ext cx="889000" cy="8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151993</xdr:rowOff>
    </xdr:from>
    <xdr:to>
      <xdr:col>15</xdr:col>
      <xdr:colOff>101600</xdr:colOff>
      <xdr:row>35</xdr:row>
      <xdr:rowOff>82143</xdr:rowOff>
    </xdr:to>
    <xdr:sp macro="" textlink="">
      <xdr:nvSpPr>
        <xdr:cNvPr id="66" name="フローチャート: 判断 65"/>
        <xdr:cNvSpPr/>
      </xdr:nvSpPr>
      <xdr:spPr>
        <a:xfrm>
          <a:off x="2857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73270</xdr:rowOff>
    </xdr:from>
    <xdr:ext cx="599010" cy="259045"/>
    <xdr:sp macro="" textlink="">
      <xdr:nvSpPr>
        <xdr:cNvPr id="67" name="テキスト ボックス 66"/>
        <xdr:cNvSpPr txBox="1"/>
      </xdr:nvSpPr>
      <xdr:spPr>
        <a:xfrm>
          <a:off x="2608795" y="60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20279</xdr:rowOff>
    </xdr:from>
    <xdr:to>
      <xdr:col>10</xdr:col>
      <xdr:colOff>114300</xdr:colOff>
      <xdr:row>34</xdr:row>
      <xdr:rowOff>165120</xdr:rowOff>
    </xdr:to>
    <xdr:cxnSp macro="">
      <xdr:nvCxnSpPr>
        <xdr:cNvPr id="68" name="直線コネクタ 67"/>
        <xdr:cNvCxnSpPr/>
      </xdr:nvCxnSpPr>
      <xdr:spPr>
        <a:xfrm flipV="1">
          <a:off x="1130300" y="5849579"/>
          <a:ext cx="889000" cy="14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170556</xdr:rowOff>
    </xdr:from>
    <xdr:to>
      <xdr:col>10</xdr:col>
      <xdr:colOff>165100</xdr:colOff>
      <xdr:row>35</xdr:row>
      <xdr:rowOff>100706</xdr:rowOff>
    </xdr:to>
    <xdr:sp macro="" textlink="">
      <xdr:nvSpPr>
        <xdr:cNvPr id="69" name="フローチャート: 判断 68"/>
        <xdr:cNvSpPr/>
      </xdr:nvSpPr>
      <xdr:spPr>
        <a:xfrm>
          <a:off x="1968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91833</xdr:rowOff>
    </xdr:from>
    <xdr:ext cx="599010" cy="259045"/>
    <xdr:sp macro="" textlink="">
      <xdr:nvSpPr>
        <xdr:cNvPr id="70" name="テキスト ボックス 69"/>
        <xdr:cNvSpPr txBox="1"/>
      </xdr:nvSpPr>
      <xdr:spPr>
        <a:xfrm>
          <a:off x="1719795" y="609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110800</xdr:rowOff>
    </xdr:from>
    <xdr:to>
      <xdr:col>6</xdr:col>
      <xdr:colOff>38100</xdr:colOff>
      <xdr:row>37</xdr:row>
      <xdr:rowOff>40950</xdr:rowOff>
    </xdr:to>
    <xdr:sp macro="" textlink="">
      <xdr:nvSpPr>
        <xdr:cNvPr id="71" name="フローチャート: 判断 70"/>
        <xdr:cNvSpPr/>
      </xdr:nvSpPr>
      <xdr:spPr>
        <a:xfrm>
          <a:off x="1079500" y="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32077</xdr:rowOff>
    </xdr:from>
    <xdr:ext cx="599010" cy="259045"/>
    <xdr:sp macro="" textlink="">
      <xdr:nvSpPr>
        <xdr:cNvPr id="72" name="テキスト ボックス 71"/>
        <xdr:cNvSpPr txBox="1"/>
      </xdr:nvSpPr>
      <xdr:spPr>
        <a:xfrm>
          <a:off x="830795" y="637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124973</xdr:rowOff>
    </xdr:from>
    <xdr:to>
      <xdr:col>24</xdr:col>
      <xdr:colOff>114300</xdr:colOff>
      <xdr:row>33</xdr:row>
      <xdr:rowOff>55123</xdr:rowOff>
    </xdr:to>
    <xdr:sp macro="" textlink="">
      <xdr:nvSpPr>
        <xdr:cNvPr id="78" name="楕円 77"/>
        <xdr:cNvSpPr/>
      </xdr:nvSpPr>
      <xdr:spPr>
        <a:xfrm>
          <a:off x="4584700" y="561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147850</xdr:rowOff>
    </xdr:from>
    <xdr:ext cx="599010" cy="259045"/>
    <xdr:sp macro="" textlink="">
      <xdr:nvSpPr>
        <xdr:cNvPr id="79" name="人件費該当値テキスト"/>
        <xdr:cNvSpPr txBox="1"/>
      </xdr:nvSpPr>
      <xdr:spPr>
        <a:xfrm>
          <a:off x="4686300" y="54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54427</xdr:rowOff>
    </xdr:from>
    <xdr:to>
      <xdr:col>20</xdr:col>
      <xdr:colOff>38100</xdr:colOff>
      <xdr:row>33</xdr:row>
      <xdr:rowOff>156027</xdr:rowOff>
    </xdr:to>
    <xdr:sp macro="" textlink="">
      <xdr:nvSpPr>
        <xdr:cNvPr id="80" name="楕円 79"/>
        <xdr:cNvSpPr/>
      </xdr:nvSpPr>
      <xdr:spPr>
        <a:xfrm>
          <a:off x="3746500" y="571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1104</xdr:rowOff>
    </xdr:from>
    <xdr:ext cx="599010" cy="259045"/>
    <xdr:sp macro="" textlink="">
      <xdr:nvSpPr>
        <xdr:cNvPr id="81" name="テキスト ボックス 80"/>
        <xdr:cNvSpPr txBox="1"/>
      </xdr:nvSpPr>
      <xdr:spPr>
        <a:xfrm>
          <a:off x="3485095" y="548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60508</xdr:rowOff>
    </xdr:from>
    <xdr:to>
      <xdr:col>15</xdr:col>
      <xdr:colOff>101600</xdr:colOff>
      <xdr:row>33</xdr:row>
      <xdr:rowOff>162108</xdr:rowOff>
    </xdr:to>
    <xdr:sp macro="" textlink="">
      <xdr:nvSpPr>
        <xdr:cNvPr id="82" name="楕円 81"/>
        <xdr:cNvSpPr/>
      </xdr:nvSpPr>
      <xdr:spPr>
        <a:xfrm>
          <a:off x="2857500" y="571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7185</xdr:rowOff>
    </xdr:from>
    <xdr:ext cx="599010" cy="259045"/>
    <xdr:sp macro="" textlink="">
      <xdr:nvSpPr>
        <xdr:cNvPr id="83" name="テキスト ボックス 82"/>
        <xdr:cNvSpPr txBox="1"/>
      </xdr:nvSpPr>
      <xdr:spPr>
        <a:xfrm>
          <a:off x="2608795" y="549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140929</xdr:rowOff>
    </xdr:from>
    <xdr:to>
      <xdr:col>10</xdr:col>
      <xdr:colOff>165100</xdr:colOff>
      <xdr:row>34</xdr:row>
      <xdr:rowOff>71079</xdr:rowOff>
    </xdr:to>
    <xdr:sp macro="" textlink="">
      <xdr:nvSpPr>
        <xdr:cNvPr id="84" name="楕円 83"/>
        <xdr:cNvSpPr/>
      </xdr:nvSpPr>
      <xdr:spPr>
        <a:xfrm>
          <a:off x="1968500" y="579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87606</xdr:rowOff>
    </xdr:from>
    <xdr:ext cx="599010" cy="259045"/>
    <xdr:sp macro="" textlink="">
      <xdr:nvSpPr>
        <xdr:cNvPr id="85" name="テキスト ボックス 84"/>
        <xdr:cNvSpPr txBox="1"/>
      </xdr:nvSpPr>
      <xdr:spPr>
        <a:xfrm>
          <a:off x="1719795" y="557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114320</xdr:rowOff>
    </xdr:from>
    <xdr:to>
      <xdr:col>6</xdr:col>
      <xdr:colOff>38100</xdr:colOff>
      <xdr:row>35</xdr:row>
      <xdr:rowOff>44470</xdr:rowOff>
    </xdr:to>
    <xdr:sp macro="" textlink="">
      <xdr:nvSpPr>
        <xdr:cNvPr id="86" name="楕円 85"/>
        <xdr:cNvSpPr/>
      </xdr:nvSpPr>
      <xdr:spPr>
        <a:xfrm>
          <a:off x="1079500" y="594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60997</xdr:rowOff>
    </xdr:from>
    <xdr:ext cx="599010" cy="259045"/>
    <xdr:sp macro="" textlink="">
      <xdr:nvSpPr>
        <xdr:cNvPr id="87" name="テキスト ボックス 86"/>
        <xdr:cNvSpPr txBox="1"/>
      </xdr:nvSpPr>
      <xdr:spPr>
        <a:xfrm>
          <a:off x="830795" y="571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73254</xdr:rowOff>
    </xdr:from>
    <xdr:to>
      <xdr:col>24</xdr:col>
      <xdr:colOff>62865</xdr:colOff>
      <xdr:row>58</xdr:row>
      <xdr:rowOff>73025</xdr:rowOff>
    </xdr:to>
    <xdr:cxnSp macro="">
      <xdr:nvCxnSpPr>
        <xdr:cNvPr id="110" name="直線コネクタ 109"/>
        <xdr:cNvCxnSpPr/>
      </xdr:nvCxnSpPr>
      <xdr:spPr>
        <a:xfrm flipV="1">
          <a:off x="4633595" y="8645754"/>
          <a:ext cx="1270" cy="137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76852</xdr:rowOff>
    </xdr:from>
    <xdr:ext cx="534377" cy="259045"/>
    <xdr:sp macro="" textlink="">
      <xdr:nvSpPr>
        <xdr:cNvPr id="111" name="物件費最小値テキスト"/>
        <xdr:cNvSpPr txBox="1"/>
      </xdr:nvSpPr>
      <xdr:spPr>
        <a:xfrm>
          <a:off x="4686300" y="100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73025</xdr:rowOff>
    </xdr:from>
    <xdr:to>
      <xdr:col>24</xdr:col>
      <xdr:colOff>152400</xdr:colOff>
      <xdr:row>58</xdr:row>
      <xdr:rowOff>73025</xdr:rowOff>
    </xdr:to>
    <xdr:cxnSp macro="">
      <xdr:nvCxnSpPr>
        <xdr:cNvPr id="112" name="直線コネクタ 111"/>
        <xdr:cNvCxnSpPr/>
      </xdr:nvCxnSpPr>
      <xdr:spPr>
        <a:xfrm>
          <a:off x="4546600" y="1001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19931</xdr:rowOff>
    </xdr:from>
    <xdr:ext cx="534377" cy="259045"/>
    <xdr:sp macro="" textlink="">
      <xdr:nvSpPr>
        <xdr:cNvPr id="113" name="物件費最大値テキスト"/>
        <xdr:cNvSpPr txBox="1"/>
      </xdr:nvSpPr>
      <xdr:spPr>
        <a:xfrm>
          <a:off x="4686300" y="842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73254</xdr:rowOff>
    </xdr:from>
    <xdr:to>
      <xdr:col>24</xdr:col>
      <xdr:colOff>152400</xdr:colOff>
      <xdr:row>50</xdr:row>
      <xdr:rowOff>73254</xdr:rowOff>
    </xdr:to>
    <xdr:cxnSp macro="">
      <xdr:nvCxnSpPr>
        <xdr:cNvPr id="114" name="直線コネクタ 113"/>
        <xdr:cNvCxnSpPr/>
      </xdr:nvCxnSpPr>
      <xdr:spPr>
        <a:xfrm>
          <a:off x="4546600" y="864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142215</xdr:rowOff>
    </xdr:from>
    <xdr:to>
      <xdr:col>24</xdr:col>
      <xdr:colOff>63500</xdr:colOff>
      <xdr:row>53</xdr:row>
      <xdr:rowOff>143663</xdr:rowOff>
    </xdr:to>
    <xdr:cxnSp macro="">
      <xdr:nvCxnSpPr>
        <xdr:cNvPr id="115" name="直線コネクタ 114"/>
        <xdr:cNvCxnSpPr/>
      </xdr:nvCxnSpPr>
      <xdr:spPr>
        <a:xfrm flipV="1">
          <a:off x="3797300" y="9229065"/>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2100</xdr:rowOff>
    </xdr:from>
    <xdr:ext cx="534377" cy="259045"/>
    <xdr:sp macro="" textlink="">
      <xdr:nvSpPr>
        <xdr:cNvPr id="116" name="物件費平均値テキスト"/>
        <xdr:cNvSpPr txBox="1"/>
      </xdr:nvSpPr>
      <xdr:spPr>
        <a:xfrm>
          <a:off x="4686300" y="943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23673</xdr:rowOff>
    </xdr:from>
    <xdr:to>
      <xdr:col>24</xdr:col>
      <xdr:colOff>114300</xdr:colOff>
      <xdr:row>55</xdr:row>
      <xdr:rowOff>125273</xdr:rowOff>
    </xdr:to>
    <xdr:sp macro="" textlink="">
      <xdr:nvSpPr>
        <xdr:cNvPr id="117" name="フローチャート: 判断 116"/>
        <xdr:cNvSpPr/>
      </xdr:nvSpPr>
      <xdr:spPr>
        <a:xfrm>
          <a:off x="4584700" y="945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72568</xdr:rowOff>
    </xdr:from>
    <xdr:to>
      <xdr:col>19</xdr:col>
      <xdr:colOff>177800</xdr:colOff>
      <xdr:row>53</xdr:row>
      <xdr:rowOff>143663</xdr:rowOff>
    </xdr:to>
    <xdr:cxnSp macro="">
      <xdr:nvCxnSpPr>
        <xdr:cNvPr id="118" name="直線コネクタ 117"/>
        <xdr:cNvCxnSpPr/>
      </xdr:nvCxnSpPr>
      <xdr:spPr>
        <a:xfrm>
          <a:off x="2908300" y="9159418"/>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11100</xdr:rowOff>
    </xdr:from>
    <xdr:to>
      <xdr:col>20</xdr:col>
      <xdr:colOff>38100</xdr:colOff>
      <xdr:row>55</xdr:row>
      <xdr:rowOff>112700</xdr:rowOff>
    </xdr:to>
    <xdr:sp macro="" textlink="">
      <xdr:nvSpPr>
        <xdr:cNvPr id="119" name="フローチャート: 判断 118"/>
        <xdr:cNvSpPr/>
      </xdr:nvSpPr>
      <xdr:spPr>
        <a:xfrm>
          <a:off x="3746500" y="944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103827</xdr:rowOff>
    </xdr:from>
    <xdr:ext cx="534377" cy="259045"/>
    <xdr:sp macro="" textlink="">
      <xdr:nvSpPr>
        <xdr:cNvPr id="120" name="テキスト ボックス 119"/>
        <xdr:cNvSpPr txBox="1"/>
      </xdr:nvSpPr>
      <xdr:spPr>
        <a:xfrm>
          <a:off x="3517411" y="953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72568</xdr:rowOff>
    </xdr:from>
    <xdr:to>
      <xdr:col>15</xdr:col>
      <xdr:colOff>50800</xdr:colOff>
      <xdr:row>54</xdr:row>
      <xdr:rowOff>31191</xdr:rowOff>
    </xdr:to>
    <xdr:cxnSp macro="">
      <xdr:nvCxnSpPr>
        <xdr:cNvPr id="121" name="直線コネクタ 120"/>
        <xdr:cNvCxnSpPr/>
      </xdr:nvCxnSpPr>
      <xdr:spPr>
        <a:xfrm flipV="1">
          <a:off x="2019300" y="9159418"/>
          <a:ext cx="889000" cy="13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68935</xdr:rowOff>
    </xdr:from>
    <xdr:to>
      <xdr:col>15</xdr:col>
      <xdr:colOff>101600</xdr:colOff>
      <xdr:row>54</xdr:row>
      <xdr:rowOff>170535</xdr:rowOff>
    </xdr:to>
    <xdr:sp macro="" textlink="">
      <xdr:nvSpPr>
        <xdr:cNvPr id="122" name="フローチャート: 判断 121"/>
        <xdr:cNvSpPr/>
      </xdr:nvSpPr>
      <xdr:spPr>
        <a:xfrm>
          <a:off x="2857500" y="93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161662</xdr:rowOff>
    </xdr:from>
    <xdr:ext cx="534377" cy="259045"/>
    <xdr:sp macro="" textlink="">
      <xdr:nvSpPr>
        <xdr:cNvPr id="123" name="テキスト ボックス 122"/>
        <xdr:cNvSpPr txBox="1"/>
      </xdr:nvSpPr>
      <xdr:spPr>
        <a:xfrm>
          <a:off x="2641111" y="941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31191</xdr:rowOff>
    </xdr:from>
    <xdr:to>
      <xdr:col>10</xdr:col>
      <xdr:colOff>114300</xdr:colOff>
      <xdr:row>54</xdr:row>
      <xdr:rowOff>129108</xdr:rowOff>
    </xdr:to>
    <xdr:cxnSp macro="">
      <xdr:nvCxnSpPr>
        <xdr:cNvPr id="124" name="直線コネクタ 123"/>
        <xdr:cNvCxnSpPr/>
      </xdr:nvCxnSpPr>
      <xdr:spPr>
        <a:xfrm flipV="1">
          <a:off x="1130300" y="9289491"/>
          <a:ext cx="8890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34112</xdr:rowOff>
    </xdr:from>
    <xdr:to>
      <xdr:col>10</xdr:col>
      <xdr:colOff>165100</xdr:colOff>
      <xdr:row>55</xdr:row>
      <xdr:rowOff>135712</xdr:rowOff>
    </xdr:to>
    <xdr:sp macro="" textlink="">
      <xdr:nvSpPr>
        <xdr:cNvPr id="125" name="フローチャート: 判断 124"/>
        <xdr:cNvSpPr/>
      </xdr:nvSpPr>
      <xdr:spPr>
        <a:xfrm>
          <a:off x="1968500" y="946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126839</xdr:rowOff>
    </xdr:from>
    <xdr:ext cx="534377" cy="259045"/>
    <xdr:sp macro="" textlink="">
      <xdr:nvSpPr>
        <xdr:cNvPr id="126" name="テキスト ボックス 125"/>
        <xdr:cNvSpPr txBox="1"/>
      </xdr:nvSpPr>
      <xdr:spPr>
        <a:xfrm>
          <a:off x="1752111" y="955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142773</xdr:rowOff>
    </xdr:from>
    <xdr:to>
      <xdr:col>6</xdr:col>
      <xdr:colOff>38100</xdr:colOff>
      <xdr:row>57</xdr:row>
      <xdr:rowOff>72923</xdr:rowOff>
    </xdr:to>
    <xdr:sp macro="" textlink="">
      <xdr:nvSpPr>
        <xdr:cNvPr id="127" name="フローチャート: 判断 126"/>
        <xdr:cNvSpPr/>
      </xdr:nvSpPr>
      <xdr:spPr>
        <a:xfrm>
          <a:off x="1079500" y="974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64050</xdr:rowOff>
    </xdr:from>
    <xdr:ext cx="534377" cy="259045"/>
    <xdr:sp macro="" textlink="">
      <xdr:nvSpPr>
        <xdr:cNvPr id="128" name="テキスト ボックス 127"/>
        <xdr:cNvSpPr txBox="1"/>
      </xdr:nvSpPr>
      <xdr:spPr>
        <a:xfrm>
          <a:off x="863111" y="983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91415</xdr:rowOff>
    </xdr:from>
    <xdr:to>
      <xdr:col>24</xdr:col>
      <xdr:colOff>114300</xdr:colOff>
      <xdr:row>54</xdr:row>
      <xdr:rowOff>21565</xdr:rowOff>
    </xdr:to>
    <xdr:sp macro="" textlink="">
      <xdr:nvSpPr>
        <xdr:cNvPr id="134" name="楕円 133"/>
        <xdr:cNvSpPr/>
      </xdr:nvSpPr>
      <xdr:spPr>
        <a:xfrm>
          <a:off x="4584700" y="917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114292</xdr:rowOff>
    </xdr:from>
    <xdr:ext cx="534377" cy="259045"/>
    <xdr:sp macro="" textlink="">
      <xdr:nvSpPr>
        <xdr:cNvPr id="135" name="物件費該当値テキスト"/>
        <xdr:cNvSpPr txBox="1"/>
      </xdr:nvSpPr>
      <xdr:spPr>
        <a:xfrm>
          <a:off x="4686300" y="902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92863</xdr:rowOff>
    </xdr:from>
    <xdr:to>
      <xdr:col>20</xdr:col>
      <xdr:colOff>38100</xdr:colOff>
      <xdr:row>54</xdr:row>
      <xdr:rowOff>23013</xdr:rowOff>
    </xdr:to>
    <xdr:sp macro="" textlink="">
      <xdr:nvSpPr>
        <xdr:cNvPr id="136" name="楕円 135"/>
        <xdr:cNvSpPr/>
      </xdr:nvSpPr>
      <xdr:spPr>
        <a:xfrm>
          <a:off x="3746500" y="917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39540</xdr:rowOff>
    </xdr:from>
    <xdr:ext cx="534377" cy="259045"/>
    <xdr:sp macro="" textlink="">
      <xdr:nvSpPr>
        <xdr:cNvPr id="137" name="テキスト ボックス 136"/>
        <xdr:cNvSpPr txBox="1"/>
      </xdr:nvSpPr>
      <xdr:spPr>
        <a:xfrm>
          <a:off x="3517411" y="895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21768</xdr:rowOff>
    </xdr:from>
    <xdr:to>
      <xdr:col>15</xdr:col>
      <xdr:colOff>101600</xdr:colOff>
      <xdr:row>53</xdr:row>
      <xdr:rowOff>123368</xdr:rowOff>
    </xdr:to>
    <xdr:sp macro="" textlink="">
      <xdr:nvSpPr>
        <xdr:cNvPr id="138" name="楕円 137"/>
        <xdr:cNvSpPr/>
      </xdr:nvSpPr>
      <xdr:spPr>
        <a:xfrm>
          <a:off x="2857500" y="910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139895</xdr:rowOff>
    </xdr:from>
    <xdr:ext cx="534377" cy="259045"/>
    <xdr:sp macro="" textlink="">
      <xdr:nvSpPr>
        <xdr:cNvPr id="139" name="テキスト ボックス 138"/>
        <xdr:cNvSpPr txBox="1"/>
      </xdr:nvSpPr>
      <xdr:spPr>
        <a:xfrm>
          <a:off x="2641111" y="888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151841</xdr:rowOff>
    </xdr:from>
    <xdr:to>
      <xdr:col>10</xdr:col>
      <xdr:colOff>165100</xdr:colOff>
      <xdr:row>54</xdr:row>
      <xdr:rowOff>81991</xdr:rowOff>
    </xdr:to>
    <xdr:sp macro="" textlink="">
      <xdr:nvSpPr>
        <xdr:cNvPr id="140" name="楕円 139"/>
        <xdr:cNvSpPr/>
      </xdr:nvSpPr>
      <xdr:spPr>
        <a:xfrm>
          <a:off x="1968500" y="923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98518</xdr:rowOff>
    </xdr:from>
    <xdr:ext cx="534377" cy="259045"/>
    <xdr:sp macro="" textlink="">
      <xdr:nvSpPr>
        <xdr:cNvPr id="141" name="テキスト ボックス 140"/>
        <xdr:cNvSpPr txBox="1"/>
      </xdr:nvSpPr>
      <xdr:spPr>
        <a:xfrm>
          <a:off x="1752111" y="901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78308</xdr:rowOff>
    </xdr:from>
    <xdr:to>
      <xdr:col>6</xdr:col>
      <xdr:colOff>38100</xdr:colOff>
      <xdr:row>55</xdr:row>
      <xdr:rowOff>8458</xdr:rowOff>
    </xdr:to>
    <xdr:sp macro="" textlink="">
      <xdr:nvSpPr>
        <xdr:cNvPr id="142" name="楕円 141"/>
        <xdr:cNvSpPr/>
      </xdr:nvSpPr>
      <xdr:spPr>
        <a:xfrm>
          <a:off x="1079500" y="933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24985</xdr:rowOff>
    </xdr:from>
    <xdr:ext cx="534377" cy="259045"/>
    <xdr:sp macro="" textlink="">
      <xdr:nvSpPr>
        <xdr:cNvPr id="143" name="テキスト ボックス 142"/>
        <xdr:cNvSpPr txBox="1"/>
      </xdr:nvSpPr>
      <xdr:spPr>
        <a:xfrm>
          <a:off x="863111" y="91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2" name="テキスト ボックス 151"/>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4" name="テキスト ボックス 153"/>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6" name="テキスト ボックス 155"/>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8" name="テキスト ボックス 157"/>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6223</xdr:rowOff>
    </xdr:from>
    <xdr:to>
      <xdr:col>24</xdr:col>
      <xdr:colOff>62865</xdr:colOff>
      <xdr:row>79</xdr:row>
      <xdr:rowOff>121665</xdr:rowOff>
    </xdr:to>
    <xdr:cxnSp macro="">
      <xdr:nvCxnSpPr>
        <xdr:cNvPr id="166" name="直線コネクタ 165"/>
        <xdr:cNvCxnSpPr/>
      </xdr:nvCxnSpPr>
      <xdr:spPr>
        <a:xfrm flipV="1">
          <a:off x="4633595" y="12350623"/>
          <a:ext cx="1270" cy="1315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125492</xdr:rowOff>
    </xdr:from>
    <xdr:ext cx="469744" cy="259045"/>
    <xdr:sp macro="" textlink="">
      <xdr:nvSpPr>
        <xdr:cNvPr id="167" name="維持補修費最小値テキスト"/>
        <xdr:cNvSpPr txBox="1"/>
      </xdr:nvSpPr>
      <xdr:spPr>
        <a:xfrm>
          <a:off x="4686300" y="136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121665</xdr:rowOff>
    </xdr:from>
    <xdr:to>
      <xdr:col>24</xdr:col>
      <xdr:colOff>152400</xdr:colOff>
      <xdr:row>79</xdr:row>
      <xdr:rowOff>121665</xdr:rowOff>
    </xdr:to>
    <xdr:cxnSp macro="">
      <xdr:nvCxnSpPr>
        <xdr:cNvPr id="168" name="直線コネクタ 167"/>
        <xdr:cNvCxnSpPr/>
      </xdr:nvCxnSpPr>
      <xdr:spPr>
        <a:xfrm>
          <a:off x="4546600" y="13666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124350</xdr:rowOff>
    </xdr:from>
    <xdr:ext cx="534377" cy="259045"/>
    <xdr:sp macro="" textlink="">
      <xdr:nvSpPr>
        <xdr:cNvPr id="169" name="維持補修費最大値テキスト"/>
        <xdr:cNvSpPr txBox="1"/>
      </xdr:nvSpPr>
      <xdr:spPr>
        <a:xfrm>
          <a:off x="4686300" y="1212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6223</xdr:rowOff>
    </xdr:from>
    <xdr:to>
      <xdr:col>24</xdr:col>
      <xdr:colOff>152400</xdr:colOff>
      <xdr:row>72</xdr:row>
      <xdr:rowOff>6223</xdr:rowOff>
    </xdr:to>
    <xdr:cxnSp macro="">
      <xdr:nvCxnSpPr>
        <xdr:cNvPr id="170" name="直線コネクタ 169"/>
        <xdr:cNvCxnSpPr/>
      </xdr:nvCxnSpPr>
      <xdr:spPr>
        <a:xfrm>
          <a:off x="4546600" y="12350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110871</xdr:rowOff>
    </xdr:from>
    <xdr:to>
      <xdr:col>24</xdr:col>
      <xdr:colOff>63500</xdr:colOff>
      <xdr:row>73</xdr:row>
      <xdr:rowOff>70866</xdr:rowOff>
    </xdr:to>
    <xdr:cxnSp macro="">
      <xdr:nvCxnSpPr>
        <xdr:cNvPr id="171" name="直線コネクタ 170"/>
        <xdr:cNvCxnSpPr/>
      </xdr:nvCxnSpPr>
      <xdr:spPr>
        <a:xfrm>
          <a:off x="3797300" y="12455271"/>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108475</xdr:rowOff>
    </xdr:from>
    <xdr:ext cx="469744" cy="259045"/>
    <xdr:sp macro="" textlink="">
      <xdr:nvSpPr>
        <xdr:cNvPr id="172" name="維持補修費平均値テキスト"/>
        <xdr:cNvSpPr txBox="1"/>
      </xdr:nvSpPr>
      <xdr:spPr>
        <a:xfrm>
          <a:off x="4686300" y="1313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130048</xdr:rowOff>
    </xdr:from>
    <xdr:to>
      <xdr:col>24</xdr:col>
      <xdr:colOff>114300</xdr:colOff>
      <xdr:row>77</xdr:row>
      <xdr:rowOff>60198</xdr:rowOff>
    </xdr:to>
    <xdr:sp macro="" textlink="">
      <xdr:nvSpPr>
        <xdr:cNvPr id="173" name="フローチャート: 判断 172"/>
        <xdr:cNvSpPr/>
      </xdr:nvSpPr>
      <xdr:spPr>
        <a:xfrm>
          <a:off x="45847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106934</xdr:rowOff>
    </xdr:from>
    <xdr:to>
      <xdr:col>19</xdr:col>
      <xdr:colOff>177800</xdr:colOff>
      <xdr:row>72</xdr:row>
      <xdr:rowOff>110871</xdr:rowOff>
    </xdr:to>
    <xdr:cxnSp macro="">
      <xdr:nvCxnSpPr>
        <xdr:cNvPr id="174" name="直線コネクタ 173"/>
        <xdr:cNvCxnSpPr/>
      </xdr:nvCxnSpPr>
      <xdr:spPr>
        <a:xfrm>
          <a:off x="2908300" y="12279884"/>
          <a:ext cx="889000" cy="17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888</xdr:rowOff>
    </xdr:from>
    <xdr:to>
      <xdr:col>20</xdr:col>
      <xdr:colOff>38100</xdr:colOff>
      <xdr:row>77</xdr:row>
      <xdr:rowOff>102488</xdr:rowOff>
    </xdr:to>
    <xdr:sp macro="" textlink="">
      <xdr:nvSpPr>
        <xdr:cNvPr id="175" name="フローチャート: 判断 174"/>
        <xdr:cNvSpPr/>
      </xdr:nvSpPr>
      <xdr:spPr>
        <a:xfrm>
          <a:off x="3746500" y="1320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93615</xdr:rowOff>
    </xdr:from>
    <xdr:ext cx="469744" cy="259045"/>
    <xdr:sp macro="" textlink="">
      <xdr:nvSpPr>
        <xdr:cNvPr id="176" name="テキスト ボックス 175"/>
        <xdr:cNvSpPr txBox="1"/>
      </xdr:nvSpPr>
      <xdr:spPr>
        <a:xfrm>
          <a:off x="3549728" y="1329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106934</xdr:rowOff>
    </xdr:from>
    <xdr:to>
      <xdr:col>15</xdr:col>
      <xdr:colOff>50800</xdr:colOff>
      <xdr:row>73</xdr:row>
      <xdr:rowOff>36703</xdr:rowOff>
    </xdr:to>
    <xdr:cxnSp macro="">
      <xdr:nvCxnSpPr>
        <xdr:cNvPr id="177" name="直線コネクタ 176"/>
        <xdr:cNvCxnSpPr/>
      </xdr:nvCxnSpPr>
      <xdr:spPr>
        <a:xfrm flipV="1">
          <a:off x="2019300" y="12279884"/>
          <a:ext cx="889000" cy="27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79248</xdr:rowOff>
    </xdr:from>
    <xdr:to>
      <xdr:col>15</xdr:col>
      <xdr:colOff>101600</xdr:colOff>
      <xdr:row>78</xdr:row>
      <xdr:rowOff>9398</xdr:rowOff>
    </xdr:to>
    <xdr:sp macro="" textlink="">
      <xdr:nvSpPr>
        <xdr:cNvPr id="178" name="フローチャート: 判断 177"/>
        <xdr:cNvSpPr/>
      </xdr:nvSpPr>
      <xdr:spPr>
        <a:xfrm>
          <a:off x="2857500" y="1328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525</xdr:rowOff>
    </xdr:from>
    <xdr:ext cx="469744" cy="259045"/>
    <xdr:sp macro="" textlink="">
      <xdr:nvSpPr>
        <xdr:cNvPr id="179" name="テキスト ボックス 178"/>
        <xdr:cNvSpPr txBox="1"/>
      </xdr:nvSpPr>
      <xdr:spPr>
        <a:xfrm>
          <a:off x="2673428" y="1337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36703</xdr:rowOff>
    </xdr:from>
    <xdr:to>
      <xdr:col>10</xdr:col>
      <xdr:colOff>114300</xdr:colOff>
      <xdr:row>74</xdr:row>
      <xdr:rowOff>25781</xdr:rowOff>
    </xdr:to>
    <xdr:cxnSp macro="">
      <xdr:nvCxnSpPr>
        <xdr:cNvPr id="180" name="直線コネクタ 179"/>
        <xdr:cNvCxnSpPr/>
      </xdr:nvCxnSpPr>
      <xdr:spPr>
        <a:xfrm flipV="1">
          <a:off x="1130300" y="12552553"/>
          <a:ext cx="889000" cy="16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108077</xdr:rowOff>
    </xdr:from>
    <xdr:to>
      <xdr:col>10</xdr:col>
      <xdr:colOff>165100</xdr:colOff>
      <xdr:row>78</xdr:row>
      <xdr:rowOff>38227</xdr:rowOff>
    </xdr:to>
    <xdr:sp macro="" textlink="">
      <xdr:nvSpPr>
        <xdr:cNvPr id="181" name="フローチャート: 判断 180"/>
        <xdr:cNvSpPr/>
      </xdr:nvSpPr>
      <xdr:spPr>
        <a:xfrm>
          <a:off x="1968500" y="1330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29354</xdr:rowOff>
    </xdr:from>
    <xdr:ext cx="469744" cy="259045"/>
    <xdr:sp macro="" textlink="">
      <xdr:nvSpPr>
        <xdr:cNvPr id="182" name="テキスト ボックス 181"/>
        <xdr:cNvSpPr txBox="1"/>
      </xdr:nvSpPr>
      <xdr:spPr>
        <a:xfrm>
          <a:off x="1784428" y="1340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3" name="フローチャート: 判断 182"/>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66564</xdr:rowOff>
    </xdr:from>
    <xdr:ext cx="469744" cy="259045"/>
    <xdr:sp macro="" textlink="">
      <xdr:nvSpPr>
        <xdr:cNvPr id="184" name="テキスト ボックス 183"/>
        <xdr:cNvSpPr txBox="1"/>
      </xdr:nvSpPr>
      <xdr:spPr>
        <a:xfrm>
          <a:off x="895428"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20066</xdr:rowOff>
    </xdr:from>
    <xdr:to>
      <xdr:col>24</xdr:col>
      <xdr:colOff>114300</xdr:colOff>
      <xdr:row>73</xdr:row>
      <xdr:rowOff>121666</xdr:rowOff>
    </xdr:to>
    <xdr:sp macro="" textlink="">
      <xdr:nvSpPr>
        <xdr:cNvPr id="190" name="楕円 189"/>
        <xdr:cNvSpPr/>
      </xdr:nvSpPr>
      <xdr:spPr>
        <a:xfrm>
          <a:off x="4584700" y="1253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42943</xdr:rowOff>
    </xdr:from>
    <xdr:ext cx="534377" cy="259045"/>
    <xdr:sp macro="" textlink="">
      <xdr:nvSpPr>
        <xdr:cNvPr id="191" name="維持補修費該当値テキスト"/>
        <xdr:cNvSpPr txBox="1"/>
      </xdr:nvSpPr>
      <xdr:spPr>
        <a:xfrm>
          <a:off x="4686300" y="1238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60071</xdr:rowOff>
    </xdr:from>
    <xdr:to>
      <xdr:col>20</xdr:col>
      <xdr:colOff>38100</xdr:colOff>
      <xdr:row>72</xdr:row>
      <xdr:rowOff>161671</xdr:rowOff>
    </xdr:to>
    <xdr:sp macro="" textlink="">
      <xdr:nvSpPr>
        <xdr:cNvPr id="192" name="楕円 191"/>
        <xdr:cNvSpPr/>
      </xdr:nvSpPr>
      <xdr:spPr>
        <a:xfrm>
          <a:off x="3746500" y="124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6748</xdr:rowOff>
    </xdr:from>
    <xdr:ext cx="534377" cy="259045"/>
    <xdr:sp macro="" textlink="">
      <xdr:nvSpPr>
        <xdr:cNvPr id="193" name="テキスト ボックス 192"/>
        <xdr:cNvSpPr txBox="1"/>
      </xdr:nvSpPr>
      <xdr:spPr>
        <a:xfrm>
          <a:off x="3517411" y="1217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56134</xdr:rowOff>
    </xdr:from>
    <xdr:to>
      <xdr:col>15</xdr:col>
      <xdr:colOff>101600</xdr:colOff>
      <xdr:row>71</xdr:row>
      <xdr:rowOff>157734</xdr:rowOff>
    </xdr:to>
    <xdr:sp macro="" textlink="">
      <xdr:nvSpPr>
        <xdr:cNvPr id="194" name="楕円 193"/>
        <xdr:cNvSpPr/>
      </xdr:nvSpPr>
      <xdr:spPr>
        <a:xfrm>
          <a:off x="2857500" y="1222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2811</xdr:rowOff>
    </xdr:from>
    <xdr:ext cx="534377" cy="259045"/>
    <xdr:sp macro="" textlink="">
      <xdr:nvSpPr>
        <xdr:cNvPr id="195" name="テキスト ボックス 194"/>
        <xdr:cNvSpPr txBox="1"/>
      </xdr:nvSpPr>
      <xdr:spPr>
        <a:xfrm>
          <a:off x="2641111" y="1200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157353</xdr:rowOff>
    </xdr:from>
    <xdr:to>
      <xdr:col>10</xdr:col>
      <xdr:colOff>165100</xdr:colOff>
      <xdr:row>73</xdr:row>
      <xdr:rowOff>87503</xdr:rowOff>
    </xdr:to>
    <xdr:sp macro="" textlink="">
      <xdr:nvSpPr>
        <xdr:cNvPr id="196" name="楕円 195"/>
        <xdr:cNvSpPr/>
      </xdr:nvSpPr>
      <xdr:spPr>
        <a:xfrm>
          <a:off x="1968500" y="1250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104030</xdr:rowOff>
    </xdr:from>
    <xdr:ext cx="534377" cy="259045"/>
    <xdr:sp macro="" textlink="">
      <xdr:nvSpPr>
        <xdr:cNvPr id="197" name="テキスト ボックス 196"/>
        <xdr:cNvSpPr txBox="1"/>
      </xdr:nvSpPr>
      <xdr:spPr>
        <a:xfrm>
          <a:off x="1752111" y="1227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146431</xdr:rowOff>
    </xdr:from>
    <xdr:to>
      <xdr:col>6</xdr:col>
      <xdr:colOff>38100</xdr:colOff>
      <xdr:row>74</xdr:row>
      <xdr:rowOff>76581</xdr:rowOff>
    </xdr:to>
    <xdr:sp macro="" textlink="">
      <xdr:nvSpPr>
        <xdr:cNvPr id="198" name="楕円 197"/>
        <xdr:cNvSpPr/>
      </xdr:nvSpPr>
      <xdr:spPr>
        <a:xfrm>
          <a:off x="1079500" y="126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93108</xdr:rowOff>
    </xdr:from>
    <xdr:ext cx="469744" cy="259045"/>
    <xdr:sp macro="" textlink="">
      <xdr:nvSpPr>
        <xdr:cNvPr id="199" name="テキスト ボックス 198"/>
        <xdr:cNvSpPr txBox="1"/>
      </xdr:nvSpPr>
      <xdr:spPr>
        <a:xfrm>
          <a:off x="895428" y="1243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8" name="テキスト ボックス 207"/>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0" name="テキスト ボックス 209"/>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2" name="テキスト ボックス 211"/>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8" name="テキスト ボックス 21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0" name="テキスト ボックス 21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58601</xdr:rowOff>
    </xdr:from>
    <xdr:to>
      <xdr:col>24</xdr:col>
      <xdr:colOff>62865</xdr:colOff>
      <xdr:row>99</xdr:row>
      <xdr:rowOff>29211</xdr:rowOff>
    </xdr:to>
    <xdr:cxnSp macro="">
      <xdr:nvCxnSpPr>
        <xdr:cNvPr id="224" name="直線コネクタ 223"/>
        <xdr:cNvCxnSpPr/>
      </xdr:nvCxnSpPr>
      <xdr:spPr>
        <a:xfrm flipV="1">
          <a:off x="4633595" y="15660551"/>
          <a:ext cx="1270" cy="134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33038</xdr:rowOff>
    </xdr:from>
    <xdr:ext cx="469744" cy="259045"/>
    <xdr:sp macro="" textlink="">
      <xdr:nvSpPr>
        <xdr:cNvPr id="225" name="扶助費最小値テキスト"/>
        <xdr:cNvSpPr txBox="1"/>
      </xdr:nvSpPr>
      <xdr:spPr>
        <a:xfrm>
          <a:off x="4686300" y="1700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29211</xdr:rowOff>
    </xdr:from>
    <xdr:to>
      <xdr:col>24</xdr:col>
      <xdr:colOff>152400</xdr:colOff>
      <xdr:row>99</xdr:row>
      <xdr:rowOff>29211</xdr:rowOff>
    </xdr:to>
    <xdr:cxnSp macro="">
      <xdr:nvCxnSpPr>
        <xdr:cNvPr id="226" name="直線コネクタ 225"/>
        <xdr:cNvCxnSpPr/>
      </xdr:nvCxnSpPr>
      <xdr:spPr>
        <a:xfrm>
          <a:off x="4546600" y="170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5278</xdr:rowOff>
    </xdr:from>
    <xdr:ext cx="534377" cy="259045"/>
    <xdr:sp macro="" textlink="">
      <xdr:nvSpPr>
        <xdr:cNvPr id="227" name="扶助費最大値テキスト"/>
        <xdr:cNvSpPr txBox="1"/>
      </xdr:nvSpPr>
      <xdr:spPr>
        <a:xfrm>
          <a:off x="4686300" y="1543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58601</xdr:rowOff>
    </xdr:from>
    <xdr:to>
      <xdr:col>24</xdr:col>
      <xdr:colOff>152400</xdr:colOff>
      <xdr:row>91</xdr:row>
      <xdr:rowOff>58601</xdr:rowOff>
    </xdr:to>
    <xdr:cxnSp macro="">
      <xdr:nvCxnSpPr>
        <xdr:cNvPr id="228" name="直線コネクタ 227"/>
        <xdr:cNvCxnSpPr/>
      </xdr:nvCxnSpPr>
      <xdr:spPr>
        <a:xfrm>
          <a:off x="4546600" y="15660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149606</xdr:rowOff>
    </xdr:from>
    <xdr:to>
      <xdr:col>24</xdr:col>
      <xdr:colOff>63500</xdr:colOff>
      <xdr:row>97</xdr:row>
      <xdr:rowOff>5370</xdr:rowOff>
    </xdr:to>
    <xdr:cxnSp macro="">
      <xdr:nvCxnSpPr>
        <xdr:cNvPr id="229" name="直線コネクタ 228"/>
        <xdr:cNvCxnSpPr/>
      </xdr:nvCxnSpPr>
      <xdr:spPr>
        <a:xfrm flipV="1">
          <a:off x="3797300" y="16608806"/>
          <a:ext cx="8382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138882</xdr:rowOff>
    </xdr:from>
    <xdr:ext cx="534377" cy="259045"/>
    <xdr:sp macro="" textlink="">
      <xdr:nvSpPr>
        <xdr:cNvPr id="230" name="扶助費平均値テキスト"/>
        <xdr:cNvSpPr txBox="1"/>
      </xdr:nvSpPr>
      <xdr:spPr>
        <a:xfrm>
          <a:off x="4686300" y="1608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116005</xdr:rowOff>
    </xdr:from>
    <xdr:to>
      <xdr:col>24</xdr:col>
      <xdr:colOff>114300</xdr:colOff>
      <xdr:row>95</xdr:row>
      <xdr:rowOff>46155</xdr:rowOff>
    </xdr:to>
    <xdr:sp macro="" textlink="">
      <xdr:nvSpPr>
        <xdr:cNvPr id="231" name="フローチャート: 判断 230"/>
        <xdr:cNvSpPr/>
      </xdr:nvSpPr>
      <xdr:spPr>
        <a:xfrm>
          <a:off x="45847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102907</xdr:rowOff>
    </xdr:from>
    <xdr:to>
      <xdr:col>19</xdr:col>
      <xdr:colOff>177800</xdr:colOff>
      <xdr:row>97</xdr:row>
      <xdr:rowOff>5370</xdr:rowOff>
    </xdr:to>
    <xdr:cxnSp macro="">
      <xdr:nvCxnSpPr>
        <xdr:cNvPr id="232" name="直線コネクタ 231"/>
        <xdr:cNvCxnSpPr/>
      </xdr:nvCxnSpPr>
      <xdr:spPr>
        <a:xfrm>
          <a:off x="2908300" y="16562107"/>
          <a:ext cx="889000" cy="7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128960</xdr:rowOff>
    </xdr:from>
    <xdr:to>
      <xdr:col>20</xdr:col>
      <xdr:colOff>38100</xdr:colOff>
      <xdr:row>95</xdr:row>
      <xdr:rowOff>59110</xdr:rowOff>
    </xdr:to>
    <xdr:sp macro="" textlink="">
      <xdr:nvSpPr>
        <xdr:cNvPr id="233" name="フローチャート: 判断 232"/>
        <xdr:cNvSpPr/>
      </xdr:nvSpPr>
      <xdr:spPr>
        <a:xfrm>
          <a:off x="3746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75637</xdr:rowOff>
    </xdr:from>
    <xdr:ext cx="534377" cy="259045"/>
    <xdr:sp macro="" textlink="">
      <xdr:nvSpPr>
        <xdr:cNvPr id="234" name="テキスト ボックス 233"/>
        <xdr:cNvSpPr txBox="1"/>
      </xdr:nvSpPr>
      <xdr:spPr>
        <a:xfrm>
          <a:off x="3517411" y="160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102907</xdr:rowOff>
    </xdr:from>
    <xdr:to>
      <xdr:col>15</xdr:col>
      <xdr:colOff>50800</xdr:colOff>
      <xdr:row>97</xdr:row>
      <xdr:rowOff>32911</xdr:rowOff>
    </xdr:to>
    <xdr:cxnSp macro="">
      <xdr:nvCxnSpPr>
        <xdr:cNvPr id="235" name="直線コネクタ 234"/>
        <xdr:cNvCxnSpPr/>
      </xdr:nvCxnSpPr>
      <xdr:spPr>
        <a:xfrm flipV="1">
          <a:off x="2019300" y="16562107"/>
          <a:ext cx="889000" cy="10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170435</xdr:rowOff>
    </xdr:from>
    <xdr:to>
      <xdr:col>15</xdr:col>
      <xdr:colOff>101600</xdr:colOff>
      <xdr:row>95</xdr:row>
      <xdr:rowOff>100585</xdr:rowOff>
    </xdr:to>
    <xdr:sp macro="" textlink="">
      <xdr:nvSpPr>
        <xdr:cNvPr id="236" name="フローチャート: 判断 235"/>
        <xdr:cNvSpPr/>
      </xdr:nvSpPr>
      <xdr:spPr>
        <a:xfrm>
          <a:off x="2857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117112</xdr:rowOff>
    </xdr:from>
    <xdr:ext cx="534377" cy="259045"/>
    <xdr:sp macro="" textlink="">
      <xdr:nvSpPr>
        <xdr:cNvPr id="237" name="テキスト ボックス 236"/>
        <xdr:cNvSpPr txBox="1"/>
      </xdr:nvSpPr>
      <xdr:spPr>
        <a:xfrm>
          <a:off x="2641111" y="160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32911</xdr:rowOff>
    </xdr:from>
    <xdr:to>
      <xdr:col>10</xdr:col>
      <xdr:colOff>114300</xdr:colOff>
      <xdr:row>97</xdr:row>
      <xdr:rowOff>65241</xdr:rowOff>
    </xdr:to>
    <xdr:cxnSp macro="">
      <xdr:nvCxnSpPr>
        <xdr:cNvPr id="238" name="直線コネクタ 237"/>
        <xdr:cNvCxnSpPr/>
      </xdr:nvCxnSpPr>
      <xdr:spPr>
        <a:xfrm flipV="1">
          <a:off x="1130300" y="16663561"/>
          <a:ext cx="889000" cy="3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162596</xdr:rowOff>
    </xdr:from>
    <xdr:to>
      <xdr:col>10</xdr:col>
      <xdr:colOff>165100</xdr:colOff>
      <xdr:row>95</xdr:row>
      <xdr:rowOff>92746</xdr:rowOff>
    </xdr:to>
    <xdr:sp macro="" textlink="">
      <xdr:nvSpPr>
        <xdr:cNvPr id="239" name="フローチャート: 判断 238"/>
        <xdr:cNvSpPr/>
      </xdr:nvSpPr>
      <xdr:spPr>
        <a:xfrm>
          <a:off x="1968500" y="1627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109273</xdr:rowOff>
    </xdr:from>
    <xdr:ext cx="534377" cy="259045"/>
    <xdr:sp macro="" textlink="">
      <xdr:nvSpPr>
        <xdr:cNvPr id="240" name="テキスト ボックス 239"/>
        <xdr:cNvSpPr txBox="1"/>
      </xdr:nvSpPr>
      <xdr:spPr>
        <a:xfrm>
          <a:off x="1752111" y="1605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62556</xdr:rowOff>
    </xdr:from>
    <xdr:to>
      <xdr:col>6</xdr:col>
      <xdr:colOff>38100</xdr:colOff>
      <xdr:row>95</xdr:row>
      <xdr:rowOff>164156</xdr:rowOff>
    </xdr:to>
    <xdr:sp macro="" textlink="">
      <xdr:nvSpPr>
        <xdr:cNvPr id="241" name="フローチャート: 判断 240"/>
        <xdr:cNvSpPr/>
      </xdr:nvSpPr>
      <xdr:spPr>
        <a:xfrm>
          <a:off x="1079500" y="163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9233</xdr:rowOff>
    </xdr:from>
    <xdr:ext cx="534377" cy="259045"/>
    <xdr:sp macro="" textlink="">
      <xdr:nvSpPr>
        <xdr:cNvPr id="242" name="テキスト ボックス 241"/>
        <xdr:cNvSpPr txBox="1"/>
      </xdr:nvSpPr>
      <xdr:spPr>
        <a:xfrm>
          <a:off x="863111" y="161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98806</xdr:rowOff>
    </xdr:from>
    <xdr:to>
      <xdr:col>24</xdr:col>
      <xdr:colOff>114300</xdr:colOff>
      <xdr:row>97</xdr:row>
      <xdr:rowOff>28956</xdr:rowOff>
    </xdr:to>
    <xdr:sp macro="" textlink="">
      <xdr:nvSpPr>
        <xdr:cNvPr id="248" name="楕円 247"/>
        <xdr:cNvSpPr/>
      </xdr:nvSpPr>
      <xdr:spPr>
        <a:xfrm>
          <a:off x="4584700" y="1655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77233</xdr:rowOff>
    </xdr:from>
    <xdr:ext cx="534377" cy="259045"/>
    <xdr:sp macro="" textlink="">
      <xdr:nvSpPr>
        <xdr:cNvPr id="249" name="扶助費該当値テキスト"/>
        <xdr:cNvSpPr txBox="1"/>
      </xdr:nvSpPr>
      <xdr:spPr>
        <a:xfrm>
          <a:off x="4686300" y="1653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126020</xdr:rowOff>
    </xdr:from>
    <xdr:to>
      <xdr:col>20</xdr:col>
      <xdr:colOff>38100</xdr:colOff>
      <xdr:row>97</xdr:row>
      <xdr:rowOff>56170</xdr:rowOff>
    </xdr:to>
    <xdr:sp macro="" textlink="">
      <xdr:nvSpPr>
        <xdr:cNvPr id="250" name="楕円 249"/>
        <xdr:cNvSpPr/>
      </xdr:nvSpPr>
      <xdr:spPr>
        <a:xfrm>
          <a:off x="3746500" y="1658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47297</xdr:rowOff>
    </xdr:from>
    <xdr:ext cx="534377" cy="259045"/>
    <xdr:sp macro="" textlink="">
      <xdr:nvSpPr>
        <xdr:cNvPr id="251" name="テキスト ボックス 250"/>
        <xdr:cNvSpPr txBox="1"/>
      </xdr:nvSpPr>
      <xdr:spPr>
        <a:xfrm>
          <a:off x="3517411" y="1667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52107</xdr:rowOff>
    </xdr:from>
    <xdr:to>
      <xdr:col>15</xdr:col>
      <xdr:colOff>101600</xdr:colOff>
      <xdr:row>96</xdr:row>
      <xdr:rowOff>153707</xdr:rowOff>
    </xdr:to>
    <xdr:sp macro="" textlink="">
      <xdr:nvSpPr>
        <xdr:cNvPr id="252" name="楕円 251"/>
        <xdr:cNvSpPr/>
      </xdr:nvSpPr>
      <xdr:spPr>
        <a:xfrm>
          <a:off x="2857500" y="1651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144834</xdr:rowOff>
    </xdr:from>
    <xdr:ext cx="534377" cy="259045"/>
    <xdr:sp macro="" textlink="">
      <xdr:nvSpPr>
        <xdr:cNvPr id="253" name="テキスト ボックス 252"/>
        <xdr:cNvSpPr txBox="1"/>
      </xdr:nvSpPr>
      <xdr:spPr>
        <a:xfrm>
          <a:off x="2641111" y="1660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153561</xdr:rowOff>
    </xdr:from>
    <xdr:to>
      <xdr:col>10</xdr:col>
      <xdr:colOff>165100</xdr:colOff>
      <xdr:row>97</xdr:row>
      <xdr:rowOff>83711</xdr:rowOff>
    </xdr:to>
    <xdr:sp macro="" textlink="">
      <xdr:nvSpPr>
        <xdr:cNvPr id="254" name="楕円 253"/>
        <xdr:cNvSpPr/>
      </xdr:nvSpPr>
      <xdr:spPr>
        <a:xfrm>
          <a:off x="1968500" y="1661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74838</xdr:rowOff>
    </xdr:from>
    <xdr:ext cx="469744" cy="259045"/>
    <xdr:sp macro="" textlink="">
      <xdr:nvSpPr>
        <xdr:cNvPr id="255" name="テキスト ボックス 254"/>
        <xdr:cNvSpPr txBox="1"/>
      </xdr:nvSpPr>
      <xdr:spPr>
        <a:xfrm>
          <a:off x="1784428" y="1670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14441</xdr:rowOff>
    </xdr:from>
    <xdr:to>
      <xdr:col>6</xdr:col>
      <xdr:colOff>38100</xdr:colOff>
      <xdr:row>97</xdr:row>
      <xdr:rowOff>116041</xdr:rowOff>
    </xdr:to>
    <xdr:sp macro="" textlink="">
      <xdr:nvSpPr>
        <xdr:cNvPr id="256" name="楕円 255"/>
        <xdr:cNvSpPr/>
      </xdr:nvSpPr>
      <xdr:spPr>
        <a:xfrm>
          <a:off x="1079500" y="166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107168</xdr:rowOff>
    </xdr:from>
    <xdr:ext cx="469744" cy="259045"/>
    <xdr:sp macro="" textlink="">
      <xdr:nvSpPr>
        <xdr:cNvPr id="257" name="テキスト ボックス 256"/>
        <xdr:cNvSpPr txBox="1"/>
      </xdr:nvSpPr>
      <xdr:spPr>
        <a:xfrm>
          <a:off x="895428" y="1673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6" name="テキスト ボックス 26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8" name="テキスト ボックス 26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0" name="テキスト ボックス 269"/>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2" name="テキスト ボックス 271"/>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4" name="テキスト ボックス 27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75953</xdr:rowOff>
    </xdr:from>
    <xdr:to>
      <xdr:col>54</xdr:col>
      <xdr:colOff>189865</xdr:colOff>
      <xdr:row>37</xdr:row>
      <xdr:rowOff>151391</xdr:rowOff>
    </xdr:to>
    <xdr:cxnSp macro="">
      <xdr:nvCxnSpPr>
        <xdr:cNvPr id="282" name="直線コネクタ 281"/>
        <xdr:cNvCxnSpPr/>
      </xdr:nvCxnSpPr>
      <xdr:spPr>
        <a:xfrm flipV="1">
          <a:off x="10475595" y="5562353"/>
          <a:ext cx="127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155219</xdr:rowOff>
    </xdr:from>
    <xdr:ext cx="534377" cy="259045"/>
    <xdr:sp macro="" textlink="">
      <xdr:nvSpPr>
        <xdr:cNvPr id="283" name="補助費等最小値テキスト"/>
        <xdr:cNvSpPr txBox="1"/>
      </xdr:nvSpPr>
      <xdr:spPr>
        <a:xfrm>
          <a:off x="10528300" y="649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151391</xdr:rowOff>
    </xdr:from>
    <xdr:to>
      <xdr:col>55</xdr:col>
      <xdr:colOff>88900</xdr:colOff>
      <xdr:row>37</xdr:row>
      <xdr:rowOff>151391</xdr:rowOff>
    </xdr:to>
    <xdr:cxnSp macro="">
      <xdr:nvCxnSpPr>
        <xdr:cNvPr id="284" name="直線コネクタ 283"/>
        <xdr:cNvCxnSpPr/>
      </xdr:nvCxnSpPr>
      <xdr:spPr>
        <a:xfrm>
          <a:off x="10388600" y="649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22630</xdr:rowOff>
    </xdr:from>
    <xdr:ext cx="599010" cy="259045"/>
    <xdr:sp macro="" textlink="">
      <xdr:nvSpPr>
        <xdr:cNvPr id="285" name="補助費等最大値テキスト"/>
        <xdr:cNvSpPr txBox="1"/>
      </xdr:nvSpPr>
      <xdr:spPr>
        <a:xfrm>
          <a:off x="10528300" y="533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75953</xdr:rowOff>
    </xdr:from>
    <xdr:to>
      <xdr:col>55</xdr:col>
      <xdr:colOff>88900</xdr:colOff>
      <xdr:row>32</xdr:row>
      <xdr:rowOff>75953</xdr:rowOff>
    </xdr:to>
    <xdr:cxnSp macro="">
      <xdr:nvCxnSpPr>
        <xdr:cNvPr id="286" name="直線コネクタ 285"/>
        <xdr:cNvCxnSpPr/>
      </xdr:nvCxnSpPr>
      <xdr:spPr>
        <a:xfrm>
          <a:off x="10388600" y="556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111386</xdr:rowOff>
    </xdr:from>
    <xdr:to>
      <xdr:col>55</xdr:col>
      <xdr:colOff>0</xdr:colOff>
      <xdr:row>32</xdr:row>
      <xdr:rowOff>75953</xdr:rowOff>
    </xdr:to>
    <xdr:cxnSp macro="">
      <xdr:nvCxnSpPr>
        <xdr:cNvPr id="287" name="直線コネクタ 286"/>
        <xdr:cNvCxnSpPr/>
      </xdr:nvCxnSpPr>
      <xdr:spPr>
        <a:xfrm>
          <a:off x="9639300" y="5426336"/>
          <a:ext cx="8382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96751</xdr:rowOff>
    </xdr:from>
    <xdr:ext cx="599010" cy="259045"/>
    <xdr:sp macro="" textlink="">
      <xdr:nvSpPr>
        <xdr:cNvPr id="288" name="補助費等平均値テキスト"/>
        <xdr:cNvSpPr txBox="1"/>
      </xdr:nvSpPr>
      <xdr:spPr>
        <a:xfrm>
          <a:off x="10528300" y="6097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118324</xdr:rowOff>
    </xdr:from>
    <xdr:to>
      <xdr:col>55</xdr:col>
      <xdr:colOff>50800</xdr:colOff>
      <xdr:row>36</xdr:row>
      <xdr:rowOff>48474</xdr:rowOff>
    </xdr:to>
    <xdr:sp macro="" textlink="">
      <xdr:nvSpPr>
        <xdr:cNvPr id="289" name="フローチャート: 判断 288"/>
        <xdr:cNvSpPr/>
      </xdr:nvSpPr>
      <xdr:spPr>
        <a:xfrm>
          <a:off x="10426700" y="611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24943</xdr:rowOff>
    </xdr:from>
    <xdr:to>
      <xdr:col>50</xdr:col>
      <xdr:colOff>114300</xdr:colOff>
      <xdr:row>31</xdr:row>
      <xdr:rowOff>111386</xdr:rowOff>
    </xdr:to>
    <xdr:cxnSp macro="">
      <xdr:nvCxnSpPr>
        <xdr:cNvPr id="290" name="直線コネクタ 289"/>
        <xdr:cNvCxnSpPr/>
      </xdr:nvCxnSpPr>
      <xdr:spPr>
        <a:xfrm>
          <a:off x="8750300" y="5168443"/>
          <a:ext cx="889000" cy="25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113099</xdr:rowOff>
    </xdr:from>
    <xdr:to>
      <xdr:col>50</xdr:col>
      <xdr:colOff>165100</xdr:colOff>
      <xdr:row>35</xdr:row>
      <xdr:rowOff>43249</xdr:rowOff>
    </xdr:to>
    <xdr:sp macro="" textlink="">
      <xdr:nvSpPr>
        <xdr:cNvPr id="291" name="フローチャート: 判断 290"/>
        <xdr:cNvSpPr/>
      </xdr:nvSpPr>
      <xdr:spPr>
        <a:xfrm>
          <a:off x="9588500" y="59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34376</xdr:rowOff>
    </xdr:from>
    <xdr:ext cx="599010" cy="259045"/>
    <xdr:sp macro="" textlink="">
      <xdr:nvSpPr>
        <xdr:cNvPr id="292" name="テキスト ボックス 291"/>
        <xdr:cNvSpPr txBox="1"/>
      </xdr:nvSpPr>
      <xdr:spPr>
        <a:xfrm>
          <a:off x="9327095" y="603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111125</xdr:rowOff>
    </xdr:from>
    <xdr:to>
      <xdr:col>45</xdr:col>
      <xdr:colOff>177800</xdr:colOff>
      <xdr:row>30</xdr:row>
      <xdr:rowOff>24943</xdr:rowOff>
    </xdr:to>
    <xdr:cxnSp macro="">
      <xdr:nvCxnSpPr>
        <xdr:cNvPr id="293" name="直線コネクタ 292"/>
        <xdr:cNvCxnSpPr/>
      </xdr:nvCxnSpPr>
      <xdr:spPr>
        <a:xfrm>
          <a:off x="7861300" y="5083175"/>
          <a:ext cx="889000" cy="8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99024</xdr:rowOff>
    </xdr:from>
    <xdr:to>
      <xdr:col>46</xdr:col>
      <xdr:colOff>38100</xdr:colOff>
      <xdr:row>35</xdr:row>
      <xdr:rowOff>29174</xdr:rowOff>
    </xdr:to>
    <xdr:sp macro="" textlink="">
      <xdr:nvSpPr>
        <xdr:cNvPr id="294" name="フローチャート: 判断 293"/>
        <xdr:cNvSpPr/>
      </xdr:nvSpPr>
      <xdr:spPr>
        <a:xfrm>
          <a:off x="8699500" y="5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20301</xdr:rowOff>
    </xdr:from>
    <xdr:ext cx="599010" cy="259045"/>
    <xdr:sp macro="" textlink="">
      <xdr:nvSpPr>
        <xdr:cNvPr id="295" name="テキスト ボックス 294"/>
        <xdr:cNvSpPr txBox="1"/>
      </xdr:nvSpPr>
      <xdr:spPr>
        <a:xfrm>
          <a:off x="8450795" y="6021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111125</xdr:rowOff>
    </xdr:from>
    <xdr:to>
      <xdr:col>41</xdr:col>
      <xdr:colOff>50800</xdr:colOff>
      <xdr:row>32</xdr:row>
      <xdr:rowOff>150640</xdr:rowOff>
    </xdr:to>
    <xdr:cxnSp macro="">
      <xdr:nvCxnSpPr>
        <xdr:cNvPr id="296" name="直線コネクタ 295"/>
        <xdr:cNvCxnSpPr/>
      </xdr:nvCxnSpPr>
      <xdr:spPr>
        <a:xfrm flipV="1">
          <a:off x="6972300" y="5083175"/>
          <a:ext cx="889000" cy="55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1118</xdr:rowOff>
    </xdr:from>
    <xdr:to>
      <xdr:col>41</xdr:col>
      <xdr:colOff>101600</xdr:colOff>
      <xdr:row>35</xdr:row>
      <xdr:rowOff>102718</xdr:rowOff>
    </xdr:to>
    <xdr:sp macro="" textlink="">
      <xdr:nvSpPr>
        <xdr:cNvPr id="297" name="フローチャート: 判断 296"/>
        <xdr:cNvSpPr/>
      </xdr:nvSpPr>
      <xdr:spPr>
        <a:xfrm>
          <a:off x="7810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93845</xdr:rowOff>
    </xdr:from>
    <xdr:ext cx="599010" cy="259045"/>
    <xdr:sp macro="" textlink="">
      <xdr:nvSpPr>
        <xdr:cNvPr id="298" name="テキスト ボックス 297"/>
        <xdr:cNvSpPr txBox="1"/>
      </xdr:nvSpPr>
      <xdr:spPr>
        <a:xfrm>
          <a:off x="7561795" y="609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56014</xdr:rowOff>
    </xdr:from>
    <xdr:to>
      <xdr:col>36</xdr:col>
      <xdr:colOff>165100</xdr:colOff>
      <xdr:row>38</xdr:row>
      <xdr:rowOff>157614</xdr:rowOff>
    </xdr:to>
    <xdr:sp macro="" textlink="">
      <xdr:nvSpPr>
        <xdr:cNvPr id="299" name="フローチャート: 判断 298"/>
        <xdr:cNvSpPr/>
      </xdr:nvSpPr>
      <xdr:spPr>
        <a:xfrm>
          <a:off x="6921500" y="65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148741</xdr:rowOff>
    </xdr:from>
    <xdr:ext cx="534377" cy="259045"/>
    <xdr:sp macro="" textlink="">
      <xdr:nvSpPr>
        <xdr:cNvPr id="300" name="テキスト ボックス 299"/>
        <xdr:cNvSpPr txBox="1"/>
      </xdr:nvSpPr>
      <xdr:spPr>
        <a:xfrm>
          <a:off x="6705111" y="666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25153</xdr:rowOff>
    </xdr:from>
    <xdr:to>
      <xdr:col>55</xdr:col>
      <xdr:colOff>50800</xdr:colOff>
      <xdr:row>32</xdr:row>
      <xdr:rowOff>126753</xdr:rowOff>
    </xdr:to>
    <xdr:sp macro="" textlink="">
      <xdr:nvSpPr>
        <xdr:cNvPr id="306" name="楕円 305"/>
        <xdr:cNvSpPr/>
      </xdr:nvSpPr>
      <xdr:spPr>
        <a:xfrm>
          <a:off x="10426700" y="551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149630</xdr:rowOff>
    </xdr:from>
    <xdr:ext cx="599010" cy="259045"/>
    <xdr:sp macro="" textlink="">
      <xdr:nvSpPr>
        <xdr:cNvPr id="307" name="補助費等該当値テキスト"/>
        <xdr:cNvSpPr txBox="1"/>
      </xdr:nvSpPr>
      <xdr:spPr>
        <a:xfrm>
          <a:off x="10528300" y="546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60586</xdr:rowOff>
    </xdr:from>
    <xdr:to>
      <xdr:col>50</xdr:col>
      <xdr:colOff>165100</xdr:colOff>
      <xdr:row>31</xdr:row>
      <xdr:rowOff>162186</xdr:rowOff>
    </xdr:to>
    <xdr:sp macro="" textlink="">
      <xdr:nvSpPr>
        <xdr:cNvPr id="308" name="楕円 307"/>
        <xdr:cNvSpPr/>
      </xdr:nvSpPr>
      <xdr:spPr>
        <a:xfrm>
          <a:off x="9588500" y="537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30</xdr:row>
      <xdr:rowOff>7263</xdr:rowOff>
    </xdr:from>
    <xdr:ext cx="599010" cy="259045"/>
    <xdr:sp macro="" textlink="">
      <xdr:nvSpPr>
        <xdr:cNvPr id="309" name="テキスト ボックス 308"/>
        <xdr:cNvSpPr txBox="1"/>
      </xdr:nvSpPr>
      <xdr:spPr>
        <a:xfrm>
          <a:off x="9327095" y="515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145593</xdr:rowOff>
    </xdr:from>
    <xdr:to>
      <xdr:col>46</xdr:col>
      <xdr:colOff>38100</xdr:colOff>
      <xdr:row>30</xdr:row>
      <xdr:rowOff>75743</xdr:rowOff>
    </xdr:to>
    <xdr:sp macro="" textlink="">
      <xdr:nvSpPr>
        <xdr:cNvPr id="310" name="楕円 309"/>
        <xdr:cNvSpPr/>
      </xdr:nvSpPr>
      <xdr:spPr>
        <a:xfrm>
          <a:off x="8699500" y="511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92270</xdr:rowOff>
    </xdr:from>
    <xdr:ext cx="599010" cy="259045"/>
    <xdr:sp macro="" textlink="">
      <xdr:nvSpPr>
        <xdr:cNvPr id="311" name="テキスト ボックス 310"/>
        <xdr:cNvSpPr txBox="1"/>
      </xdr:nvSpPr>
      <xdr:spPr>
        <a:xfrm>
          <a:off x="8450795" y="4892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29</xdr:row>
      <xdr:rowOff>60325</xdr:rowOff>
    </xdr:from>
    <xdr:to>
      <xdr:col>41</xdr:col>
      <xdr:colOff>101600</xdr:colOff>
      <xdr:row>29</xdr:row>
      <xdr:rowOff>161925</xdr:rowOff>
    </xdr:to>
    <xdr:sp macro="" textlink="">
      <xdr:nvSpPr>
        <xdr:cNvPr id="312" name="楕円 311"/>
        <xdr:cNvSpPr/>
      </xdr:nvSpPr>
      <xdr:spPr>
        <a:xfrm>
          <a:off x="7810500" y="50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28</xdr:row>
      <xdr:rowOff>7002</xdr:rowOff>
    </xdr:from>
    <xdr:ext cx="599010" cy="259045"/>
    <xdr:sp macro="" textlink="">
      <xdr:nvSpPr>
        <xdr:cNvPr id="313" name="テキスト ボックス 312"/>
        <xdr:cNvSpPr txBox="1"/>
      </xdr:nvSpPr>
      <xdr:spPr>
        <a:xfrm>
          <a:off x="7561795" y="480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99840</xdr:rowOff>
    </xdr:from>
    <xdr:to>
      <xdr:col>36</xdr:col>
      <xdr:colOff>165100</xdr:colOff>
      <xdr:row>33</xdr:row>
      <xdr:rowOff>29990</xdr:rowOff>
    </xdr:to>
    <xdr:sp macro="" textlink="">
      <xdr:nvSpPr>
        <xdr:cNvPr id="314" name="楕円 313"/>
        <xdr:cNvSpPr/>
      </xdr:nvSpPr>
      <xdr:spPr>
        <a:xfrm>
          <a:off x="6921500" y="558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46517</xdr:rowOff>
    </xdr:from>
    <xdr:ext cx="599010" cy="259045"/>
    <xdr:sp macro="" textlink="">
      <xdr:nvSpPr>
        <xdr:cNvPr id="315" name="テキスト ボックス 314"/>
        <xdr:cNvSpPr txBox="1"/>
      </xdr:nvSpPr>
      <xdr:spPr>
        <a:xfrm>
          <a:off x="6672795" y="536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6" name="テキスト ボックス 325"/>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170790</xdr:rowOff>
    </xdr:from>
    <xdr:to>
      <xdr:col>54</xdr:col>
      <xdr:colOff>189865</xdr:colOff>
      <xdr:row>59</xdr:row>
      <xdr:rowOff>34789</xdr:rowOff>
    </xdr:to>
    <xdr:cxnSp macro="">
      <xdr:nvCxnSpPr>
        <xdr:cNvPr id="340" name="直線コネクタ 339"/>
        <xdr:cNvCxnSpPr/>
      </xdr:nvCxnSpPr>
      <xdr:spPr>
        <a:xfrm flipV="1">
          <a:off x="10475595" y="8743290"/>
          <a:ext cx="1270" cy="1407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38616</xdr:rowOff>
    </xdr:from>
    <xdr:ext cx="534377" cy="259045"/>
    <xdr:sp macro="" textlink="">
      <xdr:nvSpPr>
        <xdr:cNvPr id="341" name="普通建設事業費最小値テキスト"/>
        <xdr:cNvSpPr txBox="1"/>
      </xdr:nvSpPr>
      <xdr:spPr>
        <a:xfrm>
          <a:off x="10528300" y="1015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34789</xdr:rowOff>
    </xdr:from>
    <xdr:to>
      <xdr:col>55</xdr:col>
      <xdr:colOff>88900</xdr:colOff>
      <xdr:row>59</xdr:row>
      <xdr:rowOff>34789</xdr:rowOff>
    </xdr:to>
    <xdr:cxnSp macro="">
      <xdr:nvCxnSpPr>
        <xdr:cNvPr id="342" name="直線コネクタ 341"/>
        <xdr:cNvCxnSpPr/>
      </xdr:nvCxnSpPr>
      <xdr:spPr>
        <a:xfrm>
          <a:off x="10388600" y="10150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117467</xdr:rowOff>
    </xdr:from>
    <xdr:ext cx="599010" cy="259045"/>
    <xdr:sp macro="" textlink="">
      <xdr:nvSpPr>
        <xdr:cNvPr id="343" name="普通建設事業費最大値テキスト"/>
        <xdr:cNvSpPr txBox="1"/>
      </xdr:nvSpPr>
      <xdr:spPr>
        <a:xfrm>
          <a:off x="10528300" y="851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170790</xdr:rowOff>
    </xdr:from>
    <xdr:to>
      <xdr:col>55</xdr:col>
      <xdr:colOff>88900</xdr:colOff>
      <xdr:row>50</xdr:row>
      <xdr:rowOff>170790</xdr:rowOff>
    </xdr:to>
    <xdr:cxnSp macro="">
      <xdr:nvCxnSpPr>
        <xdr:cNvPr id="344" name="直線コネクタ 343"/>
        <xdr:cNvCxnSpPr/>
      </xdr:nvCxnSpPr>
      <xdr:spPr>
        <a:xfrm>
          <a:off x="10388600" y="87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45435</xdr:rowOff>
    </xdr:from>
    <xdr:to>
      <xdr:col>55</xdr:col>
      <xdr:colOff>0</xdr:colOff>
      <xdr:row>50</xdr:row>
      <xdr:rowOff>170790</xdr:rowOff>
    </xdr:to>
    <xdr:cxnSp macro="">
      <xdr:nvCxnSpPr>
        <xdr:cNvPr id="345" name="直線コネクタ 344"/>
        <xdr:cNvCxnSpPr/>
      </xdr:nvCxnSpPr>
      <xdr:spPr>
        <a:xfrm>
          <a:off x="9639300" y="8617935"/>
          <a:ext cx="838200" cy="1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123089</xdr:rowOff>
    </xdr:from>
    <xdr:ext cx="599010" cy="259045"/>
    <xdr:sp macro="" textlink="">
      <xdr:nvSpPr>
        <xdr:cNvPr id="346" name="普通建設事業費平均値テキスト"/>
        <xdr:cNvSpPr txBox="1"/>
      </xdr:nvSpPr>
      <xdr:spPr>
        <a:xfrm>
          <a:off x="10528300" y="972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144662</xdr:rowOff>
    </xdr:from>
    <xdr:to>
      <xdr:col>55</xdr:col>
      <xdr:colOff>50800</xdr:colOff>
      <xdr:row>57</xdr:row>
      <xdr:rowOff>74812</xdr:rowOff>
    </xdr:to>
    <xdr:sp macro="" textlink="">
      <xdr:nvSpPr>
        <xdr:cNvPr id="347" name="フローチャート: 判断 346"/>
        <xdr:cNvSpPr/>
      </xdr:nvSpPr>
      <xdr:spPr>
        <a:xfrm>
          <a:off x="10426700" y="974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45435</xdr:rowOff>
    </xdr:from>
    <xdr:to>
      <xdr:col>50</xdr:col>
      <xdr:colOff>114300</xdr:colOff>
      <xdr:row>52</xdr:row>
      <xdr:rowOff>56816</xdr:rowOff>
    </xdr:to>
    <xdr:cxnSp macro="">
      <xdr:nvCxnSpPr>
        <xdr:cNvPr id="348" name="直線コネクタ 347"/>
        <xdr:cNvCxnSpPr/>
      </xdr:nvCxnSpPr>
      <xdr:spPr>
        <a:xfrm flipV="1">
          <a:off x="8750300" y="8617935"/>
          <a:ext cx="889000" cy="35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101571</xdr:rowOff>
    </xdr:from>
    <xdr:to>
      <xdr:col>50</xdr:col>
      <xdr:colOff>165100</xdr:colOff>
      <xdr:row>57</xdr:row>
      <xdr:rowOff>31721</xdr:rowOff>
    </xdr:to>
    <xdr:sp macro="" textlink="">
      <xdr:nvSpPr>
        <xdr:cNvPr id="349" name="フローチャート: 判断 348"/>
        <xdr:cNvSpPr/>
      </xdr:nvSpPr>
      <xdr:spPr>
        <a:xfrm>
          <a:off x="9588500" y="97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57</xdr:row>
      <xdr:rowOff>22848</xdr:rowOff>
    </xdr:from>
    <xdr:ext cx="599010" cy="259045"/>
    <xdr:sp macro="" textlink="">
      <xdr:nvSpPr>
        <xdr:cNvPr id="350" name="テキスト ボックス 349"/>
        <xdr:cNvSpPr txBox="1"/>
      </xdr:nvSpPr>
      <xdr:spPr>
        <a:xfrm>
          <a:off x="9327095" y="97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56816</xdr:rowOff>
    </xdr:from>
    <xdr:to>
      <xdr:col>45</xdr:col>
      <xdr:colOff>177800</xdr:colOff>
      <xdr:row>53</xdr:row>
      <xdr:rowOff>67234</xdr:rowOff>
    </xdr:to>
    <xdr:cxnSp macro="">
      <xdr:nvCxnSpPr>
        <xdr:cNvPr id="351" name="直線コネクタ 350"/>
        <xdr:cNvCxnSpPr/>
      </xdr:nvCxnSpPr>
      <xdr:spPr>
        <a:xfrm flipV="1">
          <a:off x="7861300" y="8972216"/>
          <a:ext cx="889000" cy="18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36143</xdr:rowOff>
    </xdr:from>
    <xdr:to>
      <xdr:col>46</xdr:col>
      <xdr:colOff>38100</xdr:colOff>
      <xdr:row>57</xdr:row>
      <xdr:rowOff>137743</xdr:rowOff>
    </xdr:to>
    <xdr:sp macro="" textlink="">
      <xdr:nvSpPr>
        <xdr:cNvPr id="352" name="フローチャート: 判断 351"/>
        <xdr:cNvSpPr/>
      </xdr:nvSpPr>
      <xdr:spPr>
        <a:xfrm>
          <a:off x="8699500" y="98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128870</xdr:rowOff>
    </xdr:from>
    <xdr:ext cx="599010" cy="259045"/>
    <xdr:sp macro="" textlink="">
      <xdr:nvSpPr>
        <xdr:cNvPr id="353" name="テキスト ボックス 352"/>
        <xdr:cNvSpPr txBox="1"/>
      </xdr:nvSpPr>
      <xdr:spPr>
        <a:xfrm>
          <a:off x="8450795" y="990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67234</xdr:rowOff>
    </xdr:from>
    <xdr:to>
      <xdr:col>41</xdr:col>
      <xdr:colOff>50800</xdr:colOff>
      <xdr:row>55</xdr:row>
      <xdr:rowOff>137022</xdr:rowOff>
    </xdr:to>
    <xdr:cxnSp macro="">
      <xdr:nvCxnSpPr>
        <xdr:cNvPr id="354" name="直線コネクタ 353"/>
        <xdr:cNvCxnSpPr/>
      </xdr:nvCxnSpPr>
      <xdr:spPr>
        <a:xfrm flipV="1">
          <a:off x="6972300" y="9154084"/>
          <a:ext cx="889000" cy="4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110764</xdr:rowOff>
    </xdr:from>
    <xdr:to>
      <xdr:col>41</xdr:col>
      <xdr:colOff>101600</xdr:colOff>
      <xdr:row>58</xdr:row>
      <xdr:rowOff>40914</xdr:rowOff>
    </xdr:to>
    <xdr:sp macro="" textlink="">
      <xdr:nvSpPr>
        <xdr:cNvPr id="355" name="フローチャート: 判断 354"/>
        <xdr:cNvSpPr/>
      </xdr:nvSpPr>
      <xdr:spPr>
        <a:xfrm>
          <a:off x="7810500" y="98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32041</xdr:rowOff>
    </xdr:from>
    <xdr:ext cx="534377" cy="259045"/>
    <xdr:sp macro="" textlink="">
      <xdr:nvSpPr>
        <xdr:cNvPr id="356" name="テキスト ボックス 355"/>
        <xdr:cNvSpPr txBox="1"/>
      </xdr:nvSpPr>
      <xdr:spPr>
        <a:xfrm>
          <a:off x="7594111" y="99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150704</xdr:rowOff>
    </xdr:from>
    <xdr:to>
      <xdr:col>36</xdr:col>
      <xdr:colOff>165100</xdr:colOff>
      <xdr:row>58</xdr:row>
      <xdr:rowOff>80854</xdr:rowOff>
    </xdr:to>
    <xdr:sp macro="" textlink="">
      <xdr:nvSpPr>
        <xdr:cNvPr id="357" name="フローチャート: 判断 356"/>
        <xdr:cNvSpPr/>
      </xdr:nvSpPr>
      <xdr:spPr>
        <a:xfrm>
          <a:off x="6921500" y="99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71981</xdr:rowOff>
    </xdr:from>
    <xdr:ext cx="534377" cy="259045"/>
    <xdr:sp macro="" textlink="">
      <xdr:nvSpPr>
        <xdr:cNvPr id="358" name="テキスト ボックス 357"/>
        <xdr:cNvSpPr txBox="1"/>
      </xdr:nvSpPr>
      <xdr:spPr>
        <a:xfrm>
          <a:off x="6705111" y="1001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119990</xdr:rowOff>
    </xdr:from>
    <xdr:to>
      <xdr:col>55</xdr:col>
      <xdr:colOff>50800</xdr:colOff>
      <xdr:row>51</xdr:row>
      <xdr:rowOff>50140</xdr:rowOff>
    </xdr:to>
    <xdr:sp macro="" textlink="">
      <xdr:nvSpPr>
        <xdr:cNvPr id="364" name="楕円 363"/>
        <xdr:cNvSpPr/>
      </xdr:nvSpPr>
      <xdr:spPr>
        <a:xfrm>
          <a:off x="10426700" y="869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73017</xdr:rowOff>
    </xdr:from>
    <xdr:ext cx="599010" cy="259045"/>
    <xdr:sp macro="" textlink="">
      <xdr:nvSpPr>
        <xdr:cNvPr id="365" name="普通建設事業費該当値テキスト"/>
        <xdr:cNvSpPr txBox="1"/>
      </xdr:nvSpPr>
      <xdr:spPr>
        <a:xfrm>
          <a:off x="10528300" y="864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166085</xdr:rowOff>
    </xdr:from>
    <xdr:to>
      <xdr:col>50</xdr:col>
      <xdr:colOff>165100</xdr:colOff>
      <xdr:row>50</xdr:row>
      <xdr:rowOff>96235</xdr:rowOff>
    </xdr:to>
    <xdr:sp macro="" textlink="">
      <xdr:nvSpPr>
        <xdr:cNvPr id="366" name="楕円 365"/>
        <xdr:cNvSpPr/>
      </xdr:nvSpPr>
      <xdr:spPr>
        <a:xfrm>
          <a:off x="9588500" y="856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48</xdr:row>
      <xdr:rowOff>112762</xdr:rowOff>
    </xdr:from>
    <xdr:ext cx="599010" cy="259045"/>
    <xdr:sp macro="" textlink="">
      <xdr:nvSpPr>
        <xdr:cNvPr id="367" name="テキスト ボックス 366"/>
        <xdr:cNvSpPr txBox="1"/>
      </xdr:nvSpPr>
      <xdr:spPr>
        <a:xfrm>
          <a:off x="9327095" y="834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6016</xdr:rowOff>
    </xdr:from>
    <xdr:to>
      <xdr:col>46</xdr:col>
      <xdr:colOff>38100</xdr:colOff>
      <xdr:row>52</xdr:row>
      <xdr:rowOff>107616</xdr:rowOff>
    </xdr:to>
    <xdr:sp macro="" textlink="">
      <xdr:nvSpPr>
        <xdr:cNvPr id="368" name="楕円 367"/>
        <xdr:cNvSpPr/>
      </xdr:nvSpPr>
      <xdr:spPr>
        <a:xfrm>
          <a:off x="8699500" y="89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124143</xdr:rowOff>
    </xdr:from>
    <xdr:ext cx="599010" cy="259045"/>
    <xdr:sp macro="" textlink="">
      <xdr:nvSpPr>
        <xdr:cNvPr id="369" name="テキスト ボックス 368"/>
        <xdr:cNvSpPr txBox="1"/>
      </xdr:nvSpPr>
      <xdr:spPr>
        <a:xfrm>
          <a:off x="8450795" y="869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16434</xdr:rowOff>
    </xdr:from>
    <xdr:to>
      <xdr:col>41</xdr:col>
      <xdr:colOff>101600</xdr:colOff>
      <xdr:row>53</xdr:row>
      <xdr:rowOff>118034</xdr:rowOff>
    </xdr:to>
    <xdr:sp macro="" textlink="">
      <xdr:nvSpPr>
        <xdr:cNvPr id="370" name="楕円 369"/>
        <xdr:cNvSpPr/>
      </xdr:nvSpPr>
      <xdr:spPr>
        <a:xfrm>
          <a:off x="7810500" y="910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134561</xdr:rowOff>
    </xdr:from>
    <xdr:ext cx="599010" cy="259045"/>
    <xdr:sp macro="" textlink="">
      <xdr:nvSpPr>
        <xdr:cNvPr id="371" name="テキスト ボックス 370"/>
        <xdr:cNvSpPr txBox="1"/>
      </xdr:nvSpPr>
      <xdr:spPr>
        <a:xfrm>
          <a:off x="7561795" y="887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86222</xdr:rowOff>
    </xdr:from>
    <xdr:to>
      <xdr:col>36</xdr:col>
      <xdr:colOff>165100</xdr:colOff>
      <xdr:row>56</xdr:row>
      <xdr:rowOff>16372</xdr:rowOff>
    </xdr:to>
    <xdr:sp macro="" textlink="">
      <xdr:nvSpPr>
        <xdr:cNvPr id="372" name="楕円 371"/>
        <xdr:cNvSpPr/>
      </xdr:nvSpPr>
      <xdr:spPr>
        <a:xfrm>
          <a:off x="6921500" y="951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32899</xdr:rowOff>
    </xdr:from>
    <xdr:ext cx="599010" cy="259045"/>
    <xdr:sp macro="" textlink="">
      <xdr:nvSpPr>
        <xdr:cNvPr id="373" name="テキスト ボックス 372"/>
        <xdr:cNvSpPr txBox="1"/>
      </xdr:nvSpPr>
      <xdr:spPr>
        <a:xfrm>
          <a:off x="6672795" y="929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114859</xdr:rowOff>
    </xdr:from>
    <xdr:to>
      <xdr:col>54</xdr:col>
      <xdr:colOff>189865</xdr:colOff>
      <xdr:row>78</xdr:row>
      <xdr:rowOff>68529</xdr:rowOff>
    </xdr:to>
    <xdr:cxnSp macro="">
      <xdr:nvCxnSpPr>
        <xdr:cNvPr id="395" name="直線コネクタ 394"/>
        <xdr:cNvCxnSpPr/>
      </xdr:nvCxnSpPr>
      <xdr:spPr>
        <a:xfrm flipV="1">
          <a:off x="10475595" y="12459259"/>
          <a:ext cx="1270" cy="98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72356</xdr:rowOff>
    </xdr:from>
    <xdr:ext cx="469744" cy="259045"/>
    <xdr:sp macro="" textlink="">
      <xdr:nvSpPr>
        <xdr:cNvPr id="396" name="普通建設事業費 （ うち新規整備　）最小値テキスト"/>
        <xdr:cNvSpPr txBox="1"/>
      </xdr:nvSpPr>
      <xdr:spPr>
        <a:xfrm>
          <a:off x="10528300" y="1344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68529</xdr:rowOff>
    </xdr:from>
    <xdr:to>
      <xdr:col>55</xdr:col>
      <xdr:colOff>88900</xdr:colOff>
      <xdr:row>78</xdr:row>
      <xdr:rowOff>68529</xdr:rowOff>
    </xdr:to>
    <xdr:cxnSp macro="">
      <xdr:nvCxnSpPr>
        <xdr:cNvPr id="397" name="直線コネクタ 396"/>
        <xdr:cNvCxnSpPr/>
      </xdr:nvCxnSpPr>
      <xdr:spPr>
        <a:xfrm>
          <a:off x="10388600" y="13441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61536</xdr:rowOff>
    </xdr:from>
    <xdr:ext cx="534377" cy="259045"/>
    <xdr:sp macro="" textlink="">
      <xdr:nvSpPr>
        <xdr:cNvPr id="398" name="普通建設事業費 （ うち新規整備　）最大値テキスト"/>
        <xdr:cNvSpPr txBox="1"/>
      </xdr:nvSpPr>
      <xdr:spPr>
        <a:xfrm>
          <a:off x="10528300" y="1223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114859</xdr:rowOff>
    </xdr:from>
    <xdr:to>
      <xdr:col>55</xdr:col>
      <xdr:colOff>88900</xdr:colOff>
      <xdr:row>72</xdr:row>
      <xdr:rowOff>114859</xdr:rowOff>
    </xdr:to>
    <xdr:cxnSp macro="">
      <xdr:nvCxnSpPr>
        <xdr:cNvPr id="399" name="直線コネクタ 398"/>
        <xdr:cNvCxnSpPr/>
      </xdr:nvCxnSpPr>
      <xdr:spPr>
        <a:xfrm>
          <a:off x="10388600" y="12459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153512</xdr:rowOff>
    </xdr:from>
    <xdr:to>
      <xdr:col>55</xdr:col>
      <xdr:colOff>0</xdr:colOff>
      <xdr:row>77</xdr:row>
      <xdr:rowOff>43154</xdr:rowOff>
    </xdr:to>
    <xdr:cxnSp macro="">
      <xdr:nvCxnSpPr>
        <xdr:cNvPr id="400" name="直線コネクタ 399"/>
        <xdr:cNvCxnSpPr/>
      </xdr:nvCxnSpPr>
      <xdr:spPr>
        <a:xfrm>
          <a:off x="9639300" y="13183712"/>
          <a:ext cx="838200" cy="6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71391</xdr:rowOff>
    </xdr:from>
    <xdr:ext cx="534377" cy="259045"/>
    <xdr:sp macro="" textlink="">
      <xdr:nvSpPr>
        <xdr:cNvPr id="401" name="普通建設事業費 （ うち新規整備　）平均値テキスト"/>
        <xdr:cNvSpPr txBox="1"/>
      </xdr:nvSpPr>
      <xdr:spPr>
        <a:xfrm>
          <a:off x="10528300" y="1275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48514</xdr:rowOff>
    </xdr:from>
    <xdr:to>
      <xdr:col>55</xdr:col>
      <xdr:colOff>50800</xdr:colOff>
      <xdr:row>75</xdr:row>
      <xdr:rowOff>150115</xdr:rowOff>
    </xdr:to>
    <xdr:sp macro="" textlink="">
      <xdr:nvSpPr>
        <xdr:cNvPr id="402" name="フローチャート: 判断 401"/>
        <xdr:cNvSpPr/>
      </xdr:nvSpPr>
      <xdr:spPr>
        <a:xfrm>
          <a:off x="10426700" y="129072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3131</xdr:rowOff>
    </xdr:from>
    <xdr:to>
      <xdr:col>50</xdr:col>
      <xdr:colOff>114300</xdr:colOff>
      <xdr:row>76</xdr:row>
      <xdr:rowOff>153512</xdr:rowOff>
    </xdr:to>
    <xdr:cxnSp macro="">
      <xdr:nvCxnSpPr>
        <xdr:cNvPr id="403" name="直線コネクタ 402"/>
        <xdr:cNvCxnSpPr/>
      </xdr:nvCxnSpPr>
      <xdr:spPr>
        <a:xfrm>
          <a:off x="8750300" y="12347531"/>
          <a:ext cx="889000" cy="83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48476</xdr:rowOff>
    </xdr:from>
    <xdr:to>
      <xdr:col>50</xdr:col>
      <xdr:colOff>165100</xdr:colOff>
      <xdr:row>75</xdr:row>
      <xdr:rowOff>150076</xdr:rowOff>
    </xdr:to>
    <xdr:sp macro="" textlink="">
      <xdr:nvSpPr>
        <xdr:cNvPr id="404" name="フローチャート: 判断 403"/>
        <xdr:cNvSpPr/>
      </xdr:nvSpPr>
      <xdr:spPr>
        <a:xfrm>
          <a:off x="9588500" y="129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166603</xdr:rowOff>
    </xdr:from>
    <xdr:ext cx="534377" cy="259045"/>
    <xdr:sp macro="" textlink="">
      <xdr:nvSpPr>
        <xdr:cNvPr id="405" name="テキスト ボックス 404"/>
        <xdr:cNvSpPr txBox="1"/>
      </xdr:nvSpPr>
      <xdr:spPr>
        <a:xfrm>
          <a:off x="9359411" y="1268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28848</xdr:rowOff>
    </xdr:from>
    <xdr:to>
      <xdr:col>45</xdr:col>
      <xdr:colOff>177800</xdr:colOff>
      <xdr:row>72</xdr:row>
      <xdr:rowOff>3131</xdr:rowOff>
    </xdr:to>
    <xdr:cxnSp macro="">
      <xdr:nvCxnSpPr>
        <xdr:cNvPr id="406" name="直線コネクタ 405"/>
        <xdr:cNvCxnSpPr/>
      </xdr:nvCxnSpPr>
      <xdr:spPr>
        <a:xfrm>
          <a:off x="7861300" y="12201798"/>
          <a:ext cx="889000" cy="14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128772</xdr:rowOff>
    </xdr:from>
    <xdr:to>
      <xdr:col>46</xdr:col>
      <xdr:colOff>38100</xdr:colOff>
      <xdr:row>75</xdr:row>
      <xdr:rowOff>58922</xdr:rowOff>
    </xdr:to>
    <xdr:sp macro="" textlink="">
      <xdr:nvSpPr>
        <xdr:cNvPr id="407" name="フローチャート: 判断 406"/>
        <xdr:cNvSpPr/>
      </xdr:nvSpPr>
      <xdr:spPr>
        <a:xfrm>
          <a:off x="8699500" y="1281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50049</xdr:rowOff>
    </xdr:from>
    <xdr:ext cx="534377" cy="259045"/>
    <xdr:sp macro="" textlink="">
      <xdr:nvSpPr>
        <xdr:cNvPr id="408" name="テキスト ボックス 407"/>
        <xdr:cNvSpPr txBox="1"/>
      </xdr:nvSpPr>
      <xdr:spPr>
        <a:xfrm>
          <a:off x="8483111" y="1290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28848</xdr:rowOff>
    </xdr:from>
    <xdr:to>
      <xdr:col>41</xdr:col>
      <xdr:colOff>50800</xdr:colOff>
      <xdr:row>73</xdr:row>
      <xdr:rowOff>78931</xdr:rowOff>
    </xdr:to>
    <xdr:cxnSp macro="">
      <xdr:nvCxnSpPr>
        <xdr:cNvPr id="409" name="直線コネクタ 408"/>
        <xdr:cNvCxnSpPr/>
      </xdr:nvCxnSpPr>
      <xdr:spPr>
        <a:xfrm flipV="1">
          <a:off x="6972300" y="12201798"/>
          <a:ext cx="889000" cy="39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120466</xdr:rowOff>
    </xdr:from>
    <xdr:to>
      <xdr:col>41</xdr:col>
      <xdr:colOff>101600</xdr:colOff>
      <xdr:row>75</xdr:row>
      <xdr:rowOff>50616</xdr:rowOff>
    </xdr:to>
    <xdr:sp macro="" textlink="">
      <xdr:nvSpPr>
        <xdr:cNvPr id="410" name="フローチャート: 判断 409"/>
        <xdr:cNvSpPr/>
      </xdr:nvSpPr>
      <xdr:spPr>
        <a:xfrm>
          <a:off x="7810500" y="1280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41743</xdr:rowOff>
    </xdr:from>
    <xdr:ext cx="534377" cy="259045"/>
    <xdr:sp macro="" textlink="">
      <xdr:nvSpPr>
        <xdr:cNvPr id="411" name="テキスト ボックス 410"/>
        <xdr:cNvSpPr txBox="1"/>
      </xdr:nvSpPr>
      <xdr:spPr>
        <a:xfrm>
          <a:off x="7594111" y="1290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28683</xdr:rowOff>
    </xdr:from>
    <xdr:to>
      <xdr:col>36</xdr:col>
      <xdr:colOff>165100</xdr:colOff>
      <xdr:row>74</xdr:row>
      <xdr:rowOff>130283</xdr:rowOff>
    </xdr:to>
    <xdr:sp macro="" textlink="">
      <xdr:nvSpPr>
        <xdr:cNvPr id="412" name="フローチャート: 判断 411"/>
        <xdr:cNvSpPr/>
      </xdr:nvSpPr>
      <xdr:spPr>
        <a:xfrm>
          <a:off x="6921500" y="1271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121410</xdr:rowOff>
    </xdr:from>
    <xdr:ext cx="534377" cy="259045"/>
    <xdr:sp macro="" textlink="">
      <xdr:nvSpPr>
        <xdr:cNvPr id="413" name="テキスト ボックス 412"/>
        <xdr:cNvSpPr txBox="1"/>
      </xdr:nvSpPr>
      <xdr:spPr>
        <a:xfrm>
          <a:off x="6705111" y="1280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163804</xdr:rowOff>
    </xdr:from>
    <xdr:to>
      <xdr:col>55</xdr:col>
      <xdr:colOff>50800</xdr:colOff>
      <xdr:row>77</xdr:row>
      <xdr:rowOff>93954</xdr:rowOff>
    </xdr:to>
    <xdr:sp macro="" textlink="">
      <xdr:nvSpPr>
        <xdr:cNvPr id="419" name="楕円 418"/>
        <xdr:cNvSpPr/>
      </xdr:nvSpPr>
      <xdr:spPr>
        <a:xfrm>
          <a:off x="10426700" y="131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142231</xdr:rowOff>
    </xdr:from>
    <xdr:ext cx="534377" cy="259045"/>
    <xdr:sp macro="" textlink="">
      <xdr:nvSpPr>
        <xdr:cNvPr id="420" name="普通建設事業費 （ うち新規整備　）該当値テキスト"/>
        <xdr:cNvSpPr txBox="1"/>
      </xdr:nvSpPr>
      <xdr:spPr>
        <a:xfrm>
          <a:off x="10528300" y="1317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102712</xdr:rowOff>
    </xdr:from>
    <xdr:to>
      <xdr:col>50</xdr:col>
      <xdr:colOff>165100</xdr:colOff>
      <xdr:row>77</xdr:row>
      <xdr:rowOff>32862</xdr:rowOff>
    </xdr:to>
    <xdr:sp macro="" textlink="">
      <xdr:nvSpPr>
        <xdr:cNvPr id="421" name="楕円 420"/>
        <xdr:cNvSpPr/>
      </xdr:nvSpPr>
      <xdr:spPr>
        <a:xfrm>
          <a:off x="9588500" y="1313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23989</xdr:rowOff>
    </xdr:from>
    <xdr:ext cx="534377" cy="259045"/>
    <xdr:sp macro="" textlink="">
      <xdr:nvSpPr>
        <xdr:cNvPr id="422" name="テキスト ボックス 421"/>
        <xdr:cNvSpPr txBox="1"/>
      </xdr:nvSpPr>
      <xdr:spPr>
        <a:xfrm>
          <a:off x="9359411" y="1322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123781</xdr:rowOff>
    </xdr:from>
    <xdr:to>
      <xdr:col>46</xdr:col>
      <xdr:colOff>38100</xdr:colOff>
      <xdr:row>72</xdr:row>
      <xdr:rowOff>53931</xdr:rowOff>
    </xdr:to>
    <xdr:sp macro="" textlink="">
      <xdr:nvSpPr>
        <xdr:cNvPr id="423" name="楕円 422"/>
        <xdr:cNvSpPr/>
      </xdr:nvSpPr>
      <xdr:spPr>
        <a:xfrm>
          <a:off x="8699500" y="1229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70458</xdr:rowOff>
    </xdr:from>
    <xdr:ext cx="534377" cy="259045"/>
    <xdr:sp macro="" textlink="">
      <xdr:nvSpPr>
        <xdr:cNvPr id="424" name="テキスト ボックス 423"/>
        <xdr:cNvSpPr txBox="1"/>
      </xdr:nvSpPr>
      <xdr:spPr>
        <a:xfrm>
          <a:off x="8483111" y="1207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149498</xdr:rowOff>
    </xdr:from>
    <xdr:to>
      <xdr:col>41</xdr:col>
      <xdr:colOff>101600</xdr:colOff>
      <xdr:row>71</xdr:row>
      <xdr:rowOff>79648</xdr:rowOff>
    </xdr:to>
    <xdr:sp macro="" textlink="">
      <xdr:nvSpPr>
        <xdr:cNvPr id="425" name="楕円 424"/>
        <xdr:cNvSpPr/>
      </xdr:nvSpPr>
      <xdr:spPr>
        <a:xfrm>
          <a:off x="7810500" y="1215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96175</xdr:rowOff>
    </xdr:from>
    <xdr:ext cx="534377" cy="259045"/>
    <xdr:sp macro="" textlink="">
      <xdr:nvSpPr>
        <xdr:cNvPr id="426" name="テキスト ボックス 425"/>
        <xdr:cNvSpPr txBox="1"/>
      </xdr:nvSpPr>
      <xdr:spPr>
        <a:xfrm>
          <a:off x="7594111" y="1192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28131</xdr:rowOff>
    </xdr:from>
    <xdr:to>
      <xdr:col>36</xdr:col>
      <xdr:colOff>165100</xdr:colOff>
      <xdr:row>73</xdr:row>
      <xdr:rowOff>129731</xdr:rowOff>
    </xdr:to>
    <xdr:sp macro="" textlink="">
      <xdr:nvSpPr>
        <xdr:cNvPr id="427" name="楕円 426"/>
        <xdr:cNvSpPr/>
      </xdr:nvSpPr>
      <xdr:spPr>
        <a:xfrm>
          <a:off x="6921500" y="1254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146258</xdr:rowOff>
    </xdr:from>
    <xdr:ext cx="534377" cy="259045"/>
    <xdr:sp macro="" textlink="">
      <xdr:nvSpPr>
        <xdr:cNvPr id="428" name="テキスト ボックス 427"/>
        <xdr:cNvSpPr txBox="1"/>
      </xdr:nvSpPr>
      <xdr:spPr>
        <a:xfrm>
          <a:off x="6705111" y="123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0" name="正方形/長方形 42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1" name="正方形/長方形 43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2" name="正方形/長方形 43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3" name="正方形/長方形 43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7" name="テキスト ボックス 43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9" name="テキスト ボックス 43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55290</xdr:rowOff>
    </xdr:from>
    <xdr:to>
      <xdr:col>54</xdr:col>
      <xdr:colOff>189865</xdr:colOff>
      <xdr:row>99</xdr:row>
      <xdr:rowOff>102115</xdr:rowOff>
    </xdr:to>
    <xdr:cxnSp macro="">
      <xdr:nvCxnSpPr>
        <xdr:cNvPr id="451" name="直線コネクタ 450"/>
        <xdr:cNvCxnSpPr/>
      </xdr:nvCxnSpPr>
      <xdr:spPr>
        <a:xfrm flipV="1">
          <a:off x="10475595" y="15485790"/>
          <a:ext cx="1270" cy="15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105942</xdr:rowOff>
    </xdr:from>
    <xdr:ext cx="534377" cy="259045"/>
    <xdr:sp macro="" textlink="">
      <xdr:nvSpPr>
        <xdr:cNvPr id="452" name="普通建設事業費 （ うち更新整備　）最小値テキスト"/>
        <xdr:cNvSpPr txBox="1"/>
      </xdr:nvSpPr>
      <xdr:spPr>
        <a:xfrm>
          <a:off x="10528300" y="1707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102115</xdr:rowOff>
    </xdr:from>
    <xdr:to>
      <xdr:col>55</xdr:col>
      <xdr:colOff>88900</xdr:colOff>
      <xdr:row>99</xdr:row>
      <xdr:rowOff>102115</xdr:rowOff>
    </xdr:to>
    <xdr:cxnSp macro="">
      <xdr:nvCxnSpPr>
        <xdr:cNvPr id="453" name="直線コネクタ 452"/>
        <xdr:cNvCxnSpPr/>
      </xdr:nvCxnSpPr>
      <xdr:spPr>
        <a:xfrm>
          <a:off x="10388600" y="1707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1967</xdr:rowOff>
    </xdr:from>
    <xdr:ext cx="599010" cy="259045"/>
    <xdr:sp macro="" textlink="">
      <xdr:nvSpPr>
        <xdr:cNvPr id="454" name="普通建設事業費 （ うち更新整備　）最大値テキスト"/>
        <xdr:cNvSpPr txBox="1"/>
      </xdr:nvSpPr>
      <xdr:spPr>
        <a:xfrm>
          <a:off x="10528300" y="1526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55290</xdr:rowOff>
    </xdr:from>
    <xdr:to>
      <xdr:col>55</xdr:col>
      <xdr:colOff>88900</xdr:colOff>
      <xdr:row>90</xdr:row>
      <xdr:rowOff>55290</xdr:rowOff>
    </xdr:to>
    <xdr:cxnSp macro="">
      <xdr:nvCxnSpPr>
        <xdr:cNvPr id="455" name="直線コネクタ 454"/>
        <xdr:cNvCxnSpPr/>
      </xdr:nvCxnSpPr>
      <xdr:spPr>
        <a:xfrm>
          <a:off x="10388600" y="1548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55290</xdr:rowOff>
    </xdr:from>
    <xdr:to>
      <xdr:col>55</xdr:col>
      <xdr:colOff>0</xdr:colOff>
      <xdr:row>90</xdr:row>
      <xdr:rowOff>76854</xdr:rowOff>
    </xdr:to>
    <xdr:cxnSp macro="">
      <xdr:nvCxnSpPr>
        <xdr:cNvPr id="456" name="直線コネクタ 455"/>
        <xdr:cNvCxnSpPr/>
      </xdr:nvCxnSpPr>
      <xdr:spPr>
        <a:xfrm flipV="1">
          <a:off x="9639300" y="15485790"/>
          <a:ext cx="838200" cy="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92436</xdr:rowOff>
    </xdr:from>
    <xdr:ext cx="534377" cy="259045"/>
    <xdr:sp macro="" textlink="">
      <xdr:nvSpPr>
        <xdr:cNvPr id="457" name="普通建設事業費 （ うち更新整備　）平均値テキスト"/>
        <xdr:cNvSpPr txBox="1"/>
      </xdr:nvSpPr>
      <xdr:spPr>
        <a:xfrm>
          <a:off x="10528300" y="1655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114009</xdr:rowOff>
    </xdr:from>
    <xdr:to>
      <xdr:col>55</xdr:col>
      <xdr:colOff>50800</xdr:colOff>
      <xdr:row>97</xdr:row>
      <xdr:rowOff>44159</xdr:rowOff>
    </xdr:to>
    <xdr:sp macro="" textlink="">
      <xdr:nvSpPr>
        <xdr:cNvPr id="458" name="フローチャート: 判断 457"/>
        <xdr:cNvSpPr/>
      </xdr:nvSpPr>
      <xdr:spPr>
        <a:xfrm>
          <a:off x="104267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76854</xdr:rowOff>
    </xdr:from>
    <xdr:to>
      <xdr:col>50</xdr:col>
      <xdr:colOff>114300</xdr:colOff>
      <xdr:row>97</xdr:row>
      <xdr:rowOff>140500</xdr:rowOff>
    </xdr:to>
    <xdr:cxnSp macro="">
      <xdr:nvCxnSpPr>
        <xdr:cNvPr id="459" name="直線コネクタ 458"/>
        <xdr:cNvCxnSpPr/>
      </xdr:nvCxnSpPr>
      <xdr:spPr>
        <a:xfrm flipV="1">
          <a:off x="8750300" y="15507354"/>
          <a:ext cx="889000" cy="126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108083</xdr:rowOff>
    </xdr:from>
    <xdr:to>
      <xdr:col>50</xdr:col>
      <xdr:colOff>165100</xdr:colOff>
      <xdr:row>97</xdr:row>
      <xdr:rowOff>38233</xdr:rowOff>
    </xdr:to>
    <xdr:sp macro="" textlink="">
      <xdr:nvSpPr>
        <xdr:cNvPr id="460" name="フローチャート: 判断 459"/>
        <xdr:cNvSpPr/>
      </xdr:nvSpPr>
      <xdr:spPr>
        <a:xfrm>
          <a:off x="95885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29360</xdr:rowOff>
    </xdr:from>
    <xdr:ext cx="534377" cy="259045"/>
    <xdr:sp macro="" textlink="">
      <xdr:nvSpPr>
        <xdr:cNvPr id="461" name="テキスト ボックス 460"/>
        <xdr:cNvSpPr txBox="1"/>
      </xdr:nvSpPr>
      <xdr:spPr>
        <a:xfrm>
          <a:off x="9359411" y="1666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140500</xdr:rowOff>
    </xdr:from>
    <xdr:to>
      <xdr:col>45</xdr:col>
      <xdr:colOff>177800</xdr:colOff>
      <xdr:row>98</xdr:row>
      <xdr:rowOff>105239</xdr:rowOff>
    </xdr:to>
    <xdr:cxnSp macro="">
      <xdr:nvCxnSpPr>
        <xdr:cNvPr id="462" name="直線コネクタ 461"/>
        <xdr:cNvCxnSpPr/>
      </xdr:nvCxnSpPr>
      <xdr:spPr>
        <a:xfrm flipV="1">
          <a:off x="7861300" y="16771150"/>
          <a:ext cx="889000" cy="13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125609</xdr:rowOff>
    </xdr:from>
    <xdr:to>
      <xdr:col>46</xdr:col>
      <xdr:colOff>38100</xdr:colOff>
      <xdr:row>98</xdr:row>
      <xdr:rowOff>55759</xdr:rowOff>
    </xdr:to>
    <xdr:sp macro="" textlink="">
      <xdr:nvSpPr>
        <xdr:cNvPr id="463" name="フローチャート: 判断 462"/>
        <xdr:cNvSpPr/>
      </xdr:nvSpPr>
      <xdr:spPr>
        <a:xfrm>
          <a:off x="8699500" y="1675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46886</xdr:rowOff>
    </xdr:from>
    <xdr:ext cx="534377" cy="259045"/>
    <xdr:sp macro="" textlink="">
      <xdr:nvSpPr>
        <xdr:cNvPr id="464" name="テキスト ボックス 463"/>
        <xdr:cNvSpPr txBox="1"/>
      </xdr:nvSpPr>
      <xdr:spPr>
        <a:xfrm>
          <a:off x="8483111" y="1684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105239</xdr:rowOff>
    </xdr:from>
    <xdr:to>
      <xdr:col>41</xdr:col>
      <xdr:colOff>50800</xdr:colOff>
      <xdr:row>98</xdr:row>
      <xdr:rowOff>171341</xdr:rowOff>
    </xdr:to>
    <xdr:cxnSp macro="">
      <xdr:nvCxnSpPr>
        <xdr:cNvPr id="465" name="直線コネクタ 464"/>
        <xdr:cNvCxnSpPr/>
      </xdr:nvCxnSpPr>
      <xdr:spPr>
        <a:xfrm flipV="1">
          <a:off x="6972300" y="16907339"/>
          <a:ext cx="889000" cy="6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35694</xdr:rowOff>
    </xdr:from>
    <xdr:to>
      <xdr:col>41</xdr:col>
      <xdr:colOff>101600</xdr:colOff>
      <xdr:row>98</xdr:row>
      <xdr:rowOff>137294</xdr:rowOff>
    </xdr:to>
    <xdr:sp macro="" textlink="">
      <xdr:nvSpPr>
        <xdr:cNvPr id="466" name="フローチャート: 判断 465"/>
        <xdr:cNvSpPr/>
      </xdr:nvSpPr>
      <xdr:spPr>
        <a:xfrm>
          <a:off x="7810500" y="168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153821</xdr:rowOff>
    </xdr:from>
    <xdr:ext cx="534377" cy="259045"/>
    <xdr:sp macro="" textlink="">
      <xdr:nvSpPr>
        <xdr:cNvPr id="467" name="テキスト ボックス 466"/>
        <xdr:cNvSpPr txBox="1"/>
      </xdr:nvSpPr>
      <xdr:spPr>
        <a:xfrm>
          <a:off x="7594111" y="166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124391</xdr:rowOff>
    </xdr:from>
    <xdr:to>
      <xdr:col>36</xdr:col>
      <xdr:colOff>165100</xdr:colOff>
      <xdr:row>99</xdr:row>
      <xdr:rowOff>54541</xdr:rowOff>
    </xdr:to>
    <xdr:sp macro="" textlink="">
      <xdr:nvSpPr>
        <xdr:cNvPr id="468" name="フローチャート: 判断 467"/>
        <xdr:cNvSpPr/>
      </xdr:nvSpPr>
      <xdr:spPr>
        <a:xfrm>
          <a:off x="6921500" y="169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45668</xdr:rowOff>
    </xdr:from>
    <xdr:ext cx="534377" cy="259045"/>
    <xdr:sp macro="" textlink="">
      <xdr:nvSpPr>
        <xdr:cNvPr id="469" name="テキスト ボックス 468"/>
        <xdr:cNvSpPr txBox="1"/>
      </xdr:nvSpPr>
      <xdr:spPr>
        <a:xfrm>
          <a:off x="6705111" y="1701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4490</xdr:rowOff>
    </xdr:from>
    <xdr:to>
      <xdr:col>55</xdr:col>
      <xdr:colOff>50800</xdr:colOff>
      <xdr:row>90</xdr:row>
      <xdr:rowOff>106090</xdr:rowOff>
    </xdr:to>
    <xdr:sp macro="" textlink="">
      <xdr:nvSpPr>
        <xdr:cNvPr id="475" name="楕円 474"/>
        <xdr:cNvSpPr/>
      </xdr:nvSpPr>
      <xdr:spPr>
        <a:xfrm>
          <a:off x="10426700" y="1543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128967</xdr:rowOff>
    </xdr:from>
    <xdr:ext cx="599010" cy="259045"/>
    <xdr:sp macro="" textlink="">
      <xdr:nvSpPr>
        <xdr:cNvPr id="476" name="普通建設事業費 （ うち更新整備　）該当値テキスト"/>
        <xdr:cNvSpPr txBox="1"/>
      </xdr:nvSpPr>
      <xdr:spPr>
        <a:xfrm>
          <a:off x="10528300" y="1538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26054</xdr:rowOff>
    </xdr:from>
    <xdr:to>
      <xdr:col>50</xdr:col>
      <xdr:colOff>165100</xdr:colOff>
      <xdr:row>90</xdr:row>
      <xdr:rowOff>127654</xdr:rowOff>
    </xdr:to>
    <xdr:sp macro="" textlink="">
      <xdr:nvSpPr>
        <xdr:cNvPr id="477" name="楕円 476"/>
        <xdr:cNvSpPr/>
      </xdr:nvSpPr>
      <xdr:spPr>
        <a:xfrm>
          <a:off x="9588500" y="1545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88</xdr:row>
      <xdr:rowOff>144181</xdr:rowOff>
    </xdr:from>
    <xdr:ext cx="534377" cy="259045"/>
    <xdr:sp macro="" textlink="">
      <xdr:nvSpPr>
        <xdr:cNvPr id="478" name="テキスト ボックス 477"/>
        <xdr:cNvSpPr txBox="1"/>
      </xdr:nvSpPr>
      <xdr:spPr>
        <a:xfrm>
          <a:off x="9359411" y="1523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89700</xdr:rowOff>
    </xdr:from>
    <xdr:to>
      <xdr:col>46</xdr:col>
      <xdr:colOff>38100</xdr:colOff>
      <xdr:row>98</xdr:row>
      <xdr:rowOff>19850</xdr:rowOff>
    </xdr:to>
    <xdr:sp macro="" textlink="">
      <xdr:nvSpPr>
        <xdr:cNvPr id="479" name="楕円 478"/>
        <xdr:cNvSpPr/>
      </xdr:nvSpPr>
      <xdr:spPr>
        <a:xfrm>
          <a:off x="8699500" y="167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36377</xdr:rowOff>
    </xdr:from>
    <xdr:ext cx="534377" cy="259045"/>
    <xdr:sp macro="" textlink="">
      <xdr:nvSpPr>
        <xdr:cNvPr id="480" name="テキスト ボックス 479"/>
        <xdr:cNvSpPr txBox="1"/>
      </xdr:nvSpPr>
      <xdr:spPr>
        <a:xfrm>
          <a:off x="8483111" y="1649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54439</xdr:rowOff>
    </xdr:from>
    <xdr:to>
      <xdr:col>41</xdr:col>
      <xdr:colOff>101600</xdr:colOff>
      <xdr:row>98</xdr:row>
      <xdr:rowOff>156039</xdr:rowOff>
    </xdr:to>
    <xdr:sp macro="" textlink="">
      <xdr:nvSpPr>
        <xdr:cNvPr id="481" name="楕円 480"/>
        <xdr:cNvSpPr/>
      </xdr:nvSpPr>
      <xdr:spPr>
        <a:xfrm>
          <a:off x="7810500" y="1685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147166</xdr:rowOff>
    </xdr:from>
    <xdr:ext cx="534377" cy="259045"/>
    <xdr:sp macro="" textlink="">
      <xdr:nvSpPr>
        <xdr:cNvPr id="482" name="テキスト ボックス 481"/>
        <xdr:cNvSpPr txBox="1"/>
      </xdr:nvSpPr>
      <xdr:spPr>
        <a:xfrm>
          <a:off x="7594111" y="1694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120541</xdr:rowOff>
    </xdr:from>
    <xdr:to>
      <xdr:col>36</xdr:col>
      <xdr:colOff>165100</xdr:colOff>
      <xdr:row>99</xdr:row>
      <xdr:rowOff>50691</xdr:rowOff>
    </xdr:to>
    <xdr:sp macro="" textlink="">
      <xdr:nvSpPr>
        <xdr:cNvPr id="483" name="楕円 482"/>
        <xdr:cNvSpPr/>
      </xdr:nvSpPr>
      <xdr:spPr>
        <a:xfrm>
          <a:off x="6921500" y="1692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67218</xdr:rowOff>
    </xdr:from>
    <xdr:ext cx="534377" cy="259045"/>
    <xdr:sp macro="" textlink="">
      <xdr:nvSpPr>
        <xdr:cNvPr id="484" name="テキスト ボックス 483"/>
        <xdr:cNvSpPr txBox="1"/>
      </xdr:nvSpPr>
      <xdr:spPr>
        <a:xfrm>
          <a:off x="6705111" y="1669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6" name="正方形/長方形 48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7" name="正方形/長方形 48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8" name="正方形/長方形 48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9" name="正方形/長方形 48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76035</xdr:rowOff>
    </xdr:from>
    <xdr:to>
      <xdr:col>85</xdr:col>
      <xdr:colOff>126364</xdr:colOff>
      <xdr:row>39</xdr:row>
      <xdr:rowOff>91432</xdr:rowOff>
    </xdr:to>
    <xdr:cxnSp macro="">
      <xdr:nvCxnSpPr>
        <xdr:cNvPr id="508" name="直線コネクタ 507"/>
        <xdr:cNvCxnSpPr/>
      </xdr:nvCxnSpPr>
      <xdr:spPr>
        <a:xfrm flipV="1">
          <a:off x="16317595" y="5733885"/>
          <a:ext cx="1269" cy="104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95259</xdr:rowOff>
    </xdr:from>
    <xdr:ext cx="378565" cy="259045"/>
    <xdr:sp macro="" textlink="">
      <xdr:nvSpPr>
        <xdr:cNvPr id="509" name="災害復旧事業費最小値テキスト"/>
        <xdr:cNvSpPr txBox="1"/>
      </xdr:nvSpPr>
      <xdr:spPr>
        <a:xfrm>
          <a:off x="16370300" y="678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91432</xdr:rowOff>
    </xdr:from>
    <xdr:to>
      <xdr:col>86</xdr:col>
      <xdr:colOff>25400</xdr:colOff>
      <xdr:row>39</xdr:row>
      <xdr:rowOff>91432</xdr:rowOff>
    </xdr:to>
    <xdr:cxnSp macro="">
      <xdr:nvCxnSpPr>
        <xdr:cNvPr id="510" name="直線コネクタ 509"/>
        <xdr:cNvCxnSpPr/>
      </xdr:nvCxnSpPr>
      <xdr:spPr>
        <a:xfrm>
          <a:off x="16230600" y="677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22712</xdr:rowOff>
    </xdr:from>
    <xdr:ext cx="534377" cy="259045"/>
    <xdr:sp macro="" textlink="">
      <xdr:nvSpPr>
        <xdr:cNvPr id="511" name="災害復旧事業費最大値テキスト"/>
        <xdr:cNvSpPr txBox="1"/>
      </xdr:nvSpPr>
      <xdr:spPr>
        <a:xfrm>
          <a:off x="16370300" y="550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76035</xdr:rowOff>
    </xdr:from>
    <xdr:to>
      <xdr:col>86</xdr:col>
      <xdr:colOff>25400</xdr:colOff>
      <xdr:row>33</xdr:row>
      <xdr:rowOff>76035</xdr:rowOff>
    </xdr:to>
    <xdr:cxnSp macro="">
      <xdr:nvCxnSpPr>
        <xdr:cNvPr id="512" name="直線コネクタ 511"/>
        <xdr:cNvCxnSpPr/>
      </xdr:nvCxnSpPr>
      <xdr:spPr>
        <a:xfrm>
          <a:off x="16230600" y="57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64654</xdr:rowOff>
    </xdr:from>
    <xdr:to>
      <xdr:col>85</xdr:col>
      <xdr:colOff>127000</xdr:colOff>
      <xdr:row>33</xdr:row>
      <xdr:rowOff>76035</xdr:rowOff>
    </xdr:to>
    <xdr:cxnSp macro="">
      <xdr:nvCxnSpPr>
        <xdr:cNvPr id="513" name="直線コネクタ 512"/>
        <xdr:cNvCxnSpPr/>
      </xdr:nvCxnSpPr>
      <xdr:spPr>
        <a:xfrm>
          <a:off x="15481300" y="5722504"/>
          <a:ext cx="838200" cy="1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36499</xdr:rowOff>
    </xdr:from>
    <xdr:ext cx="469744" cy="259045"/>
    <xdr:sp macro="" textlink="">
      <xdr:nvSpPr>
        <xdr:cNvPr id="514" name="災害復旧事業費平均値テキスト"/>
        <xdr:cNvSpPr txBox="1"/>
      </xdr:nvSpPr>
      <xdr:spPr>
        <a:xfrm>
          <a:off x="16370300" y="6551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58072</xdr:rowOff>
    </xdr:from>
    <xdr:to>
      <xdr:col>85</xdr:col>
      <xdr:colOff>177800</xdr:colOff>
      <xdr:row>38</xdr:row>
      <xdr:rowOff>159672</xdr:rowOff>
    </xdr:to>
    <xdr:sp macro="" textlink="">
      <xdr:nvSpPr>
        <xdr:cNvPr id="515" name="フローチャート: 判断 514"/>
        <xdr:cNvSpPr/>
      </xdr:nvSpPr>
      <xdr:spPr>
        <a:xfrm>
          <a:off x="16268700" y="6573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91825</xdr:rowOff>
    </xdr:from>
    <xdr:to>
      <xdr:col>81</xdr:col>
      <xdr:colOff>50800</xdr:colOff>
      <xdr:row>33</xdr:row>
      <xdr:rowOff>64654</xdr:rowOff>
    </xdr:to>
    <xdr:cxnSp macro="">
      <xdr:nvCxnSpPr>
        <xdr:cNvPr id="516" name="直線コネクタ 515"/>
        <xdr:cNvCxnSpPr/>
      </xdr:nvCxnSpPr>
      <xdr:spPr>
        <a:xfrm>
          <a:off x="14592300" y="5578225"/>
          <a:ext cx="889000" cy="14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71788</xdr:rowOff>
    </xdr:from>
    <xdr:to>
      <xdr:col>81</xdr:col>
      <xdr:colOff>101600</xdr:colOff>
      <xdr:row>39</xdr:row>
      <xdr:rowOff>1938</xdr:rowOff>
    </xdr:to>
    <xdr:sp macro="" textlink="">
      <xdr:nvSpPr>
        <xdr:cNvPr id="517" name="フローチャート: 判断 516"/>
        <xdr:cNvSpPr/>
      </xdr:nvSpPr>
      <xdr:spPr>
        <a:xfrm>
          <a:off x="15430500" y="658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164515</xdr:rowOff>
    </xdr:from>
    <xdr:ext cx="469744" cy="259045"/>
    <xdr:sp macro="" textlink="">
      <xdr:nvSpPr>
        <xdr:cNvPr id="518" name="テキスト ボックス 517"/>
        <xdr:cNvSpPr txBox="1"/>
      </xdr:nvSpPr>
      <xdr:spPr>
        <a:xfrm>
          <a:off x="15233728" y="667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28160</xdr:rowOff>
    </xdr:from>
    <xdr:to>
      <xdr:col>76</xdr:col>
      <xdr:colOff>114300</xdr:colOff>
      <xdr:row>32</xdr:row>
      <xdr:rowOff>91825</xdr:rowOff>
    </xdr:to>
    <xdr:cxnSp macro="">
      <xdr:nvCxnSpPr>
        <xdr:cNvPr id="519" name="直線コネクタ 518"/>
        <xdr:cNvCxnSpPr/>
      </xdr:nvCxnSpPr>
      <xdr:spPr>
        <a:xfrm>
          <a:off x="13703300" y="5514560"/>
          <a:ext cx="889000" cy="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60684</xdr:rowOff>
    </xdr:from>
    <xdr:to>
      <xdr:col>76</xdr:col>
      <xdr:colOff>165100</xdr:colOff>
      <xdr:row>38</xdr:row>
      <xdr:rowOff>162284</xdr:rowOff>
    </xdr:to>
    <xdr:sp macro="" textlink="">
      <xdr:nvSpPr>
        <xdr:cNvPr id="520" name="フローチャート: 判断 519"/>
        <xdr:cNvSpPr/>
      </xdr:nvSpPr>
      <xdr:spPr>
        <a:xfrm>
          <a:off x="14541500" y="65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153411</xdr:rowOff>
    </xdr:from>
    <xdr:ext cx="469744" cy="259045"/>
    <xdr:sp macro="" textlink="">
      <xdr:nvSpPr>
        <xdr:cNvPr id="521" name="テキスト ボックス 520"/>
        <xdr:cNvSpPr txBox="1"/>
      </xdr:nvSpPr>
      <xdr:spPr>
        <a:xfrm>
          <a:off x="14357428" y="666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53763</xdr:rowOff>
    </xdr:from>
    <xdr:to>
      <xdr:col>71</xdr:col>
      <xdr:colOff>177800</xdr:colOff>
      <xdr:row>32</xdr:row>
      <xdr:rowOff>28160</xdr:rowOff>
    </xdr:to>
    <xdr:cxnSp macro="">
      <xdr:nvCxnSpPr>
        <xdr:cNvPr id="522" name="直線コネクタ 521"/>
        <xdr:cNvCxnSpPr/>
      </xdr:nvCxnSpPr>
      <xdr:spPr>
        <a:xfrm>
          <a:off x="12814300" y="5368713"/>
          <a:ext cx="889000" cy="1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88753</xdr:rowOff>
    </xdr:from>
    <xdr:to>
      <xdr:col>72</xdr:col>
      <xdr:colOff>38100</xdr:colOff>
      <xdr:row>39</xdr:row>
      <xdr:rowOff>18903</xdr:rowOff>
    </xdr:to>
    <xdr:sp macro="" textlink="">
      <xdr:nvSpPr>
        <xdr:cNvPr id="523" name="フローチャート: 判断 522"/>
        <xdr:cNvSpPr/>
      </xdr:nvSpPr>
      <xdr:spPr>
        <a:xfrm>
          <a:off x="13652500" y="660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10030</xdr:rowOff>
    </xdr:from>
    <xdr:ext cx="469744" cy="259045"/>
    <xdr:sp macro="" textlink="">
      <xdr:nvSpPr>
        <xdr:cNvPr id="524" name="テキスト ボックス 523"/>
        <xdr:cNvSpPr txBox="1"/>
      </xdr:nvSpPr>
      <xdr:spPr>
        <a:xfrm>
          <a:off x="13468428" y="6696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95366</xdr:rowOff>
    </xdr:from>
    <xdr:to>
      <xdr:col>67</xdr:col>
      <xdr:colOff>101600</xdr:colOff>
      <xdr:row>39</xdr:row>
      <xdr:rowOff>25516</xdr:rowOff>
    </xdr:to>
    <xdr:sp macro="" textlink="">
      <xdr:nvSpPr>
        <xdr:cNvPr id="525" name="フローチャート: 判断 524"/>
        <xdr:cNvSpPr/>
      </xdr:nvSpPr>
      <xdr:spPr>
        <a:xfrm>
          <a:off x="12763500" y="661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16643</xdr:rowOff>
    </xdr:from>
    <xdr:ext cx="469744" cy="259045"/>
    <xdr:sp macro="" textlink="">
      <xdr:nvSpPr>
        <xdr:cNvPr id="526" name="テキスト ボックス 525"/>
        <xdr:cNvSpPr txBox="1"/>
      </xdr:nvSpPr>
      <xdr:spPr>
        <a:xfrm>
          <a:off x="12579428" y="670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25235</xdr:rowOff>
    </xdr:from>
    <xdr:to>
      <xdr:col>85</xdr:col>
      <xdr:colOff>177800</xdr:colOff>
      <xdr:row>33</xdr:row>
      <xdr:rowOff>126835</xdr:rowOff>
    </xdr:to>
    <xdr:sp macro="" textlink="">
      <xdr:nvSpPr>
        <xdr:cNvPr id="532" name="楕円 531"/>
        <xdr:cNvSpPr/>
      </xdr:nvSpPr>
      <xdr:spPr>
        <a:xfrm>
          <a:off x="16268700" y="568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149712</xdr:rowOff>
    </xdr:from>
    <xdr:ext cx="534377" cy="259045"/>
    <xdr:sp macro="" textlink="">
      <xdr:nvSpPr>
        <xdr:cNvPr id="533" name="災害復旧事業費該当値テキスト"/>
        <xdr:cNvSpPr txBox="1"/>
      </xdr:nvSpPr>
      <xdr:spPr>
        <a:xfrm>
          <a:off x="16370300" y="563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13854</xdr:rowOff>
    </xdr:from>
    <xdr:to>
      <xdr:col>81</xdr:col>
      <xdr:colOff>101600</xdr:colOff>
      <xdr:row>33</xdr:row>
      <xdr:rowOff>115454</xdr:rowOff>
    </xdr:to>
    <xdr:sp macro="" textlink="">
      <xdr:nvSpPr>
        <xdr:cNvPr id="534" name="楕円 533"/>
        <xdr:cNvSpPr/>
      </xdr:nvSpPr>
      <xdr:spPr>
        <a:xfrm>
          <a:off x="15430500" y="567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31</xdr:row>
      <xdr:rowOff>131981</xdr:rowOff>
    </xdr:from>
    <xdr:ext cx="534377" cy="259045"/>
    <xdr:sp macro="" textlink="">
      <xdr:nvSpPr>
        <xdr:cNvPr id="535" name="テキスト ボックス 534"/>
        <xdr:cNvSpPr txBox="1"/>
      </xdr:nvSpPr>
      <xdr:spPr>
        <a:xfrm>
          <a:off x="15201411" y="544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41025</xdr:rowOff>
    </xdr:from>
    <xdr:to>
      <xdr:col>76</xdr:col>
      <xdr:colOff>165100</xdr:colOff>
      <xdr:row>32</xdr:row>
      <xdr:rowOff>142625</xdr:rowOff>
    </xdr:to>
    <xdr:sp macro="" textlink="">
      <xdr:nvSpPr>
        <xdr:cNvPr id="536" name="楕円 535"/>
        <xdr:cNvSpPr/>
      </xdr:nvSpPr>
      <xdr:spPr>
        <a:xfrm>
          <a:off x="14541500" y="55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159152</xdr:rowOff>
    </xdr:from>
    <xdr:ext cx="534377" cy="259045"/>
    <xdr:sp macro="" textlink="">
      <xdr:nvSpPr>
        <xdr:cNvPr id="537" name="テキスト ボックス 536"/>
        <xdr:cNvSpPr txBox="1"/>
      </xdr:nvSpPr>
      <xdr:spPr>
        <a:xfrm>
          <a:off x="14325111" y="53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148810</xdr:rowOff>
    </xdr:from>
    <xdr:to>
      <xdr:col>72</xdr:col>
      <xdr:colOff>38100</xdr:colOff>
      <xdr:row>32</xdr:row>
      <xdr:rowOff>78960</xdr:rowOff>
    </xdr:to>
    <xdr:sp macro="" textlink="">
      <xdr:nvSpPr>
        <xdr:cNvPr id="538" name="楕円 537"/>
        <xdr:cNvSpPr/>
      </xdr:nvSpPr>
      <xdr:spPr>
        <a:xfrm>
          <a:off x="13652500" y="54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95487</xdr:rowOff>
    </xdr:from>
    <xdr:ext cx="534377" cy="259045"/>
    <xdr:sp macro="" textlink="">
      <xdr:nvSpPr>
        <xdr:cNvPr id="539" name="テキスト ボックス 538"/>
        <xdr:cNvSpPr txBox="1"/>
      </xdr:nvSpPr>
      <xdr:spPr>
        <a:xfrm>
          <a:off x="13436111" y="52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2963</xdr:rowOff>
    </xdr:from>
    <xdr:to>
      <xdr:col>67</xdr:col>
      <xdr:colOff>101600</xdr:colOff>
      <xdr:row>31</xdr:row>
      <xdr:rowOff>104563</xdr:rowOff>
    </xdr:to>
    <xdr:sp macro="" textlink="">
      <xdr:nvSpPr>
        <xdr:cNvPr id="540" name="楕円 539"/>
        <xdr:cNvSpPr/>
      </xdr:nvSpPr>
      <xdr:spPr>
        <a:xfrm>
          <a:off x="12763500" y="53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121090</xdr:rowOff>
    </xdr:from>
    <xdr:ext cx="534377" cy="259045"/>
    <xdr:sp macro="" textlink="">
      <xdr:nvSpPr>
        <xdr:cNvPr id="541" name="テキスト ボックス 540"/>
        <xdr:cNvSpPr txBox="1"/>
      </xdr:nvSpPr>
      <xdr:spPr>
        <a:xfrm>
          <a:off x="12547111" y="509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3" name="正方形/長方形 54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4" name="正方形/長方形 54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5" name="正方形/長方形 544"/>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6" name="正方形/長方形 545"/>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5" name="テキスト ボックス 564"/>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2" name="テキスト ボックス 581"/>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0" name="正方形/長方形 589"/>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1" name="正方形/長方形 590"/>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2" name="正方形/長方形 591"/>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3" name="正方形/長方形 592"/>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7" name="テキスト ボックス 59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9" name="テキスト ボックス 59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1" name="テキスト ボックス 60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3" name="テキスト ボックス 60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97317</xdr:rowOff>
    </xdr:from>
    <xdr:to>
      <xdr:col>85</xdr:col>
      <xdr:colOff>126364</xdr:colOff>
      <xdr:row>78</xdr:row>
      <xdr:rowOff>16165</xdr:rowOff>
    </xdr:to>
    <xdr:cxnSp macro="">
      <xdr:nvCxnSpPr>
        <xdr:cNvPr id="609" name="直線コネクタ 608"/>
        <xdr:cNvCxnSpPr/>
      </xdr:nvCxnSpPr>
      <xdr:spPr>
        <a:xfrm flipV="1">
          <a:off x="16317595" y="12098817"/>
          <a:ext cx="1269" cy="1290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19992</xdr:rowOff>
    </xdr:from>
    <xdr:ext cx="534377" cy="259045"/>
    <xdr:sp macro="" textlink="">
      <xdr:nvSpPr>
        <xdr:cNvPr id="610" name="公債費最小値テキスト"/>
        <xdr:cNvSpPr txBox="1"/>
      </xdr:nvSpPr>
      <xdr:spPr>
        <a:xfrm>
          <a:off x="16370300" y="1339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16165</xdr:rowOff>
    </xdr:from>
    <xdr:to>
      <xdr:col>86</xdr:col>
      <xdr:colOff>25400</xdr:colOff>
      <xdr:row>78</xdr:row>
      <xdr:rowOff>16165</xdr:rowOff>
    </xdr:to>
    <xdr:cxnSp macro="">
      <xdr:nvCxnSpPr>
        <xdr:cNvPr id="611" name="直線コネクタ 610"/>
        <xdr:cNvCxnSpPr/>
      </xdr:nvCxnSpPr>
      <xdr:spPr>
        <a:xfrm>
          <a:off x="16230600" y="13389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43994</xdr:rowOff>
    </xdr:from>
    <xdr:ext cx="599010" cy="259045"/>
    <xdr:sp macro="" textlink="">
      <xdr:nvSpPr>
        <xdr:cNvPr id="612" name="公債費最大値テキスト"/>
        <xdr:cNvSpPr txBox="1"/>
      </xdr:nvSpPr>
      <xdr:spPr>
        <a:xfrm>
          <a:off x="16370300" y="1187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97317</xdr:rowOff>
    </xdr:from>
    <xdr:to>
      <xdr:col>86</xdr:col>
      <xdr:colOff>25400</xdr:colOff>
      <xdr:row>70</xdr:row>
      <xdr:rowOff>97317</xdr:rowOff>
    </xdr:to>
    <xdr:cxnSp macro="">
      <xdr:nvCxnSpPr>
        <xdr:cNvPr id="613" name="直線コネクタ 612"/>
        <xdr:cNvCxnSpPr/>
      </xdr:nvCxnSpPr>
      <xdr:spPr>
        <a:xfrm>
          <a:off x="16230600" y="1209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74298</xdr:rowOff>
    </xdr:from>
    <xdr:to>
      <xdr:col>85</xdr:col>
      <xdr:colOff>127000</xdr:colOff>
      <xdr:row>72</xdr:row>
      <xdr:rowOff>27801</xdr:rowOff>
    </xdr:to>
    <xdr:cxnSp macro="">
      <xdr:nvCxnSpPr>
        <xdr:cNvPr id="614" name="直線コネクタ 613"/>
        <xdr:cNvCxnSpPr/>
      </xdr:nvCxnSpPr>
      <xdr:spPr>
        <a:xfrm>
          <a:off x="15481300" y="12247248"/>
          <a:ext cx="838200" cy="12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37220</xdr:rowOff>
    </xdr:from>
    <xdr:ext cx="534377" cy="259045"/>
    <xdr:sp macro="" textlink="">
      <xdr:nvSpPr>
        <xdr:cNvPr id="615" name="公債費平均値テキスト"/>
        <xdr:cNvSpPr txBox="1"/>
      </xdr:nvSpPr>
      <xdr:spPr>
        <a:xfrm>
          <a:off x="16370300" y="12553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58793</xdr:rowOff>
    </xdr:from>
    <xdr:to>
      <xdr:col>85</xdr:col>
      <xdr:colOff>177800</xdr:colOff>
      <xdr:row>73</xdr:row>
      <xdr:rowOff>160393</xdr:rowOff>
    </xdr:to>
    <xdr:sp macro="" textlink="">
      <xdr:nvSpPr>
        <xdr:cNvPr id="616" name="フローチャート: 判断 615"/>
        <xdr:cNvSpPr/>
      </xdr:nvSpPr>
      <xdr:spPr>
        <a:xfrm>
          <a:off x="162687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48443</xdr:rowOff>
    </xdr:from>
    <xdr:to>
      <xdr:col>81</xdr:col>
      <xdr:colOff>50800</xdr:colOff>
      <xdr:row>71</xdr:row>
      <xdr:rowOff>74298</xdr:rowOff>
    </xdr:to>
    <xdr:cxnSp macro="">
      <xdr:nvCxnSpPr>
        <xdr:cNvPr id="617" name="直線コネクタ 616"/>
        <xdr:cNvCxnSpPr/>
      </xdr:nvCxnSpPr>
      <xdr:spPr>
        <a:xfrm>
          <a:off x="14592300" y="12221393"/>
          <a:ext cx="889000" cy="2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20572</xdr:rowOff>
    </xdr:from>
    <xdr:to>
      <xdr:col>81</xdr:col>
      <xdr:colOff>101600</xdr:colOff>
      <xdr:row>73</xdr:row>
      <xdr:rowOff>122172</xdr:rowOff>
    </xdr:to>
    <xdr:sp macro="" textlink="">
      <xdr:nvSpPr>
        <xdr:cNvPr id="618" name="フローチャート: 判断 617"/>
        <xdr:cNvSpPr/>
      </xdr:nvSpPr>
      <xdr:spPr>
        <a:xfrm>
          <a:off x="15430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113299</xdr:rowOff>
    </xdr:from>
    <xdr:ext cx="534377" cy="259045"/>
    <xdr:sp macro="" textlink="">
      <xdr:nvSpPr>
        <xdr:cNvPr id="619" name="テキスト ボックス 618"/>
        <xdr:cNvSpPr txBox="1"/>
      </xdr:nvSpPr>
      <xdr:spPr>
        <a:xfrm>
          <a:off x="15201411" y="126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80561</xdr:rowOff>
    </xdr:from>
    <xdr:to>
      <xdr:col>76</xdr:col>
      <xdr:colOff>114300</xdr:colOff>
      <xdr:row>71</xdr:row>
      <xdr:rowOff>48443</xdr:rowOff>
    </xdr:to>
    <xdr:cxnSp macro="">
      <xdr:nvCxnSpPr>
        <xdr:cNvPr id="620" name="直線コネクタ 619"/>
        <xdr:cNvCxnSpPr/>
      </xdr:nvCxnSpPr>
      <xdr:spPr>
        <a:xfrm>
          <a:off x="13703300" y="12082061"/>
          <a:ext cx="889000" cy="1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17463</xdr:rowOff>
    </xdr:from>
    <xdr:to>
      <xdr:col>76</xdr:col>
      <xdr:colOff>165100</xdr:colOff>
      <xdr:row>73</xdr:row>
      <xdr:rowOff>119063</xdr:rowOff>
    </xdr:to>
    <xdr:sp macro="" textlink="">
      <xdr:nvSpPr>
        <xdr:cNvPr id="621" name="フローチャート: 判断 620"/>
        <xdr:cNvSpPr/>
      </xdr:nvSpPr>
      <xdr:spPr>
        <a:xfrm>
          <a:off x="14541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110190</xdr:rowOff>
    </xdr:from>
    <xdr:ext cx="534377" cy="259045"/>
    <xdr:sp macro="" textlink="">
      <xdr:nvSpPr>
        <xdr:cNvPr id="622" name="テキスト ボックス 621"/>
        <xdr:cNvSpPr txBox="1"/>
      </xdr:nvSpPr>
      <xdr:spPr>
        <a:xfrm>
          <a:off x="14325111" y="1262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62982</xdr:rowOff>
    </xdr:from>
    <xdr:to>
      <xdr:col>71</xdr:col>
      <xdr:colOff>177800</xdr:colOff>
      <xdr:row>70</xdr:row>
      <xdr:rowOff>80561</xdr:rowOff>
    </xdr:to>
    <xdr:cxnSp macro="">
      <xdr:nvCxnSpPr>
        <xdr:cNvPr id="623" name="直線コネクタ 622"/>
        <xdr:cNvCxnSpPr/>
      </xdr:nvCxnSpPr>
      <xdr:spPr>
        <a:xfrm>
          <a:off x="12814300" y="12064482"/>
          <a:ext cx="889000" cy="1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161206</xdr:rowOff>
    </xdr:from>
    <xdr:to>
      <xdr:col>72</xdr:col>
      <xdr:colOff>38100</xdr:colOff>
      <xdr:row>72</xdr:row>
      <xdr:rowOff>91356</xdr:rowOff>
    </xdr:to>
    <xdr:sp macro="" textlink="">
      <xdr:nvSpPr>
        <xdr:cNvPr id="624" name="フローチャート: 判断 623"/>
        <xdr:cNvSpPr/>
      </xdr:nvSpPr>
      <xdr:spPr>
        <a:xfrm>
          <a:off x="13652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82483</xdr:rowOff>
    </xdr:from>
    <xdr:ext cx="534377" cy="259045"/>
    <xdr:sp macro="" textlink="">
      <xdr:nvSpPr>
        <xdr:cNvPr id="625" name="テキスト ボックス 624"/>
        <xdr:cNvSpPr txBox="1"/>
      </xdr:nvSpPr>
      <xdr:spPr>
        <a:xfrm>
          <a:off x="13436111" y="12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171219</xdr:rowOff>
    </xdr:from>
    <xdr:to>
      <xdr:col>67</xdr:col>
      <xdr:colOff>101600</xdr:colOff>
      <xdr:row>73</xdr:row>
      <xdr:rowOff>101369</xdr:rowOff>
    </xdr:to>
    <xdr:sp macro="" textlink="">
      <xdr:nvSpPr>
        <xdr:cNvPr id="626" name="フローチャート: 判断 625"/>
        <xdr:cNvSpPr/>
      </xdr:nvSpPr>
      <xdr:spPr>
        <a:xfrm>
          <a:off x="12763500" y="1251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92496</xdr:rowOff>
    </xdr:from>
    <xdr:ext cx="534377" cy="259045"/>
    <xdr:sp macro="" textlink="">
      <xdr:nvSpPr>
        <xdr:cNvPr id="627" name="テキスト ボックス 626"/>
        <xdr:cNvSpPr txBox="1"/>
      </xdr:nvSpPr>
      <xdr:spPr>
        <a:xfrm>
          <a:off x="12547111" y="1260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148451</xdr:rowOff>
    </xdr:from>
    <xdr:to>
      <xdr:col>85</xdr:col>
      <xdr:colOff>177800</xdr:colOff>
      <xdr:row>72</xdr:row>
      <xdr:rowOff>78601</xdr:rowOff>
    </xdr:to>
    <xdr:sp macro="" textlink="">
      <xdr:nvSpPr>
        <xdr:cNvPr id="633" name="楕円 632"/>
        <xdr:cNvSpPr/>
      </xdr:nvSpPr>
      <xdr:spPr>
        <a:xfrm>
          <a:off x="16268700" y="123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171328</xdr:rowOff>
    </xdr:from>
    <xdr:ext cx="534377" cy="259045"/>
    <xdr:sp macro="" textlink="">
      <xdr:nvSpPr>
        <xdr:cNvPr id="634" name="公債費該当値テキスト"/>
        <xdr:cNvSpPr txBox="1"/>
      </xdr:nvSpPr>
      <xdr:spPr>
        <a:xfrm>
          <a:off x="16370300" y="1217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23498</xdr:rowOff>
    </xdr:from>
    <xdr:to>
      <xdr:col>81</xdr:col>
      <xdr:colOff>101600</xdr:colOff>
      <xdr:row>71</xdr:row>
      <xdr:rowOff>125098</xdr:rowOff>
    </xdr:to>
    <xdr:sp macro="" textlink="">
      <xdr:nvSpPr>
        <xdr:cNvPr id="635" name="楕円 634"/>
        <xdr:cNvSpPr/>
      </xdr:nvSpPr>
      <xdr:spPr>
        <a:xfrm>
          <a:off x="15430500" y="121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69</xdr:row>
      <xdr:rowOff>141625</xdr:rowOff>
    </xdr:from>
    <xdr:ext cx="534377" cy="259045"/>
    <xdr:sp macro="" textlink="">
      <xdr:nvSpPr>
        <xdr:cNvPr id="636" name="テキスト ボックス 635"/>
        <xdr:cNvSpPr txBox="1"/>
      </xdr:nvSpPr>
      <xdr:spPr>
        <a:xfrm>
          <a:off x="15201411" y="1197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169093</xdr:rowOff>
    </xdr:from>
    <xdr:to>
      <xdr:col>76</xdr:col>
      <xdr:colOff>165100</xdr:colOff>
      <xdr:row>71</xdr:row>
      <xdr:rowOff>99243</xdr:rowOff>
    </xdr:to>
    <xdr:sp macro="" textlink="">
      <xdr:nvSpPr>
        <xdr:cNvPr id="637" name="楕円 636"/>
        <xdr:cNvSpPr/>
      </xdr:nvSpPr>
      <xdr:spPr>
        <a:xfrm>
          <a:off x="14541500" y="121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115770</xdr:rowOff>
    </xdr:from>
    <xdr:ext cx="534377" cy="259045"/>
    <xdr:sp macro="" textlink="">
      <xdr:nvSpPr>
        <xdr:cNvPr id="638" name="テキスト ボックス 637"/>
        <xdr:cNvSpPr txBox="1"/>
      </xdr:nvSpPr>
      <xdr:spPr>
        <a:xfrm>
          <a:off x="14325111" y="1194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29761</xdr:rowOff>
    </xdr:from>
    <xdr:to>
      <xdr:col>72</xdr:col>
      <xdr:colOff>38100</xdr:colOff>
      <xdr:row>70</xdr:row>
      <xdr:rowOff>131361</xdr:rowOff>
    </xdr:to>
    <xdr:sp macro="" textlink="">
      <xdr:nvSpPr>
        <xdr:cNvPr id="639" name="楕円 638"/>
        <xdr:cNvSpPr/>
      </xdr:nvSpPr>
      <xdr:spPr>
        <a:xfrm>
          <a:off x="13652500" y="1203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147888</xdr:rowOff>
    </xdr:from>
    <xdr:ext cx="599010" cy="259045"/>
    <xdr:sp macro="" textlink="">
      <xdr:nvSpPr>
        <xdr:cNvPr id="640" name="テキスト ボックス 639"/>
        <xdr:cNvSpPr txBox="1"/>
      </xdr:nvSpPr>
      <xdr:spPr>
        <a:xfrm>
          <a:off x="13403795" y="1180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12182</xdr:rowOff>
    </xdr:from>
    <xdr:to>
      <xdr:col>67</xdr:col>
      <xdr:colOff>101600</xdr:colOff>
      <xdr:row>70</xdr:row>
      <xdr:rowOff>113782</xdr:rowOff>
    </xdr:to>
    <xdr:sp macro="" textlink="">
      <xdr:nvSpPr>
        <xdr:cNvPr id="641" name="楕円 640"/>
        <xdr:cNvSpPr/>
      </xdr:nvSpPr>
      <xdr:spPr>
        <a:xfrm>
          <a:off x="12763500" y="120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130309</xdr:rowOff>
    </xdr:from>
    <xdr:ext cx="599010" cy="259045"/>
    <xdr:sp macro="" textlink="">
      <xdr:nvSpPr>
        <xdr:cNvPr id="642" name="テキスト ボックス 641"/>
        <xdr:cNvSpPr txBox="1"/>
      </xdr:nvSpPr>
      <xdr:spPr>
        <a:xfrm>
          <a:off x="12514795" y="117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4" name="正方形/長方形 64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5" name="正方形/長方形 64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6" name="正方形/長方形 64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7" name="正方形/長方形 64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0" name="テキスト ボックス 65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2" name="テキスト ボックス 66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26467</xdr:rowOff>
    </xdr:from>
    <xdr:to>
      <xdr:col>85</xdr:col>
      <xdr:colOff>126364</xdr:colOff>
      <xdr:row>98</xdr:row>
      <xdr:rowOff>128346</xdr:rowOff>
    </xdr:to>
    <xdr:cxnSp macro="">
      <xdr:nvCxnSpPr>
        <xdr:cNvPr id="664" name="直線コネクタ 663"/>
        <xdr:cNvCxnSpPr/>
      </xdr:nvCxnSpPr>
      <xdr:spPr>
        <a:xfrm flipV="1">
          <a:off x="16317595" y="16142767"/>
          <a:ext cx="1269" cy="7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132173</xdr:rowOff>
    </xdr:from>
    <xdr:ext cx="469744" cy="259045"/>
    <xdr:sp macro="" textlink="">
      <xdr:nvSpPr>
        <xdr:cNvPr id="665" name="積立金最小値テキスト"/>
        <xdr:cNvSpPr txBox="1"/>
      </xdr:nvSpPr>
      <xdr:spPr>
        <a:xfrm>
          <a:off x="16370300" y="1693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128346</xdr:rowOff>
    </xdr:from>
    <xdr:to>
      <xdr:col>86</xdr:col>
      <xdr:colOff>25400</xdr:colOff>
      <xdr:row>98</xdr:row>
      <xdr:rowOff>128346</xdr:rowOff>
    </xdr:to>
    <xdr:cxnSp macro="">
      <xdr:nvCxnSpPr>
        <xdr:cNvPr id="666" name="直線コネクタ 665"/>
        <xdr:cNvCxnSpPr/>
      </xdr:nvCxnSpPr>
      <xdr:spPr>
        <a:xfrm>
          <a:off x="16230600" y="16930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144594</xdr:rowOff>
    </xdr:from>
    <xdr:ext cx="534377" cy="259045"/>
    <xdr:sp macro="" textlink="">
      <xdr:nvSpPr>
        <xdr:cNvPr id="667" name="積立金最大値テキスト"/>
        <xdr:cNvSpPr txBox="1"/>
      </xdr:nvSpPr>
      <xdr:spPr>
        <a:xfrm>
          <a:off x="16370300" y="159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26467</xdr:rowOff>
    </xdr:from>
    <xdr:to>
      <xdr:col>86</xdr:col>
      <xdr:colOff>25400</xdr:colOff>
      <xdr:row>94</xdr:row>
      <xdr:rowOff>26467</xdr:rowOff>
    </xdr:to>
    <xdr:cxnSp macro="">
      <xdr:nvCxnSpPr>
        <xdr:cNvPr id="668" name="直線コネクタ 667"/>
        <xdr:cNvCxnSpPr/>
      </xdr:nvCxnSpPr>
      <xdr:spPr>
        <a:xfrm>
          <a:off x="16230600" y="16142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145262</xdr:rowOff>
    </xdr:from>
    <xdr:to>
      <xdr:col>85</xdr:col>
      <xdr:colOff>127000</xdr:colOff>
      <xdr:row>94</xdr:row>
      <xdr:rowOff>46431</xdr:rowOff>
    </xdr:to>
    <xdr:cxnSp macro="">
      <xdr:nvCxnSpPr>
        <xdr:cNvPr id="669" name="直線コネクタ 668"/>
        <xdr:cNvCxnSpPr/>
      </xdr:nvCxnSpPr>
      <xdr:spPr>
        <a:xfrm>
          <a:off x="15481300" y="16090112"/>
          <a:ext cx="8382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82338</xdr:rowOff>
    </xdr:from>
    <xdr:ext cx="534377" cy="259045"/>
    <xdr:sp macro="" textlink="">
      <xdr:nvSpPr>
        <xdr:cNvPr id="670" name="積立金平均値テキスト"/>
        <xdr:cNvSpPr txBox="1"/>
      </xdr:nvSpPr>
      <xdr:spPr>
        <a:xfrm>
          <a:off x="16370300" y="1654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103911</xdr:rowOff>
    </xdr:from>
    <xdr:to>
      <xdr:col>85</xdr:col>
      <xdr:colOff>177800</xdr:colOff>
      <xdr:row>97</xdr:row>
      <xdr:rowOff>34061</xdr:rowOff>
    </xdr:to>
    <xdr:sp macro="" textlink="">
      <xdr:nvSpPr>
        <xdr:cNvPr id="671" name="フローチャート: 判断 670"/>
        <xdr:cNvSpPr/>
      </xdr:nvSpPr>
      <xdr:spPr>
        <a:xfrm>
          <a:off x="16268700" y="1656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47840</xdr:rowOff>
    </xdr:from>
    <xdr:to>
      <xdr:col>81</xdr:col>
      <xdr:colOff>50800</xdr:colOff>
      <xdr:row>93</xdr:row>
      <xdr:rowOff>145262</xdr:rowOff>
    </xdr:to>
    <xdr:cxnSp macro="">
      <xdr:nvCxnSpPr>
        <xdr:cNvPr id="672" name="直線コネクタ 671"/>
        <xdr:cNvCxnSpPr/>
      </xdr:nvCxnSpPr>
      <xdr:spPr>
        <a:xfrm>
          <a:off x="14592300" y="15821240"/>
          <a:ext cx="889000" cy="26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45504</xdr:rowOff>
    </xdr:from>
    <xdr:to>
      <xdr:col>81</xdr:col>
      <xdr:colOff>101600</xdr:colOff>
      <xdr:row>96</xdr:row>
      <xdr:rowOff>147104</xdr:rowOff>
    </xdr:to>
    <xdr:sp macro="" textlink="">
      <xdr:nvSpPr>
        <xdr:cNvPr id="673" name="フローチャート: 判断 672"/>
        <xdr:cNvSpPr/>
      </xdr:nvSpPr>
      <xdr:spPr>
        <a:xfrm>
          <a:off x="15430500" y="1650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138231</xdr:rowOff>
    </xdr:from>
    <xdr:ext cx="534377" cy="259045"/>
    <xdr:sp macro="" textlink="">
      <xdr:nvSpPr>
        <xdr:cNvPr id="674" name="テキスト ボックス 673"/>
        <xdr:cNvSpPr txBox="1"/>
      </xdr:nvSpPr>
      <xdr:spPr>
        <a:xfrm>
          <a:off x="15201411" y="1659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115088</xdr:rowOff>
    </xdr:from>
    <xdr:to>
      <xdr:col>76</xdr:col>
      <xdr:colOff>114300</xdr:colOff>
      <xdr:row>92</xdr:row>
      <xdr:rowOff>47840</xdr:rowOff>
    </xdr:to>
    <xdr:cxnSp macro="">
      <xdr:nvCxnSpPr>
        <xdr:cNvPr id="675" name="直線コネクタ 674"/>
        <xdr:cNvCxnSpPr/>
      </xdr:nvCxnSpPr>
      <xdr:spPr>
        <a:xfrm>
          <a:off x="13703300" y="15717038"/>
          <a:ext cx="889000" cy="10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107531</xdr:rowOff>
    </xdr:from>
    <xdr:to>
      <xdr:col>76</xdr:col>
      <xdr:colOff>165100</xdr:colOff>
      <xdr:row>96</xdr:row>
      <xdr:rowOff>37681</xdr:rowOff>
    </xdr:to>
    <xdr:sp macro="" textlink="">
      <xdr:nvSpPr>
        <xdr:cNvPr id="676" name="フローチャート: 判断 675"/>
        <xdr:cNvSpPr/>
      </xdr:nvSpPr>
      <xdr:spPr>
        <a:xfrm>
          <a:off x="14541500" y="1639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28808</xdr:rowOff>
    </xdr:from>
    <xdr:ext cx="534377" cy="259045"/>
    <xdr:sp macro="" textlink="">
      <xdr:nvSpPr>
        <xdr:cNvPr id="677" name="テキスト ボックス 676"/>
        <xdr:cNvSpPr txBox="1"/>
      </xdr:nvSpPr>
      <xdr:spPr>
        <a:xfrm>
          <a:off x="14325111" y="1648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78893</xdr:rowOff>
    </xdr:from>
    <xdr:to>
      <xdr:col>71</xdr:col>
      <xdr:colOff>177800</xdr:colOff>
      <xdr:row>91</xdr:row>
      <xdr:rowOff>115088</xdr:rowOff>
    </xdr:to>
    <xdr:cxnSp macro="">
      <xdr:nvCxnSpPr>
        <xdr:cNvPr id="678" name="直線コネクタ 677"/>
        <xdr:cNvCxnSpPr/>
      </xdr:nvCxnSpPr>
      <xdr:spPr>
        <a:xfrm>
          <a:off x="12814300" y="1568084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55524</xdr:rowOff>
    </xdr:from>
    <xdr:to>
      <xdr:col>72</xdr:col>
      <xdr:colOff>38100</xdr:colOff>
      <xdr:row>96</xdr:row>
      <xdr:rowOff>157124</xdr:rowOff>
    </xdr:to>
    <xdr:sp macro="" textlink="">
      <xdr:nvSpPr>
        <xdr:cNvPr id="679" name="フローチャート: 判断 678"/>
        <xdr:cNvSpPr/>
      </xdr:nvSpPr>
      <xdr:spPr>
        <a:xfrm>
          <a:off x="13652500" y="1651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148251</xdr:rowOff>
    </xdr:from>
    <xdr:ext cx="534377" cy="259045"/>
    <xdr:sp macro="" textlink="">
      <xdr:nvSpPr>
        <xdr:cNvPr id="680" name="テキスト ボックス 679"/>
        <xdr:cNvSpPr txBox="1"/>
      </xdr:nvSpPr>
      <xdr:spPr>
        <a:xfrm>
          <a:off x="13436111" y="166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143802</xdr:rowOff>
    </xdr:from>
    <xdr:to>
      <xdr:col>67</xdr:col>
      <xdr:colOff>101600</xdr:colOff>
      <xdr:row>97</xdr:row>
      <xdr:rowOff>73952</xdr:rowOff>
    </xdr:to>
    <xdr:sp macro="" textlink="">
      <xdr:nvSpPr>
        <xdr:cNvPr id="681" name="フローチャート: 判断 680"/>
        <xdr:cNvSpPr/>
      </xdr:nvSpPr>
      <xdr:spPr>
        <a:xfrm>
          <a:off x="12763500" y="1660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65079</xdr:rowOff>
    </xdr:from>
    <xdr:ext cx="469744" cy="259045"/>
    <xdr:sp macro="" textlink="">
      <xdr:nvSpPr>
        <xdr:cNvPr id="682" name="テキスト ボックス 681"/>
        <xdr:cNvSpPr txBox="1"/>
      </xdr:nvSpPr>
      <xdr:spPr>
        <a:xfrm>
          <a:off x="12579428" y="166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167081</xdr:rowOff>
    </xdr:from>
    <xdr:to>
      <xdr:col>85</xdr:col>
      <xdr:colOff>177800</xdr:colOff>
      <xdr:row>94</xdr:row>
      <xdr:rowOff>97231</xdr:rowOff>
    </xdr:to>
    <xdr:sp macro="" textlink="">
      <xdr:nvSpPr>
        <xdr:cNvPr id="688" name="楕円 687"/>
        <xdr:cNvSpPr/>
      </xdr:nvSpPr>
      <xdr:spPr>
        <a:xfrm>
          <a:off x="16268700" y="1611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100144</xdr:rowOff>
    </xdr:from>
    <xdr:ext cx="534377" cy="259045"/>
    <xdr:sp macro="" textlink="">
      <xdr:nvSpPr>
        <xdr:cNvPr id="689" name="積立金該当値テキスト"/>
        <xdr:cNvSpPr txBox="1"/>
      </xdr:nvSpPr>
      <xdr:spPr>
        <a:xfrm>
          <a:off x="16370300" y="1604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94462</xdr:rowOff>
    </xdr:from>
    <xdr:to>
      <xdr:col>81</xdr:col>
      <xdr:colOff>101600</xdr:colOff>
      <xdr:row>94</xdr:row>
      <xdr:rowOff>24612</xdr:rowOff>
    </xdr:to>
    <xdr:sp macro="" textlink="">
      <xdr:nvSpPr>
        <xdr:cNvPr id="690" name="楕円 689"/>
        <xdr:cNvSpPr/>
      </xdr:nvSpPr>
      <xdr:spPr>
        <a:xfrm>
          <a:off x="15430500" y="1603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41139</xdr:rowOff>
    </xdr:from>
    <xdr:ext cx="534377" cy="259045"/>
    <xdr:sp macro="" textlink="">
      <xdr:nvSpPr>
        <xdr:cNvPr id="691" name="テキスト ボックス 690"/>
        <xdr:cNvSpPr txBox="1"/>
      </xdr:nvSpPr>
      <xdr:spPr>
        <a:xfrm>
          <a:off x="15201411" y="1581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168490</xdr:rowOff>
    </xdr:from>
    <xdr:to>
      <xdr:col>76</xdr:col>
      <xdr:colOff>165100</xdr:colOff>
      <xdr:row>92</xdr:row>
      <xdr:rowOff>98640</xdr:rowOff>
    </xdr:to>
    <xdr:sp macro="" textlink="">
      <xdr:nvSpPr>
        <xdr:cNvPr id="692" name="楕円 691"/>
        <xdr:cNvSpPr/>
      </xdr:nvSpPr>
      <xdr:spPr>
        <a:xfrm>
          <a:off x="14541500" y="157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115167</xdr:rowOff>
    </xdr:from>
    <xdr:ext cx="534377" cy="259045"/>
    <xdr:sp macro="" textlink="">
      <xdr:nvSpPr>
        <xdr:cNvPr id="693" name="テキスト ボックス 692"/>
        <xdr:cNvSpPr txBox="1"/>
      </xdr:nvSpPr>
      <xdr:spPr>
        <a:xfrm>
          <a:off x="14325111" y="1554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64288</xdr:rowOff>
    </xdr:from>
    <xdr:to>
      <xdr:col>72</xdr:col>
      <xdr:colOff>38100</xdr:colOff>
      <xdr:row>91</xdr:row>
      <xdr:rowOff>165888</xdr:rowOff>
    </xdr:to>
    <xdr:sp macro="" textlink="">
      <xdr:nvSpPr>
        <xdr:cNvPr id="694" name="楕円 693"/>
        <xdr:cNvSpPr/>
      </xdr:nvSpPr>
      <xdr:spPr>
        <a:xfrm>
          <a:off x="13652500" y="1566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10965</xdr:rowOff>
    </xdr:from>
    <xdr:ext cx="534377" cy="259045"/>
    <xdr:sp macro="" textlink="">
      <xdr:nvSpPr>
        <xdr:cNvPr id="695" name="テキスト ボックス 694"/>
        <xdr:cNvSpPr txBox="1"/>
      </xdr:nvSpPr>
      <xdr:spPr>
        <a:xfrm>
          <a:off x="13436111" y="1544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28093</xdr:rowOff>
    </xdr:from>
    <xdr:to>
      <xdr:col>67</xdr:col>
      <xdr:colOff>101600</xdr:colOff>
      <xdr:row>91</xdr:row>
      <xdr:rowOff>129693</xdr:rowOff>
    </xdr:to>
    <xdr:sp macro="" textlink="">
      <xdr:nvSpPr>
        <xdr:cNvPr id="696" name="楕円 695"/>
        <xdr:cNvSpPr/>
      </xdr:nvSpPr>
      <xdr:spPr>
        <a:xfrm>
          <a:off x="12763500" y="156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146220</xdr:rowOff>
    </xdr:from>
    <xdr:ext cx="534377" cy="259045"/>
    <xdr:sp macro="" textlink="">
      <xdr:nvSpPr>
        <xdr:cNvPr id="697" name="テキスト ボックス 696"/>
        <xdr:cNvSpPr txBox="1"/>
      </xdr:nvSpPr>
      <xdr:spPr>
        <a:xfrm>
          <a:off x="12547111" y="1540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9" name="正方形/長方形 698"/>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0" name="正方形/長方形 699"/>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1" name="正方形/長方形 700"/>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2" name="正方形/長方形 701"/>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9" name="テキスト ボックス 708"/>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1" name="テキスト ボックス 710"/>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3" name="テキスト ボックス 712"/>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5" name="テキスト ボックス 71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59690</xdr:rowOff>
    </xdr:from>
    <xdr:to>
      <xdr:col>116</xdr:col>
      <xdr:colOff>62864</xdr:colOff>
      <xdr:row>38</xdr:row>
      <xdr:rowOff>139700</xdr:rowOff>
    </xdr:to>
    <xdr:cxnSp macro="">
      <xdr:nvCxnSpPr>
        <xdr:cNvPr id="717" name="直線コネクタ 716"/>
        <xdr:cNvCxnSpPr/>
      </xdr:nvCxnSpPr>
      <xdr:spPr>
        <a:xfrm flipV="1">
          <a:off x="22159595" y="53746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6367</xdr:rowOff>
    </xdr:from>
    <xdr:ext cx="378565" cy="259045"/>
    <xdr:sp macro="" textlink="">
      <xdr:nvSpPr>
        <xdr:cNvPr id="720" name="投資及び出資金最大値テキスト"/>
        <xdr:cNvSpPr txBox="1"/>
      </xdr:nvSpPr>
      <xdr:spPr>
        <a:xfrm>
          <a:off x="22212300" y="5149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59690</xdr:rowOff>
    </xdr:from>
    <xdr:to>
      <xdr:col>116</xdr:col>
      <xdr:colOff>152400</xdr:colOff>
      <xdr:row>31</xdr:row>
      <xdr:rowOff>59690</xdr:rowOff>
    </xdr:to>
    <xdr:cxnSp macro="">
      <xdr:nvCxnSpPr>
        <xdr:cNvPr id="721" name="直線コネクタ 720"/>
        <xdr:cNvCxnSpPr/>
      </xdr:nvCxnSpPr>
      <xdr:spPr>
        <a:xfrm>
          <a:off x="22072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98552</xdr:rowOff>
    </xdr:from>
    <xdr:to>
      <xdr:col>116</xdr:col>
      <xdr:colOff>63500</xdr:colOff>
      <xdr:row>37</xdr:row>
      <xdr:rowOff>132842</xdr:rowOff>
    </xdr:to>
    <xdr:cxnSp macro="">
      <xdr:nvCxnSpPr>
        <xdr:cNvPr id="722" name="直線コネクタ 721"/>
        <xdr:cNvCxnSpPr/>
      </xdr:nvCxnSpPr>
      <xdr:spPr>
        <a:xfrm flipV="1">
          <a:off x="21323300" y="5584952"/>
          <a:ext cx="838200" cy="89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161053</xdr:rowOff>
    </xdr:from>
    <xdr:ext cx="378565" cy="259045"/>
    <xdr:sp macro="" textlink="">
      <xdr:nvSpPr>
        <xdr:cNvPr id="723" name="投資及び出資金平均値テキスト"/>
        <xdr:cNvSpPr txBox="1"/>
      </xdr:nvSpPr>
      <xdr:spPr>
        <a:xfrm>
          <a:off x="22212300" y="6333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11176</xdr:rowOff>
    </xdr:from>
    <xdr:to>
      <xdr:col>116</xdr:col>
      <xdr:colOff>114300</xdr:colOff>
      <xdr:row>37</xdr:row>
      <xdr:rowOff>112776</xdr:rowOff>
    </xdr:to>
    <xdr:sp macro="" textlink="">
      <xdr:nvSpPr>
        <xdr:cNvPr id="724" name="フローチャート: 判断 723"/>
        <xdr:cNvSpPr/>
      </xdr:nvSpPr>
      <xdr:spPr>
        <a:xfrm>
          <a:off x="22110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61976</xdr:rowOff>
    </xdr:from>
    <xdr:to>
      <xdr:col>111</xdr:col>
      <xdr:colOff>177800</xdr:colOff>
      <xdr:row>37</xdr:row>
      <xdr:rowOff>132842</xdr:rowOff>
    </xdr:to>
    <xdr:cxnSp macro="">
      <xdr:nvCxnSpPr>
        <xdr:cNvPr id="725" name="直線コネクタ 724"/>
        <xdr:cNvCxnSpPr/>
      </xdr:nvCxnSpPr>
      <xdr:spPr>
        <a:xfrm>
          <a:off x="20434300" y="6405626"/>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139192</xdr:rowOff>
    </xdr:from>
    <xdr:to>
      <xdr:col>112</xdr:col>
      <xdr:colOff>38100</xdr:colOff>
      <xdr:row>38</xdr:row>
      <xdr:rowOff>69342</xdr:rowOff>
    </xdr:to>
    <xdr:sp macro="" textlink="">
      <xdr:nvSpPr>
        <xdr:cNvPr id="726" name="フローチャート: 判断 725"/>
        <xdr:cNvSpPr/>
      </xdr:nvSpPr>
      <xdr:spPr>
        <a:xfrm>
          <a:off x="21272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60469</xdr:rowOff>
    </xdr:from>
    <xdr:ext cx="313932" cy="259045"/>
    <xdr:sp macro="" textlink="">
      <xdr:nvSpPr>
        <xdr:cNvPr id="727" name="テキスト ボックス 726"/>
        <xdr:cNvSpPr txBox="1"/>
      </xdr:nvSpPr>
      <xdr:spPr>
        <a:xfrm>
          <a:off x="21153633" y="657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61976</xdr:rowOff>
    </xdr:from>
    <xdr:to>
      <xdr:col>107</xdr:col>
      <xdr:colOff>50800</xdr:colOff>
      <xdr:row>37</xdr:row>
      <xdr:rowOff>169418</xdr:rowOff>
    </xdr:to>
    <xdr:cxnSp macro="">
      <xdr:nvCxnSpPr>
        <xdr:cNvPr id="728" name="直線コネクタ 727"/>
        <xdr:cNvCxnSpPr/>
      </xdr:nvCxnSpPr>
      <xdr:spPr>
        <a:xfrm flipV="1">
          <a:off x="19545300" y="6405626"/>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100330</xdr:rowOff>
    </xdr:from>
    <xdr:to>
      <xdr:col>107</xdr:col>
      <xdr:colOff>101600</xdr:colOff>
      <xdr:row>37</xdr:row>
      <xdr:rowOff>30480</xdr:rowOff>
    </xdr:to>
    <xdr:sp macro="" textlink="">
      <xdr:nvSpPr>
        <xdr:cNvPr id="729" name="フローチャート: 判断 728"/>
        <xdr:cNvSpPr/>
      </xdr:nvSpPr>
      <xdr:spPr>
        <a:xfrm>
          <a:off x="20383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47007</xdr:rowOff>
    </xdr:from>
    <xdr:ext cx="378565" cy="259045"/>
    <xdr:sp macro="" textlink="">
      <xdr:nvSpPr>
        <xdr:cNvPr id="730" name="テキスト ボックス 729"/>
        <xdr:cNvSpPr txBox="1"/>
      </xdr:nvSpPr>
      <xdr:spPr>
        <a:xfrm>
          <a:off x="20245017" y="6047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169418</xdr:rowOff>
    </xdr:from>
    <xdr:to>
      <xdr:col>102</xdr:col>
      <xdr:colOff>114300</xdr:colOff>
      <xdr:row>38</xdr:row>
      <xdr:rowOff>13970</xdr:rowOff>
    </xdr:to>
    <xdr:cxnSp macro="">
      <xdr:nvCxnSpPr>
        <xdr:cNvPr id="731" name="直線コネクタ 730"/>
        <xdr:cNvCxnSpPr/>
      </xdr:nvCxnSpPr>
      <xdr:spPr>
        <a:xfrm flipV="1">
          <a:off x="18656300" y="651306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66040</xdr:rowOff>
    </xdr:from>
    <xdr:to>
      <xdr:col>102</xdr:col>
      <xdr:colOff>165100</xdr:colOff>
      <xdr:row>36</xdr:row>
      <xdr:rowOff>167640</xdr:rowOff>
    </xdr:to>
    <xdr:sp macro="" textlink="">
      <xdr:nvSpPr>
        <xdr:cNvPr id="732" name="フローチャート: 判断 731"/>
        <xdr:cNvSpPr/>
      </xdr:nvSpPr>
      <xdr:spPr>
        <a:xfrm>
          <a:off x="19494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12717</xdr:rowOff>
    </xdr:from>
    <xdr:ext cx="378565" cy="259045"/>
    <xdr:sp macro="" textlink="">
      <xdr:nvSpPr>
        <xdr:cNvPr id="733" name="テキスト ボックス 732"/>
        <xdr:cNvSpPr txBox="1"/>
      </xdr:nvSpPr>
      <xdr:spPr>
        <a:xfrm>
          <a:off x="19356017" y="6013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166624</xdr:rowOff>
    </xdr:from>
    <xdr:to>
      <xdr:col>98</xdr:col>
      <xdr:colOff>38100</xdr:colOff>
      <xdr:row>36</xdr:row>
      <xdr:rowOff>96774</xdr:rowOff>
    </xdr:to>
    <xdr:sp macro="" textlink="">
      <xdr:nvSpPr>
        <xdr:cNvPr id="734" name="フローチャート: 判断 733"/>
        <xdr:cNvSpPr/>
      </xdr:nvSpPr>
      <xdr:spPr>
        <a:xfrm>
          <a:off x="18605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113301</xdr:rowOff>
    </xdr:from>
    <xdr:ext cx="378565" cy="259045"/>
    <xdr:sp macro="" textlink="">
      <xdr:nvSpPr>
        <xdr:cNvPr id="735" name="テキスト ボックス 734"/>
        <xdr:cNvSpPr txBox="1"/>
      </xdr:nvSpPr>
      <xdr:spPr>
        <a:xfrm>
          <a:off x="18467017" y="5942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47752</xdr:rowOff>
    </xdr:from>
    <xdr:to>
      <xdr:col>116</xdr:col>
      <xdr:colOff>114300</xdr:colOff>
      <xdr:row>32</xdr:row>
      <xdr:rowOff>149352</xdr:rowOff>
    </xdr:to>
    <xdr:sp macro="" textlink="">
      <xdr:nvSpPr>
        <xdr:cNvPr id="741" name="楕円 740"/>
        <xdr:cNvSpPr/>
      </xdr:nvSpPr>
      <xdr:spPr>
        <a:xfrm>
          <a:off x="22110700" y="553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70629</xdr:rowOff>
    </xdr:from>
    <xdr:ext cx="378565" cy="259045"/>
    <xdr:sp macro="" textlink="">
      <xdr:nvSpPr>
        <xdr:cNvPr id="742" name="投資及び出資金該当値テキスト"/>
        <xdr:cNvSpPr txBox="1"/>
      </xdr:nvSpPr>
      <xdr:spPr>
        <a:xfrm>
          <a:off x="22212300" y="5385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82042</xdr:rowOff>
    </xdr:from>
    <xdr:to>
      <xdr:col>112</xdr:col>
      <xdr:colOff>38100</xdr:colOff>
      <xdr:row>38</xdr:row>
      <xdr:rowOff>12192</xdr:rowOff>
    </xdr:to>
    <xdr:sp macro="" textlink="">
      <xdr:nvSpPr>
        <xdr:cNvPr id="743" name="楕円 742"/>
        <xdr:cNvSpPr/>
      </xdr:nvSpPr>
      <xdr:spPr>
        <a:xfrm>
          <a:off x="21272500" y="64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28719</xdr:rowOff>
    </xdr:from>
    <xdr:ext cx="313932" cy="259045"/>
    <xdr:sp macro="" textlink="">
      <xdr:nvSpPr>
        <xdr:cNvPr id="744" name="テキスト ボックス 743"/>
        <xdr:cNvSpPr txBox="1"/>
      </xdr:nvSpPr>
      <xdr:spPr>
        <a:xfrm>
          <a:off x="21153633" y="62009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11176</xdr:rowOff>
    </xdr:from>
    <xdr:to>
      <xdr:col>107</xdr:col>
      <xdr:colOff>101600</xdr:colOff>
      <xdr:row>37</xdr:row>
      <xdr:rowOff>112776</xdr:rowOff>
    </xdr:to>
    <xdr:sp macro="" textlink="">
      <xdr:nvSpPr>
        <xdr:cNvPr id="745" name="楕円 744"/>
        <xdr:cNvSpPr/>
      </xdr:nvSpPr>
      <xdr:spPr>
        <a:xfrm>
          <a:off x="20383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103903</xdr:rowOff>
    </xdr:from>
    <xdr:ext cx="378565" cy="259045"/>
    <xdr:sp macro="" textlink="">
      <xdr:nvSpPr>
        <xdr:cNvPr id="746" name="テキスト ボックス 745"/>
        <xdr:cNvSpPr txBox="1"/>
      </xdr:nvSpPr>
      <xdr:spPr>
        <a:xfrm>
          <a:off x="20245017" y="64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118618</xdr:rowOff>
    </xdr:from>
    <xdr:to>
      <xdr:col>102</xdr:col>
      <xdr:colOff>165100</xdr:colOff>
      <xdr:row>38</xdr:row>
      <xdr:rowOff>48768</xdr:rowOff>
    </xdr:to>
    <xdr:sp macro="" textlink="">
      <xdr:nvSpPr>
        <xdr:cNvPr id="747" name="楕円 746"/>
        <xdr:cNvSpPr/>
      </xdr:nvSpPr>
      <xdr:spPr>
        <a:xfrm>
          <a:off x="194945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39895</xdr:rowOff>
    </xdr:from>
    <xdr:ext cx="313932" cy="259045"/>
    <xdr:sp macro="" textlink="">
      <xdr:nvSpPr>
        <xdr:cNvPr id="748" name="テキスト ボックス 747"/>
        <xdr:cNvSpPr txBox="1"/>
      </xdr:nvSpPr>
      <xdr:spPr>
        <a:xfrm>
          <a:off x="19388333" y="6554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134620</xdr:rowOff>
    </xdr:from>
    <xdr:to>
      <xdr:col>98</xdr:col>
      <xdr:colOff>38100</xdr:colOff>
      <xdr:row>38</xdr:row>
      <xdr:rowOff>64770</xdr:rowOff>
    </xdr:to>
    <xdr:sp macro="" textlink="">
      <xdr:nvSpPr>
        <xdr:cNvPr id="749" name="楕円 748"/>
        <xdr:cNvSpPr/>
      </xdr:nvSpPr>
      <xdr:spPr>
        <a:xfrm>
          <a:off x="18605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55897</xdr:rowOff>
    </xdr:from>
    <xdr:ext cx="313932" cy="259045"/>
    <xdr:sp macro="" textlink="">
      <xdr:nvSpPr>
        <xdr:cNvPr id="750" name="テキスト ボックス 749"/>
        <xdr:cNvSpPr txBox="1"/>
      </xdr:nvSpPr>
      <xdr:spPr>
        <a:xfrm>
          <a:off x="18499333" y="65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2" name="正方形/長方形 751"/>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3" name="正方形/長方形 752"/>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4" name="正方形/長方形 753"/>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5" name="正方形/長方形 754"/>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68" name="テキスト ボックス 76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0" name="テキスト ボックス 76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154063</xdr:rowOff>
    </xdr:from>
    <xdr:to>
      <xdr:col>116</xdr:col>
      <xdr:colOff>62864</xdr:colOff>
      <xdr:row>59</xdr:row>
      <xdr:rowOff>18314</xdr:rowOff>
    </xdr:to>
    <xdr:cxnSp macro="">
      <xdr:nvCxnSpPr>
        <xdr:cNvPr id="772" name="直線コネクタ 771"/>
        <xdr:cNvCxnSpPr/>
      </xdr:nvCxnSpPr>
      <xdr:spPr>
        <a:xfrm flipV="1">
          <a:off x="22159595" y="8898013"/>
          <a:ext cx="1269" cy="1235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22141</xdr:rowOff>
    </xdr:from>
    <xdr:ext cx="469744" cy="259045"/>
    <xdr:sp macro="" textlink="">
      <xdr:nvSpPr>
        <xdr:cNvPr id="773" name="貸付金最小値テキスト"/>
        <xdr:cNvSpPr txBox="1"/>
      </xdr:nvSpPr>
      <xdr:spPr>
        <a:xfrm>
          <a:off x="22212300" y="1013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18314</xdr:rowOff>
    </xdr:from>
    <xdr:to>
      <xdr:col>116</xdr:col>
      <xdr:colOff>152400</xdr:colOff>
      <xdr:row>59</xdr:row>
      <xdr:rowOff>18314</xdr:rowOff>
    </xdr:to>
    <xdr:cxnSp macro="">
      <xdr:nvCxnSpPr>
        <xdr:cNvPr id="774" name="直線コネクタ 773"/>
        <xdr:cNvCxnSpPr/>
      </xdr:nvCxnSpPr>
      <xdr:spPr>
        <a:xfrm>
          <a:off x="22072600" y="1013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100740</xdr:rowOff>
    </xdr:from>
    <xdr:ext cx="534377" cy="259045"/>
    <xdr:sp macro="" textlink="">
      <xdr:nvSpPr>
        <xdr:cNvPr id="775" name="貸付金最大値テキスト"/>
        <xdr:cNvSpPr txBox="1"/>
      </xdr:nvSpPr>
      <xdr:spPr>
        <a:xfrm>
          <a:off x="22212300" y="867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154063</xdr:rowOff>
    </xdr:from>
    <xdr:to>
      <xdr:col>116</xdr:col>
      <xdr:colOff>152400</xdr:colOff>
      <xdr:row>51</xdr:row>
      <xdr:rowOff>154063</xdr:rowOff>
    </xdr:to>
    <xdr:cxnSp macro="">
      <xdr:nvCxnSpPr>
        <xdr:cNvPr id="776" name="直線コネクタ 775"/>
        <xdr:cNvCxnSpPr/>
      </xdr:nvCxnSpPr>
      <xdr:spPr>
        <a:xfrm>
          <a:off x="22072600" y="8898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132144</xdr:rowOff>
    </xdr:from>
    <xdr:to>
      <xdr:col>116</xdr:col>
      <xdr:colOff>63500</xdr:colOff>
      <xdr:row>51</xdr:row>
      <xdr:rowOff>154063</xdr:rowOff>
    </xdr:to>
    <xdr:cxnSp macro="">
      <xdr:nvCxnSpPr>
        <xdr:cNvPr id="777" name="直線コネクタ 776"/>
        <xdr:cNvCxnSpPr/>
      </xdr:nvCxnSpPr>
      <xdr:spPr>
        <a:xfrm>
          <a:off x="21323300" y="8876094"/>
          <a:ext cx="838200" cy="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8996</xdr:rowOff>
    </xdr:from>
    <xdr:ext cx="534377" cy="259045"/>
    <xdr:sp macro="" textlink="">
      <xdr:nvSpPr>
        <xdr:cNvPr id="778" name="貸付金平均値テキスト"/>
        <xdr:cNvSpPr txBox="1"/>
      </xdr:nvSpPr>
      <xdr:spPr>
        <a:xfrm>
          <a:off x="22212300" y="9610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30569</xdr:rowOff>
    </xdr:from>
    <xdr:to>
      <xdr:col>116</xdr:col>
      <xdr:colOff>114300</xdr:colOff>
      <xdr:row>56</xdr:row>
      <xdr:rowOff>132169</xdr:rowOff>
    </xdr:to>
    <xdr:sp macro="" textlink="">
      <xdr:nvSpPr>
        <xdr:cNvPr id="779" name="フローチャート: 判断 778"/>
        <xdr:cNvSpPr/>
      </xdr:nvSpPr>
      <xdr:spPr>
        <a:xfrm>
          <a:off x="22110700" y="9631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72733</xdr:rowOff>
    </xdr:from>
    <xdr:to>
      <xdr:col>111</xdr:col>
      <xdr:colOff>177800</xdr:colOff>
      <xdr:row>51</xdr:row>
      <xdr:rowOff>132144</xdr:rowOff>
    </xdr:to>
    <xdr:cxnSp macro="">
      <xdr:nvCxnSpPr>
        <xdr:cNvPr id="780" name="直線コネクタ 779"/>
        <xdr:cNvCxnSpPr/>
      </xdr:nvCxnSpPr>
      <xdr:spPr>
        <a:xfrm>
          <a:off x="20434300" y="8816683"/>
          <a:ext cx="889000" cy="5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20066</xdr:rowOff>
    </xdr:from>
    <xdr:to>
      <xdr:col>112</xdr:col>
      <xdr:colOff>38100</xdr:colOff>
      <xdr:row>56</xdr:row>
      <xdr:rowOff>121666</xdr:rowOff>
    </xdr:to>
    <xdr:sp macro="" textlink="">
      <xdr:nvSpPr>
        <xdr:cNvPr id="781" name="フローチャート: 判断 780"/>
        <xdr:cNvSpPr/>
      </xdr:nvSpPr>
      <xdr:spPr>
        <a:xfrm>
          <a:off x="21272500" y="962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112793</xdr:rowOff>
    </xdr:from>
    <xdr:ext cx="534377" cy="259045"/>
    <xdr:sp macro="" textlink="">
      <xdr:nvSpPr>
        <xdr:cNvPr id="782" name="テキスト ボックス 781"/>
        <xdr:cNvSpPr txBox="1"/>
      </xdr:nvSpPr>
      <xdr:spPr>
        <a:xfrm>
          <a:off x="21043411" y="971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72733</xdr:rowOff>
    </xdr:from>
    <xdr:to>
      <xdr:col>107</xdr:col>
      <xdr:colOff>50800</xdr:colOff>
      <xdr:row>51</xdr:row>
      <xdr:rowOff>92507</xdr:rowOff>
    </xdr:to>
    <xdr:cxnSp macro="">
      <xdr:nvCxnSpPr>
        <xdr:cNvPr id="783" name="直線コネクタ 782"/>
        <xdr:cNvCxnSpPr/>
      </xdr:nvCxnSpPr>
      <xdr:spPr>
        <a:xfrm flipV="1">
          <a:off x="19545300" y="8816683"/>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165074</xdr:rowOff>
    </xdr:from>
    <xdr:to>
      <xdr:col>107</xdr:col>
      <xdr:colOff>101600</xdr:colOff>
      <xdr:row>56</xdr:row>
      <xdr:rowOff>95224</xdr:rowOff>
    </xdr:to>
    <xdr:sp macro="" textlink="">
      <xdr:nvSpPr>
        <xdr:cNvPr id="784" name="フローチャート: 判断 783"/>
        <xdr:cNvSpPr/>
      </xdr:nvSpPr>
      <xdr:spPr>
        <a:xfrm>
          <a:off x="20383500" y="95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86351</xdr:rowOff>
    </xdr:from>
    <xdr:ext cx="534377" cy="259045"/>
    <xdr:sp macro="" textlink="">
      <xdr:nvSpPr>
        <xdr:cNvPr id="785" name="テキスト ボックス 784"/>
        <xdr:cNvSpPr txBox="1"/>
      </xdr:nvSpPr>
      <xdr:spPr>
        <a:xfrm>
          <a:off x="20167111" y="968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92507</xdr:rowOff>
    </xdr:from>
    <xdr:to>
      <xdr:col>102</xdr:col>
      <xdr:colOff>114300</xdr:colOff>
      <xdr:row>51</xdr:row>
      <xdr:rowOff>108242</xdr:rowOff>
    </xdr:to>
    <xdr:cxnSp macro="">
      <xdr:nvCxnSpPr>
        <xdr:cNvPr id="786" name="直線コネクタ 785"/>
        <xdr:cNvCxnSpPr/>
      </xdr:nvCxnSpPr>
      <xdr:spPr>
        <a:xfrm flipV="1">
          <a:off x="18656300" y="8836457"/>
          <a:ext cx="8890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56629</xdr:rowOff>
    </xdr:from>
    <xdr:to>
      <xdr:col>102</xdr:col>
      <xdr:colOff>165100</xdr:colOff>
      <xdr:row>56</xdr:row>
      <xdr:rowOff>158229</xdr:rowOff>
    </xdr:to>
    <xdr:sp macro="" textlink="">
      <xdr:nvSpPr>
        <xdr:cNvPr id="787" name="フローチャート: 判断 786"/>
        <xdr:cNvSpPr/>
      </xdr:nvSpPr>
      <xdr:spPr>
        <a:xfrm>
          <a:off x="19494500" y="96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149356</xdr:rowOff>
    </xdr:from>
    <xdr:ext cx="534377" cy="259045"/>
    <xdr:sp macro="" textlink="">
      <xdr:nvSpPr>
        <xdr:cNvPr id="788" name="テキスト ボックス 787"/>
        <xdr:cNvSpPr txBox="1"/>
      </xdr:nvSpPr>
      <xdr:spPr>
        <a:xfrm>
          <a:off x="19278111" y="975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22657</xdr:rowOff>
    </xdr:from>
    <xdr:to>
      <xdr:col>98</xdr:col>
      <xdr:colOff>38100</xdr:colOff>
      <xdr:row>56</xdr:row>
      <xdr:rowOff>124257</xdr:rowOff>
    </xdr:to>
    <xdr:sp macro="" textlink="">
      <xdr:nvSpPr>
        <xdr:cNvPr id="789" name="フローチャート: 判断 788"/>
        <xdr:cNvSpPr/>
      </xdr:nvSpPr>
      <xdr:spPr>
        <a:xfrm>
          <a:off x="18605500" y="962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115384</xdr:rowOff>
    </xdr:from>
    <xdr:ext cx="534377" cy="259045"/>
    <xdr:sp macro="" textlink="">
      <xdr:nvSpPr>
        <xdr:cNvPr id="790" name="テキスト ボックス 789"/>
        <xdr:cNvSpPr txBox="1"/>
      </xdr:nvSpPr>
      <xdr:spPr>
        <a:xfrm>
          <a:off x="18389111" y="971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103263</xdr:rowOff>
    </xdr:from>
    <xdr:to>
      <xdr:col>116</xdr:col>
      <xdr:colOff>114300</xdr:colOff>
      <xdr:row>52</xdr:row>
      <xdr:rowOff>33413</xdr:rowOff>
    </xdr:to>
    <xdr:sp macro="" textlink="">
      <xdr:nvSpPr>
        <xdr:cNvPr id="796" name="楕円 795"/>
        <xdr:cNvSpPr/>
      </xdr:nvSpPr>
      <xdr:spPr>
        <a:xfrm>
          <a:off x="22110700" y="884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56290</xdr:rowOff>
    </xdr:from>
    <xdr:ext cx="534377" cy="259045"/>
    <xdr:sp macro="" textlink="">
      <xdr:nvSpPr>
        <xdr:cNvPr id="797" name="貸付金該当値テキスト"/>
        <xdr:cNvSpPr txBox="1"/>
      </xdr:nvSpPr>
      <xdr:spPr>
        <a:xfrm>
          <a:off x="22212300" y="880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81344</xdr:rowOff>
    </xdr:from>
    <xdr:to>
      <xdr:col>112</xdr:col>
      <xdr:colOff>38100</xdr:colOff>
      <xdr:row>52</xdr:row>
      <xdr:rowOff>11494</xdr:rowOff>
    </xdr:to>
    <xdr:sp macro="" textlink="">
      <xdr:nvSpPr>
        <xdr:cNvPr id="798" name="楕円 797"/>
        <xdr:cNvSpPr/>
      </xdr:nvSpPr>
      <xdr:spPr>
        <a:xfrm>
          <a:off x="21272500" y="882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50</xdr:row>
      <xdr:rowOff>28021</xdr:rowOff>
    </xdr:from>
    <xdr:ext cx="599010" cy="259045"/>
    <xdr:sp macro="" textlink="">
      <xdr:nvSpPr>
        <xdr:cNvPr id="799" name="テキスト ボックス 798"/>
        <xdr:cNvSpPr txBox="1"/>
      </xdr:nvSpPr>
      <xdr:spPr>
        <a:xfrm>
          <a:off x="21011095" y="8600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21933</xdr:rowOff>
    </xdr:from>
    <xdr:to>
      <xdr:col>107</xdr:col>
      <xdr:colOff>101600</xdr:colOff>
      <xdr:row>51</xdr:row>
      <xdr:rowOff>123533</xdr:rowOff>
    </xdr:to>
    <xdr:sp macro="" textlink="">
      <xdr:nvSpPr>
        <xdr:cNvPr id="800" name="楕円 799"/>
        <xdr:cNvSpPr/>
      </xdr:nvSpPr>
      <xdr:spPr>
        <a:xfrm>
          <a:off x="20383500" y="876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49</xdr:row>
      <xdr:rowOff>140060</xdr:rowOff>
    </xdr:from>
    <xdr:ext cx="599010" cy="259045"/>
    <xdr:sp macro="" textlink="">
      <xdr:nvSpPr>
        <xdr:cNvPr id="801" name="テキスト ボックス 800"/>
        <xdr:cNvSpPr txBox="1"/>
      </xdr:nvSpPr>
      <xdr:spPr>
        <a:xfrm>
          <a:off x="20134795" y="854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41707</xdr:rowOff>
    </xdr:from>
    <xdr:to>
      <xdr:col>102</xdr:col>
      <xdr:colOff>165100</xdr:colOff>
      <xdr:row>51</xdr:row>
      <xdr:rowOff>143307</xdr:rowOff>
    </xdr:to>
    <xdr:sp macro="" textlink="">
      <xdr:nvSpPr>
        <xdr:cNvPr id="802" name="楕円 801"/>
        <xdr:cNvSpPr/>
      </xdr:nvSpPr>
      <xdr:spPr>
        <a:xfrm>
          <a:off x="19494500" y="878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49</xdr:row>
      <xdr:rowOff>159834</xdr:rowOff>
    </xdr:from>
    <xdr:ext cx="599010" cy="259045"/>
    <xdr:sp macro="" textlink="">
      <xdr:nvSpPr>
        <xdr:cNvPr id="803" name="テキスト ボックス 802"/>
        <xdr:cNvSpPr txBox="1"/>
      </xdr:nvSpPr>
      <xdr:spPr>
        <a:xfrm>
          <a:off x="19245795" y="856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57442</xdr:rowOff>
    </xdr:from>
    <xdr:to>
      <xdr:col>98</xdr:col>
      <xdr:colOff>38100</xdr:colOff>
      <xdr:row>51</xdr:row>
      <xdr:rowOff>159042</xdr:rowOff>
    </xdr:to>
    <xdr:sp macro="" textlink="">
      <xdr:nvSpPr>
        <xdr:cNvPr id="804" name="楕円 803"/>
        <xdr:cNvSpPr/>
      </xdr:nvSpPr>
      <xdr:spPr>
        <a:xfrm>
          <a:off x="18605500" y="880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50</xdr:row>
      <xdr:rowOff>4119</xdr:rowOff>
    </xdr:from>
    <xdr:ext cx="599010" cy="259045"/>
    <xdr:sp macro="" textlink="">
      <xdr:nvSpPr>
        <xdr:cNvPr id="805" name="テキスト ボックス 804"/>
        <xdr:cNvSpPr txBox="1"/>
      </xdr:nvSpPr>
      <xdr:spPr>
        <a:xfrm>
          <a:off x="18356795" y="857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7" name="正方形/長方形 806"/>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8" name="正方形/長方形 807"/>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9" name="正方形/長方形 808"/>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0" name="正方形/長方形 809"/>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4" name="直線コネクタ 81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5" name="テキスト ボックス 81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6" name="直線コネクタ 81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7" name="テキスト ボックス 816"/>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8" name="直線コネクタ 81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9" name="テキスト ボックス 818"/>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0" name="直線コネクタ 81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21" name="テキスト ボックス 820"/>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2" name="直線コネクタ 82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23" name="テキスト ボックス 822"/>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4" name="直線コネクタ 82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5" name="テキスト ボックス 824"/>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7" name="テキスト ボックス 82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85489</xdr:rowOff>
    </xdr:from>
    <xdr:to>
      <xdr:col>116</xdr:col>
      <xdr:colOff>62864</xdr:colOff>
      <xdr:row>73</xdr:row>
      <xdr:rowOff>107043</xdr:rowOff>
    </xdr:to>
    <xdr:cxnSp macro="">
      <xdr:nvCxnSpPr>
        <xdr:cNvPr id="829" name="直線コネクタ 828"/>
        <xdr:cNvCxnSpPr/>
      </xdr:nvCxnSpPr>
      <xdr:spPr>
        <a:xfrm flipV="1">
          <a:off x="22159595" y="11915539"/>
          <a:ext cx="1269" cy="707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110870</xdr:rowOff>
    </xdr:from>
    <xdr:ext cx="469744" cy="259045"/>
    <xdr:sp macro="" textlink="">
      <xdr:nvSpPr>
        <xdr:cNvPr id="830" name="繰出金最小値テキスト"/>
        <xdr:cNvSpPr txBox="1"/>
      </xdr:nvSpPr>
      <xdr:spPr>
        <a:xfrm>
          <a:off x="22212300" y="1262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107043</xdr:rowOff>
    </xdr:from>
    <xdr:to>
      <xdr:col>116</xdr:col>
      <xdr:colOff>152400</xdr:colOff>
      <xdr:row>73</xdr:row>
      <xdr:rowOff>107043</xdr:rowOff>
    </xdr:to>
    <xdr:cxnSp macro="">
      <xdr:nvCxnSpPr>
        <xdr:cNvPr id="831" name="直線コネクタ 830"/>
        <xdr:cNvCxnSpPr/>
      </xdr:nvCxnSpPr>
      <xdr:spPr>
        <a:xfrm>
          <a:off x="22072600" y="12622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32166</xdr:rowOff>
    </xdr:from>
    <xdr:ext cx="534377" cy="259045"/>
    <xdr:sp macro="" textlink="">
      <xdr:nvSpPr>
        <xdr:cNvPr id="832" name="繰出金最大値テキスト"/>
        <xdr:cNvSpPr txBox="1"/>
      </xdr:nvSpPr>
      <xdr:spPr>
        <a:xfrm>
          <a:off x="22212300" y="1169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85489</xdr:rowOff>
    </xdr:from>
    <xdr:to>
      <xdr:col>116</xdr:col>
      <xdr:colOff>152400</xdr:colOff>
      <xdr:row>69</xdr:row>
      <xdr:rowOff>85489</xdr:rowOff>
    </xdr:to>
    <xdr:cxnSp macro="">
      <xdr:nvCxnSpPr>
        <xdr:cNvPr id="833" name="直線コネクタ 832"/>
        <xdr:cNvCxnSpPr/>
      </xdr:nvCxnSpPr>
      <xdr:spPr>
        <a:xfrm>
          <a:off x="22072600" y="11915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170235</xdr:rowOff>
    </xdr:from>
    <xdr:to>
      <xdr:col>116</xdr:col>
      <xdr:colOff>63500</xdr:colOff>
      <xdr:row>78</xdr:row>
      <xdr:rowOff>4499</xdr:rowOff>
    </xdr:to>
    <xdr:cxnSp macro="">
      <xdr:nvCxnSpPr>
        <xdr:cNvPr id="834" name="直線コネクタ 833"/>
        <xdr:cNvCxnSpPr/>
      </xdr:nvCxnSpPr>
      <xdr:spPr>
        <a:xfrm flipV="1">
          <a:off x="21323300" y="12514635"/>
          <a:ext cx="838200" cy="86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32910</xdr:rowOff>
    </xdr:from>
    <xdr:ext cx="469744" cy="259045"/>
    <xdr:sp macro="" textlink="">
      <xdr:nvSpPr>
        <xdr:cNvPr id="835" name="繰出金平均値テキスト"/>
        <xdr:cNvSpPr txBox="1"/>
      </xdr:nvSpPr>
      <xdr:spPr>
        <a:xfrm>
          <a:off x="22212300" y="12205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10033</xdr:rowOff>
    </xdr:from>
    <xdr:to>
      <xdr:col>116</xdr:col>
      <xdr:colOff>114300</xdr:colOff>
      <xdr:row>72</xdr:row>
      <xdr:rowOff>111633</xdr:rowOff>
    </xdr:to>
    <xdr:sp macro="" textlink="">
      <xdr:nvSpPr>
        <xdr:cNvPr id="836" name="フローチャート: 判断 835"/>
        <xdr:cNvSpPr/>
      </xdr:nvSpPr>
      <xdr:spPr>
        <a:xfrm>
          <a:off x="221107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135128</xdr:rowOff>
    </xdr:from>
    <xdr:to>
      <xdr:col>111</xdr:col>
      <xdr:colOff>177800</xdr:colOff>
      <xdr:row>78</xdr:row>
      <xdr:rowOff>4499</xdr:rowOff>
    </xdr:to>
    <xdr:cxnSp macro="">
      <xdr:nvCxnSpPr>
        <xdr:cNvPr id="837" name="直線コネクタ 836"/>
        <xdr:cNvCxnSpPr/>
      </xdr:nvCxnSpPr>
      <xdr:spPr>
        <a:xfrm>
          <a:off x="20434300" y="13336778"/>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54611</xdr:rowOff>
    </xdr:from>
    <xdr:to>
      <xdr:col>112</xdr:col>
      <xdr:colOff>38100</xdr:colOff>
      <xdr:row>78</xdr:row>
      <xdr:rowOff>156211</xdr:rowOff>
    </xdr:to>
    <xdr:sp macro="" textlink="">
      <xdr:nvSpPr>
        <xdr:cNvPr id="838" name="フローチャート: 判断 837"/>
        <xdr:cNvSpPr/>
      </xdr:nvSpPr>
      <xdr:spPr>
        <a:xfrm>
          <a:off x="21272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147338</xdr:rowOff>
    </xdr:from>
    <xdr:ext cx="469744" cy="259045"/>
    <xdr:sp macro="" textlink="">
      <xdr:nvSpPr>
        <xdr:cNvPr id="839" name="テキスト ボックス 838"/>
        <xdr:cNvSpPr txBox="1"/>
      </xdr:nvSpPr>
      <xdr:spPr>
        <a:xfrm>
          <a:off x="21075728"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81570</xdr:rowOff>
    </xdr:from>
    <xdr:to>
      <xdr:col>107</xdr:col>
      <xdr:colOff>50800</xdr:colOff>
      <xdr:row>77</xdr:row>
      <xdr:rowOff>135128</xdr:rowOff>
    </xdr:to>
    <xdr:cxnSp macro="">
      <xdr:nvCxnSpPr>
        <xdr:cNvPr id="840" name="直線コネクタ 839"/>
        <xdr:cNvCxnSpPr/>
      </xdr:nvCxnSpPr>
      <xdr:spPr>
        <a:xfrm>
          <a:off x="19545300" y="13111770"/>
          <a:ext cx="889000" cy="2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36812</xdr:rowOff>
    </xdr:from>
    <xdr:to>
      <xdr:col>107</xdr:col>
      <xdr:colOff>101600</xdr:colOff>
      <xdr:row>78</xdr:row>
      <xdr:rowOff>138412</xdr:rowOff>
    </xdr:to>
    <xdr:sp macro="" textlink="">
      <xdr:nvSpPr>
        <xdr:cNvPr id="841" name="フローチャート: 判断 840"/>
        <xdr:cNvSpPr/>
      </xdr:nvSpPr>
      <xdr:spPr>
        <a:xfrm>
          <a:off x="20383500" y="134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129539</xdr:rowOff>
    </xdr:from>
    <xdr:ext cx="469744" cy="259045"/>
    <xdr:sp macro="" textlink="">
      <xdr:nvSpPr>
        <xdr:cNvPr id="842" name="テキスト ボックス 841"/>
        <xdr:cNvSpPr txBox="1"/>
      </xdr:nvSpPr>
      <xdr:spPr>
        <a:xfrm>
          <a:off x="20199428" y="1350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81570</xdr:rowOff>
    </xdr:from>
    <xdr:to>
      <xdr:col>102</xdr:col>
      <xdr:colOff>114300</xdr:colOff>
      <xdr:row>77</xdr:row>
      <xdr:rowOff>31769</xdr:rowOff>
    </xdr:to>
    <xdr:cxnSp macro="">
      <xdr:nvCxnSpPr>
        <xdr:cNvPr id="843" name="直線コネクタ 842"/>
        <xdr:cNvCxnSpPr/>
      </xdr:nvCxnSpPr>
      <xdr:spPr>
        <a:xfrm flipV="1">
          <a:off x="18656300" y="13111770"/>
          <a:ext cx="889000" cy="12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9054</xdr:rowOff>
    </xdr:from>
    <xdr:to>
      <xdr:col>102</xdr:col>
      <xdr:colOff>165100</xdr:colOff>
      <xdr:row>78</xdr:row>
      <xdr:rowOff>110654</xdr:rowOff>
    </xdr:to>
    <xdr:sp macro="" textlink="">
      <xdr:nvSpPr>
        <xdr:cNvPr id="844" name="フローチャート: 判断 843"/>
        <xdr:cNvSpPr/>
      </xdr:nvSpPr>
      <xdr:spPr>
        <a:xfrm>
          <a:off x="19494500" y="1338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101781</xdr:rowOff>
    </xdr:from>
    <xdr:ext cx="469744" cy="259045"/>
    <xdr:sp macro="" textlink="">
      <xdr:nvSpPr>
        <xdr:cNvPr id="845" name="テキスト ボックス 844"/>
        <xdr:cNvSpPr txBox="1"/>
      </xdr:nvSpPr>
      <xdr:spPr>
        <a:xfrm>
          <a:off x="19310428" y="1347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81716</xdr:rowOff>
    </xdr:from>
    <xdr:to>
      <xdr:col>98</xdr:col>
      <xdr:colOff>38100</xdr:colOff>
      <xdr:row>79</xdr:row>
      <xdr:rowOff>11866</xdr:rowOff>
    </xdr:to>
    <xdr:sp macro="" textlink="">
      <xdr:nvSpPr>
        <xdr:cNvPr id="846" name="フローチャート: 判断 845"/>
        <xdr:cNvSpPr/>
      </xdr:nvSpPr>
      <xdr:spPr>
        <a:xfrm>
          <a:off x="18605500" y="1345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2993</xdr:rowOff>
    </xdr:from>
    <xdr:ext cx="378565" cy="259045"/>
    <xdr:sp macro="" textlink="">
      <xdr:nvSpPr>
        <xdr:cNvPr id="847" name="テキスト ボックス 846"/>
        <xdr:cNvSpPr txBox="1"/>
      </xdr:nvSpPr>
      <xdr:spPr>
        <a:xfrm>
          <a:off x="18467017" y="13547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119435</xdr:rowOff>
    </xdr:from>
    <xdr:to>
      <xdr:col>116</xdr:col>
      <xdr:colOff>114300</xdr:colOff>
      <xdr:row>73</xdr:row>
      <xdr:rowOff>49585</xdr:rowOff>
    </xdr:to>
    <xdr:sp macro="" textlink="">
      <xdr:nvSpPr>
        <xdr:cNvPr id="853" name="楕円 852"/>
        <xdr:cNvSpPr/>
      </xdr:nvSpPr>
      <xdr:spPr>
        <a:xfrm>
          <a:off x="22110700" y="124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34362</xdr:rowOff>
    </xdr:from>
    <xdr:ext cx="469744" cy="259045"/>
    <xdr:sp macro="" textlink="">
      <xdr:nvSpPr>
        <xdr:cNvPr id="854" name="繰出金該当値テキスト"/>
        <xdr:cNvSpPr txBox="1"/>
      </xdr:nvSpPr>
      <xdr:spPr>
        <a:xfrm>
          <a:off x="22212300" y="1237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125149</xdr:rowOff>
    </xdr:from>
    <xdr:to>
      <xdr:col>112</xdr:col>
      <xdr:colOff>38100</xdr:colOff>
      <xdr:row>78</xdr:row>
      <xdr:rowOff>55299</xdr:rowOff>
    </xdr:to>
    <xdr:sp macro="" textlink="">
      <xdr:nvSpPr>
        <xdr:cNvPr id="855" name="楕円 854"/>
        <xdr:cNvSpPr/>
      </xdr:nvSpPr>
      <xdr:spPr>
        <a:xfrm>
          <a:off x="21272500" y="133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71826</xdr:rowOff>
    </xdr:from>
    <xdr:ext cx="469744" cy="259045"/>
    <xdr:sp macro="" textlink="">
      <xdr:nvSpPr>
        <xdr:cNvPr id="856" name="テキスト ボックス 855"/>
        <xdr:cNvSpPr txBox="1"/>
      </xdr:nvSpPr>
      <xdr:spPr>
        <a:xfrm>
          <a:off x="21075728" y="1310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84328</xdr:rowOff>
    </xdr:from>
    <xdr:to>
      <xdr:col>107</xdr:col>
      <xdr:colOff>101600</xdr:colOff>
      <xdr:row>78</xdr:row>
      <xdr:rowOff>14478</xdr:rowOff>
    </xdr:to>
    <xdr:sp macro="" textlink="">
      <xdr:nvSpPr>
        <xdr:cNvPr id="857" name="楕円 856"/>
        <xdr:cNvSpPr/>
      </xdr:nvSpPr>
      <xdr:spPr>
        <a:xfrm>
          <a:off x="20383500" y="132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31005</xdr:rowOff>
    </xdr:from>
    <xdr:ext cx="469744" cy="259045"/>
    <xdr:sp macro="" textlink="">
      <xdr:nvSpPr>
        <xdr:cNvPr id="858" name="テキスト ボックス 857"/>
        <xdr:cNvSpPr txBox="1"/>
      </xdr:nvSpPr>
      <xdr:spPr>
        <a:xfrm>
          <a:off x="20199428" y="1306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30770</xdr:rowOff>
    </xdr:from>
    <xdr:to>
      <xdr:col>102</xdr:col>
      <xdr:colOff>165100</xdr:colOff>
      <xdr:row>76</xdr:row>
      <xdr:rowOff>132370</xdr:rowOff>
    </xdr:to>
    <xdr:sp macro="" textlink="">
      <xdr:nvSpPr>
        <xdr:cNvPr id="859" name="楕円 858"/>
        <xdr:cNvSpPr/>
      </xdr:nvSpPr>
      <xdr:spPr>
        <a:xfrm>
          <a:off x="19494500" y="1306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74</xdr:row>
      <xdr:rowOff>148897</xdr:rowOff>
    </xdr:from>
    <xdr:ext cx="469744" cy="259045"/>
    <xdr:sp macro="" textlink="">
      <xdr:nvSpPr>
        <xdr:cNvPr id="860" name="テキスト ボックス 859"/>
        <xdr:cNvSpPr txBox="1"/>
      </xdr:nvSpPr>
      <xdr:spPr>
        <a:xfrm>
          <a:off x="19310428" y="1283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152419</xdr:rowOff>
    </xdr:from>
    <xdr:to>
      <xdr:col>98</xdr:col>
      <xdr:colOff>38100</xdr:colOff>
      <xdr:row>77</xdr:row>
      <xdr:rowOff>82569</xdr:rowOff>
    </xdr:to>
    <xdr:sp macro="" textlink="">
      <xdr:nvSpPr>
        <xdr:cNvPr id="861" name="楕円 860"/>
        <xdr:cNvSpPr/>
      </xdr:nvSpPr>
      <xdr:spPr>
        <a:xfrm>
          <a:off x="18605500" y="131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99095</xdr:rowOff>
    </xdr:from>
    <xdr:ext cx="469744" cy="259045"/>
    <xdr:sp macro="" textlink="">
      <xdr:nvSpPr>
        <xdr:cNvPr id="862" name="テキスト ボックス 861"/>
        <xdr:cNvSpPr txBox="1"/>
      </xdr:nvSpPr>
      <xdr:spPr>
        <a:xfrm>
          <a:off x="18421428" y="1295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4" name="正方形/長方形 863"/>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5" name="正方形/長方形 864"/>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6" name="正方形/長方形 865"/>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7" name="正方形/長方形 866"/>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6" name="テキスト ボックス 885"/>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3" name="テキスト ボックス 902"/>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歳出決算総額は、住民一人当たり</a:t>
          </a:r>
          <a:r>
            <a:rPr kumimoji="1" lang="en-US" altLang="ja-JP" sz="1100">
              <a:latin typeface="ＭＳ Ｐゴシック" panose="020B0600070205080204" pitchFamily="50" charset="-128"/>
              <a:ea typeface="ＭＳ Ｐゴシック" panose="020B0600070205080204" pitchFamily="50" charset="-128"/>
            </a:rPr>
            <a:t>766,116</a:t>
          </a:r>
          <a:r>
            <a:rPr kumimoji="1" lang="ja-JP" altLang="en-US" sz="1100">
              <a:latin typeface="ＭＳ Ｐゴシック" panose="020B0600070205080204" pitchFamily="50" charset="-128"/>
              <a:ea typeface="ＭＳ Ｐゴシック" panose="020B0600070205080204" pitchFamily="50" charset="-128"/>
            </a:rPr>
            <a:t>円となっている。</a:t>
          </a:r>
        </a:p>
        <a:p>
          <a:r>
            <a:rPr kumimoji="1" lang="ja-JP" altLang="en-US" sz="11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100">
              <a:latin typeface="ＭＳ Ｐゴシック" panose="020B0600070205080204" pitchFamily="50" charset="-128"/>
              <a:ea typeface="ＭＳ Ｐゴシック" panose="020B0600070205080204" pitchFamily="50" charset="-128"/>
            </a:rPr>
            <a:t>141,711</a:t>
          </a:r>
          <a:r>
            <a:rPr kumimoji="1" lang="ja-JP" altLang="en-US" sz="1100">
              <a:latin typeface="ＭＳ Ｐゴシック" panose="020B0600070205080204" pitchFamily="50" charset="-128"/>
              <a:ea typeface="ＭＳ Ｐゴシック" panose="020B0600070205080204" pitchFamily="50" charset="-128"/>
            </a:rPr>
            <a:t>円となっており、近年の人事委員会勧告に基づく給与の増額改定（Ｈ</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：月例給</a:t>
          </a:r>
          <a:r>
            <a:rPr kumimoji="1" lang="en-US" altLang="ja-JP" sz="1100">
              <a:latin typeface="ＭＳ Ｐゴシック" panose="020B0600070205080204" pitchFamily="50" charset="-128"/>
              <a:ea typeface="ＭＳ Ｐゴシック" panose="020B0600070205080204" pitchFamily="50" charset="-128"/>
            </a:rPr>
            <a:t>0.14</a:t>
          </a:r>
          <a:r>
            <a:rPr kumimoji="1" lang="ja-JP" altLang="en-US" sz="1100">
              <a:latin typeface="ＭＳ Ｐゴシック" panose="020B0600070205080204" pitchFamily="50" charset="-128"/>
              <a:ea typeface="ＭＳ Ｐゴシック" panose="020B0600070205080204" pitchFamily="50" charset="-128"/>
            </a:rPr>
            <a:t>％、ボーナス</a:t>
          </a:r>
          <a:r>
            <a:rPr kumimoji="1" lang="en-US" altLang="ja-JP" sz="1100">
              <a:latin typeface="ＭＳ Ｐゴシック" panose="020B0600070205080204" pitchFamily="50" charset="-128"/>
              <a:ea typeface="ＭＳ Ｐゴシック" panose="020B0600070205080204" pitchFamily="50" charset="-128"/>
            </a:rPr>
            <a:t>0.05</a:t>
          </a:r>
          <a:r>
            <a:rPr kumimoji="1" lang="ja-JP" altLang="en-US" sz="1100">
              <a:latin typeface="ＭＳ Ｐゴシック" panose="020B0600070205080204" pitchFamily="50" charset="-128"/>
              <a:ea typeface="ＭＳ Ｐゴシック" panose="020B0600070205080204" pitchFamily="50" charset="-128"/>
            </a:rPr>
            <a:t>月、Ｈ</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：月例給</a:t>
          </a:r>
          <a:r>
            <a:rPr kumimoji="1" lang="en-US" altLang="ja-JP" sz="1100">
              <a:latin typeface="ＭＳ Ｐゴシック" panose="020B0600070205080204" pitchFamily="50" charset="-128"/>
              <a:ea typeface="ＭＳ Ｐゴシック" panose="020B0600070205080204" pitchFamily="50" charset="-128"/>
            </a:rPr>
            <a:t>0.17</a:t>
          </a:r>
          <a:r>
            <a:rPr kumimoji="1" lang="ja-JP" altLang="en-US" sz="1100">
              <a:latin typeface="ＭＳ Ｐゴシック" panose="020B0600070205080204" pitchFamily="50" charset="-128"/>
              <a:ea typeface="ＭＳ Ｐゴシック" panose="020B0600070205080204" pitchFamily="50" charset="-128"/>
            </a:rPr>
            <a:t>％、ボーナス</a:t>
          </a:r>
          <a:r>
            <a:rPr kumimoji="1" lang="en-US" altLang="ja-JP" sz="1100">
              <a:latin typeface="ＭＳ Ｐゴシック" panose="020B0600070205080204" pitchFamily="50" charset="-128"/>
              <a:ea typeface="ＭＳ Ｐゴシック" panose="020B0600070205080204" pitchFamily="50" charset="-128"/>
            </a:rPr>
            <a:t>0.10</a:t>
          </a:r>
          <a:r>
            <a:rPr kumimoji="1" lang="ja-JP" altLang="en-US" sz="1100">
              <a:latin typeface="ＭＳ Ｐゴシック" panose="020B0600070205080204" pitchFamily="50" charset="-128"/>
              <a:ea typeface="ＭＳ Ｐゴシック" panose="020B0600070205080204" pitchFamily="50" charset="-128"/>
            </a:rPr>
            <a:t>月）によって上昇傾向にあり、類似団体平均を上回っているものの、平成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年から平成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年にかけて公営企業を除く全体で</a:t>
          </a:r>
          <a:r>
            <a:rPr kumimoji="1" lang="en-US" altLang="ja-JP" sz="1100">
              <a:latin typeface="ＭＳ Ｐゴシック" panose="020B0600070205080204" pitchFamily="50" charset="-128"/>
              <a:ea typeface="ＭＳ Ｐゴシック" panose="020B0600070205080204" pitchFamily="50" charset="-128"/>
            </a:rPr>
            <a:t>1,419</a:t>
          </a:r>
          <a:r>
            <a:rPr kumimoji="1" lang="ja-JP" altLang="en-US" sz="1100">
              <a:latin typeface="ＭＳ Ｐゴシック" panose="020B0600070205080204" pitchFamily="50" charset="-128"/>
              <a:ea typeface="ＭＳ Ｐゴシック" panose="020B0600070205080204" pitchFamily="50" charset="-128"/>
            </a:rPr>
            <a:t>人の職員数を削減したことに加え、平成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年度から特別調整額（管理職手当）の特例減額等による人件費の抑制に努めてきているため、類似団体平均との差は縮小傾向にある。引き続き、適切な人件費の維持に努める。</a:t>
          </a:r>
        </a:p>
        <a:p>
          <a:r>
            <a:rPr kumimoji="1" lang="ja-JP" altLang="en-US" sz="1100">
              <a:latin typeface="ＭＳ Ｐゴシック" panose="020B0600070205080204" pitchFamily="50" charset="-128"/>
              <a:ea typeface="ＭＳ Ｐゴシック" panose="020B0600070205080204" pitchFamily="50" charset="-128"/>
            </a:rPr>
            <a:t>　補助費等は、住民一人当たり</a:t>
          </a:r>
          <a:r>
            <a:rPr kumimoji="1" lang="en-US" altLang="ja-JP" sz="1100">
              <a:latin typeface="ＭＳ Ｐゴシック" panose="020B0600070205080204" pitchFamily="50" charset="-128"/>
              <a:ea typeface="ＭＳ Ｐゴシック" panose="020B0600070205080204" pitchFamily="50" charset="-128"/>
            </a:rPr>
            <a:t>127,452</a:t>
          </a:r>
          <a:r>
            <a:rPr kumimoji="1" lang="ja-JP" altLang="en-US" sz="1100">
              <a:latin typeface="ＭＳ Ｐゴシック" panose="020B0600070205080204" pitchFamily="50" charset="-128"/>
              <a:ea typeface="ＭＳ Ｐゴシック" panose="020B0600070205080204" pitchFamily="50" charset="-128"/>
            </a:rPr>
            <a:t>円となっており、東日本大震災津波からの復旧・復興事業の実施により、類似団体平均を大きく上回っている。復旧・復興事業は着実に実施しつつ、各単独補助金等の見直しを行い、平成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年度の当初予算編成において、</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事業について廃止・縮減を図るなど、今後も「いわて県民計画</a:t>
          </a:r>
          <a:r>
            <a:rPr kumimoji="1" lang="en-US" altLang="ja-JP" sz="1100">
              <a:latin typeface="ＭＳ Ｐゴシック" panose="020B0600070205080204" pitchFamily="50" charset="-128"/>
              <a:ea typeface="ＭＳ Ｐゴシック" panose="020B0600070205080204" pitchFamily="50" charset="-128"/>
            </a:rPr>
            <a:t>(2019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2028)</a:t>
          </a:r>
          <a:r>
            <a:rPr kumimoji="1" lang="ja-JP" altLang="en-US" sz="1100">
              <a:latin typeface="ＭＳ Ｐゴシック" panose="020B0600070205080204" pitchFamily="50" charset="-128"/>
              <a:ea typeface="ＭＳ Ｐゴシック" panose="020B0600070205080204" pitchFamily="50" charset="-128"/>
            </a:rPr>
            <a:t>」の「第１期アクションプラン</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行政経営プラン</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」に基づき、所期の目的を達成したものや事業実施期間が到来したものの廃止など、必要性や有効性を勘案しながら見直しを行っていく。</a:t>
          </a:r>
        </a:p>
        <a:p>
          <a:r>
            <a:rPr kumimoji="1" lang="ja-JP" altLang="en-US" sz="1100">
              <a:latin typeface="ＭＳ Ｐゴシック" panose="020B0600070205080204" pitchFamily="50" charset="-128"/>
              <a:ea typeface="ＭＳ Ｐゴシック" panose="020B0600070205080204" pitchFamily="50" charset="-128"/>
            </a:rPr>
            <a:t>　また、主要構成項目の投資的経費（普通建設事業費及び災害復旧事業費）は、東日本大震災津波及び平成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年台風</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号災害からの復旧・復興事業の実施により、類似団体平均を大きく上回っている。平成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年度においては、港湾、道路等の整備事業の減少に伴い普通建設事業費が</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％減少となっている。今後も「いわて県民計画</a:t>
          </a:r>
          <a:r>
            <a:rPr kumimoji="1" lang="en-US" altLang="ja-JP" sz="1100">
              <a:latin typeface="ＭＳ Ｐゴシック" panose="020B0600070205080204" pitchFamily="50" charset="-128"/>
              <a:ea typeface="ＭＳ Ｐゴシック" panose="020B0600070205080204" pitchFamily="50" charset="-128"/>
            </a:rPr>
            <a:t>(2019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2028)</a:t>
          </a:r>
          <a:r>
            <a:rPr kumimoji="1" lang="ja-JP" altLang="en-US" sz="1100">
              <a:latin typeface="ＭＳ Ｐゴシック" panose="020B0600070205080204" pitchFamily="50" charset="-128"/>
              <a:ea typeface="ＭＳ Ｐゴシック" panose="020B0600070205080204" pitchFamily="50" charset="-128"/>
            </a:rPr>
            <a:t>」の「第１期アクションプラン</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行政経営プラン</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基づき、復興関係以外の投資的経費について、重点化により公共事業を効果的に進めるほか、公共事業以外の大規模施設整備については緊急性・必要性を考慮して進度調整を図るなど、適正な公債費負担となるよう新発債の発行規模に配慮して見直し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1,250,142
1,243,012
15,275.01
1,032,511,566
957,753,857
19,051,457
396,972,206
1,347,436,892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218.3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76019</xdr:rowOff>
    </xdr:to>
    <xdr:cxnSp macro="">
      <xdr:nvCxnSpPr>
        <xdr:cNvPr id="58" name="直線コネクタ 57"/>
        <xdr:cNvCxnSpPr/>
      </xdr:nvCxnSpPr>
      <xdr:spPr>
        <a:xfrm flipV="1">
          <a:off x="4633595" y="5181963"/>
          <a:ext cx="127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79846</xdr:rowOff>
    </xdr:from>
    <xdr:ext cx="378565" cy="259045"/>
    <xdr:sp macro="" textlink="">
      <xdr:nvSpPr>
        <xdr:cNvPr id="59" name="議会費最小値テキスト"/>
        <xdr:cNvSpPr txBox="1"/>
      </xdr:nvSpPr>
      <xdr:spPr>
        <a:xfrm>
          <a:off x="4686300" y="6766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76019</xdr:rowOff>
    </xdr:from>
    <xdr:to>
      <xdr:col>24</xdr:col>
      <xdr:colOff>152400</xdr:colOff>
      <xdr:row>39</xdr:row>
      <xdr:rowOff>76019</xdr:rowOff>
    </xdr:to>
    <xdr:cxnSp macro="">
      <xdr:nvCxnSpPr>
        <xdr:cNvPr id="60" name="直線コネクタ 59"/>
        <xdr:cNvCxnSpPr/>
      </xdr:nvCxnSpPr>
      <xdr:spPr>
        <a:xfrm>
          <a:off x="4546600" y="676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111942</xdr:rowOff>
    </xdr:from>
    <xdr:to>
      <xdr:col>24</xdr:col>
      <xdr:colOff>63500</xdr:colOff>
      <xdr:row>34</xdr:row>
      <xdr:rowOff>123372</xdr:rowOff>
    </xdr:to>
    <xdr:cxnSp macro="">
      <xdr:nvCxnSpPr>
        <xdr:cNvPr id="63" name="直線コネクタ 62"/>
        <xdr:cNvCxnSpPr/>
      </xdr:nvCxnSpPr>
      <xdr:spPr>
        <a:xfrm flipV="1">
          <a:off x="3797300" y="5769792"/>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13443</xdr:rowOff>
    </xdr:from>
    <xdr:ext cx="469744" cy="259045"/>
    <xdr:sp macro="" textlink="">
      <xdr:nvSpPr>
        <xdr:cNvPr id="64" name="議会費平均値テキスト"/>
        <xdr:cNvSpPr txBox="1"/>
      </xdr:nvSpPr>
      <xdr:spPr>
        <a:xfrm>
          <a:off x="4686300" y="6014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35016</xdr:rowOff>
    </xdr:from>
    <xdr:to>
      <xdr:col>24</xdr:col>
      <xdr:colOff>114300</xdr:colOff>
      <xdr:row>35</xdr:row>
      <xdr:rowOff>136616</xdr:rowOff>
    </xdr:to>
    <xdr:sp macro="" textlink="">
      <xdr:nvSpPr>
        <xdr:cNvPr id="65" name="フローチャート: 判断 64"/>
        <xdr:cNvSpPr/>
      </xdr:nvSpPr>
      <xdr:spPr>
        <a:xfrm>
          <a:off x="45847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123372</xdr:rowOff>
    </xdr:from>
    <xdr:to>
      <xdr:col>19</xdr:col>
      <xdr:colOff>177800</xdr:colOff>
      <xdr:row>34</xdr:row>
      <xdr:rowOff>139700</xdr:rowOff>
    </xdr:to>
    <xdr:cxnSp macro="">
      <xdr:nvCxnSpPr>
        <xdr:cNvPr id="66" name="直線コネクタ 65"/>
        <xdr:cNvCxnSpPr/>
      </xdr:nvCxnSpPr>
      <xdr:spPr>
        <a:xfrm flipV="1">
          <a:off x="2908300" y="5952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70939</xdr:rowOff>
    </xdr:from>
    <xdr:to>
      <xdr:col>20</xdr:col>
      <xdr:colOff>38100</xdr:colOff>
      <xdr:row>36</xdr:row>
      <xdr:rowOff>1089</xdr:rowOff>
    </xdr:to>
    <xdr:sp macro="" textlink="">
      <xdr:nvSpPr>
        <xdr:cNvPr id="67" name="フローチャート: 判断 66"/>
        <xdr:cNvSpPr/>
      </xdr:nvSpPr>
      <xdr:spPr>
        <a:xfrm>
          <a:off x="3746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163666</xdr:rowOff>
    </xdr:from>
    <xdr:ext cx="469744" cy="259045"/>
    <xdr:sp macro="" textlink="">
      <xdr:nvSpPr>
        <xdr:cNvPr id="68" name="テキスト ボックス 67"/>
        <xdr:cNvSpPr txBox="1"/>
      </xdr:nvSpPr>
      <xdr:spPr>
        <a:xfrm>
          <a:off x="3549728" y="616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139700</xdr:rowOff>
    </xdr:from>
    <xdr:to>
      <xdr:col>15</xdr:col>
      <xdr:colOff>50800</xdr:colOff>
      <xdr:row>35</xdr:row>
      <xdr:rowOff>115207</xdr:rowOff>
    </xdr:to>
    <xdr:cxnSp macro="">
      <xdr:nvCxnSpPr>
        <xdr:cNvPr id="69" name="直線コネクタ 68"/>
        <xdr:cNvCxnSpPr/>
      </xdr:nvCxnSpPr>
      <xdr:spPr>
        <a:xfrm flipV="1">
          <a:off x="2019300" y="59690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84001</xdr:rowOff>
    </xdr:from>
    <xdr:to>
      <xdr:col>15</xdr:col>
      <xdr:colOff>101600</xdr:colOff>
      <xdr:row>36</xdr:row>
      <xdr:rowOff>14151</xdr:rowOff>
    </xdr:to>
    <xdr:sp macro="" textlink="">
      <xdr:nvSpPr>
        <xdr:cNvPr id="70" name="フローチャート: 判断 69"/>
        <xdr:cNvSpPr/>
      </xdr:nvSpPr>
      <xdr:spPr>
        <a:xfrm>
          <a:off x="2857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5278</xdr:rowOff>
    </xdr:from>
    <xdr:ext cx="378565" cy="259045"/>
    <xdr:sp macro="" textlink="">
      <xdr:nvSpPr>
        <xdr:cNvPr id="71" name="テキスト ボックス 70"/>
        <xdr:cNvSpPr txBox="1"/>
      </xdr:nvSpPr>
      <xdr:spPr>
        <a:xfrm>
          <a:off x="2719017" y="617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115207</xdr:rowOff>
    </xdr:from>
    <xdr:to>
      <xdr:col>10</xdr:col>
      <xdr:colOff>114300</xdr:colOff>
      <xdr:row>35</xdr:row>
      <xdr:rowOff>147864</xdr:rowOff>
    </xdr:to>
    <xdr:cxnSp macro="">
      <xdr:nvCxnSpPr>
        <xdr:cNvPr id="72" name="直線コネクタ 71"/>
        <xdr:cNvCxnSpPr/>
      </xdr:nvCxnSpPr>
      <xdr:spPr>
        <a:xfrm flipV="1">
          <a:off x="1130300" y="6115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20320</xdr:rowOff>
    </xdr:from>
    <xdr:to>
      <xdr:col>10</xdr:col>
      <xdr:colOff>165100</xdr:colOff>
      <xdr:row>36</xdr:row>
      <xdr:rowOff>121920</xdr:rowOff>
    </xdr:to>
    <xdr:sp macro="" textlink="">
      <xdr:nvSpPr>
        <xdr:cNvPr id="73" name="フローチャート: 判断 72"/>
        <xdr:cNvSpPr/>
      </xdr:nvSpPr>
      <xdr:spPr>
        <a:xfrm>
          <a:off x="1968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113047</xdr:rowOff>
    </xdr:from>
    <xdr:ext cx="378565" cy="259045"/>
    <xdr:sp macro="" textlink="">
      <xdr:nvSpPr>
        <xdr:cNvPr id="74" name="テキスト ボックス 73"/>
        <xdr:cNvSpPr txBox="1"/>
      </xdr:nvSpPr>
      <xdr:spPr>
        <a:xfrm>
          <a:off x="1830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152581</xdr:rowOff>
    </xdr:from>
    <xdr:to>
      <xdr:col>6</xdr:col>
      <xdr:colOff>38100</xdr:colOff>
      <xdr:row>38</xdr:row>
      <xdr:rowOff>82731</xdr:rowOff>
    </xdr:to>
    <xdr:sp macro="" textlink="">
      <xdr:nvSpPr>
        <xdr:cNvPr id="75" name="フローチャート: 判断 74"/>
        <xdr:cNvSpPr/>
      </xdr:nvSpPr>
      <xdr:spPr>
        <a:xfrm>
          <a:off x="1079500" y="649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73858</xdr:rowOff>
    </xdr:from>
    <xdr:ext cx="378565" cy="259045"/>
    <xdr:sp macro="" textlink="">
      <xdr:nvSpPr>
        <xdr:cNvPr id="76" name="テキスト ボックス 75"/>
        <xdr:cNvSpPr txBox="1"/>
      </xdr:nvSpPr>
      <xdr:spPr>
        <a:xfrm>
          <a:off x="941017" y="658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61142</xdr:rowOff>
    </xdr:from>
    <xdr:to>
      <xdr:col>24</xdr:col>
      <xdr:colOff>114300</xdr:colOff>
      <xdr:row>33</xdr:row>
      <xdr:rowOff>162742</xdr:rowOff>
    </xdr:to>
    <xdr:sp macro="" textlink="">
      <xdr:nvSpPr>
        <xdr:cNvPr id="82" name="楕円 81"/>
        <xdr:cNvSpPr/>
      </xdr:nvSpPr>
      <xdr:spPr>
        <a:xfrm>
          <a:off x="4584700" y="57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84019</xdr:rowOff>
    </xdr:from>
    <xdr:ext cx="469744" cy="259045"/>
    <xdr:sp macro="" textlink="">
      <xdr:nvSpPr>
        <xdr:cNvPr id="83" name="議会費該当値テキスト"/>
        <xdr:cNvSpPr txBox="1"/>
      </xdr:nvSpPr>
      <xdr:spPr>
        <a:xfrm>
          <a:off x="4686300" y="55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72572</xdr:rowOff>
    </xdr:from>
    <xdr:to>
      <xdr:col>20</xdr:col>
      <xdr:colOff>38100</xdr:colOff>
      <xdr:row>35</xdr:row>
      <xdr:rowOff>2722</xdr:rowOff>
    </xdr:to>
    <xdr:sp macro="" textlink="">
      <xdr:nvSpPr>
        <xdr:cNvPr id="84" name="楕円 83"/>
        <xdr:cNvSpPr/>
      </xdr:nvSpPr>
      <xdr:spPr>
        <a:xfrm>
          <a:off x="3746500" y="59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33</xdr:row>
      <xdr:rowOff>19249</xdr:rowOff>
    </xdr:from>
    <xdr:ext cx="469744" cy="259045"/>
    <xdr:sp macro="" textlink="">
      <xdr:nvSpPr>
        <xdr:cNvPr id="85" name="テキスト ボックス 84"/>
        <xdr:cNvSpPr txBox="1"/>
      </xdr:nvSpPr>
      <xdr:spPr>
        <a:xfrm>
          <a:off x="3549728" y="567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88900</xdr:rowOff>
    </xdr:from>
    <xdr:to>
      <xdr:col>15</xdr:col>
      <xdr:colOff>101600</xdr:colOff>
      <xdr:row>35</xdr:row>
      <xdr:rowOff>19050</xdr:rowOff>
    </xdr:to>
    <xdr:sp macro="" textlink="">
      <xdr:nvSpPr>
        <xdr:cNvPr id="86" name="楕円 85"/>
        <xdr:cNvSpPr/>
      </xdr:nvSpPr>
      <xdr:spPr>
        <a:xfrm>
          <a:off x="2857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35577</xdr:rowOff>
    </xdr:from>
    <xdr:ext cx="469744" cy="259045"/>
    <xdr:sp macro="" textlink="">
      <xdr:nvSpPr>
        <xdr:cNvPr id="87" name="テキスト ボックス 86"/>
        <xdr:cNvSpPr txBox="1"/>
      </xdr:nvSpPr>
      <xdr:spPr>
        <a:xfrm>
          <a:off x="2673428"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64407</xdr:rowOff>
    </xdr:from>
    <xdr:to>
      <xdr:col>10</xdr:col>
      <xdr:colOff>165100</xdr:colOff>
      <xdr:row>35</xdr:row>
      <xdr:rowOff>166007</xdr:rowOff>
    </xdr:to>
    <xdr:sp macro="" textlink="">
      <xdr:nvSpPr>
        <xdr:cNvPr id="88" name="楕円 87"/>
        <xdr:cNvSpPr/>
      </xdr:nvSpPr>
      <xdr:spPr>
        <a:xfrm>
          <a:off x="1968500" y="606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11084</xdr:rowOff>
    </xdr:from>
    <xdr:ext cx="469744" cy="259045"/>
    <xdr:sp macro="" textlink="">
      <xdr:nvSpPr>
        <xdr:cNvPr id="89" name="テキスト ボックス 88"/>
        <xdr:cNvSpPr txBox="1"/>
      </xdr:nvSpPr>
      <xdr:spPr>
        <a:xfrm>
          <a:off x="1784428" y="584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97064</xdr:rowOff>
    </xdr:from>
    <xdr:to>
      <xdr:col>6</xdr:col>
      <xdr:colOff>38100</xdr:colOff>
      <xdr:row>36</xdr:row>
      <xdr:rowOff>27214</xdr:rowOff>
    </xdr:to>
    <xdr:sp macro="" textlink="">
      <xdr:nvSpPr>
        <xdr:cNvPr id="90" name="楕円 89"/>
        <xdr:cNvSpPr/>
      </xdr:nvSpPr>
      <xdr:spPr>
        <a:xfrm>
          <a:off x="1079500" y="60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43741</xdr:rowOff>
    </xdr:from>
    <xdr:ext cx="378565" cy="259045"/>
    <xdr:sp macro="" textlink="">
      <xdr:nvSpPr>
        <xdr:cNvPr id="91" name="テキスト ボックス 90"/>
        <xdr:cNvSpPr txBox="1"/>
      </xdr:nvSpPr>
      <xdr:spPr>
        <a:xfrm>
          <a:off x="941017" y="5873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85476</xdr:rowOff>
    </xdr:from>
    <xdr:to>
      <xdr:col>24</xdr:col>
      <xdr:colOff>62865</xdr:colOff>
      <xdr:row>57</xdr:row>
      <xdr:rowOff>59416</xdr:rowOff>
    </xdr:to>
    <xdr:cxnSp macro="">
      <xdr:nvCxnSpPr>
        <xdr:cNvPr id="112" name="直線コネクタ 111"/>
        <xdr:cNvCxnSpPr/>
      </xdr:nvCxnSpPr>
      <xdr:spPr>
        <a:xfrm flipV="1">
          <a:off x="4633595" y="8657976"/>
          <a:ext cx="1270" cy="1174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63243</xdr:rowOff>
    </xdr:from>
    <xdr:ext cx="534377" cy="259045"/>
    <xdr:sp macro="" textlink="">
      <xdr:nvSpPr>
        <xdr:cNvPr id="113" name="総務費最小値テキスト"/>
        <xdr:cNvSpPr txBox="1"/>
      </xdr:nvSpPr>
      <xdr:spPr>
        <a:xfrm>
          <a:off x="4686300" y="98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59416</xdr:rowOff>
    </xdr:from>
    <xdr:to>
      <xdr:col>24</xdr:col>
      <xdr:colOff>152400</xdr:colOff>
      <xdr:row>57</xdr:row>
      <xdr:rowOff>59416</xdr:rowOff>
    </xdr:to>
    <xdr:cxnSp macro="">
      <xdr:nvCxnSpPr>
        <xdr:cNvPr id="114" name="直線コネクタ 113"/>
        <xdr:cNvCxnSpPr/>
      </xdr:nvCxnSpPr>
      <xdr:spPr>
        <a:xfrm>
          <a:off x="4546600" y="98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32153</xdr:rowOff>
    </xdr:from>
    <xdr:ext cx="534377" cy="259045"/>
    <xdr:sp macro="" textlink="">
      <xdr:nvSpPr>
        <xdr:cNvPr id="115" name="総務費最大値テキスト"/>
        <xdr:cNvSpPr txBox="1"/>
      </xdr:nvSpPr>
      <xdr:spPr>
        <a:xfrm>
          <a:off x="4686300" y="84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85476</xdr:rowOff>
    </xdr:from>
    <xdr:to>
      <xdr:col>24</xdr:col>
      <xdr:colOff>152400</xdr:colOff>
      <xdr:row>50</xdr:row>
      <xdr:rowOff>85476</xdr:rowOff>
    </xdr:to>
    <xdr:cxnSp macro="">
      <xdr:nvCxnSpPr>
        <xdr:cNvPr id="116" name="直線コネクタ 115"/>
        <xdr:cNvCxnSpPr/>
      </xdr:nvCxnSpPr>
      <xdr:spPr>
        <a:xfrm>
          <a:off x="4546600" y="8657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78115</xdr:rowOff>
    </xdr:from>
    <xdr:to>
      <xdr:col>24</xdr:col>
      <xdr:colOff>63500</xdr:colOff>
      <xdr:row>53</xdr:row>
      <xdr:rowOff>54570</xdr:rowOff>
    </xdr:to>
    <xdr:cxnSp macro="">
      <xdr:nvCxnSpPr>
        <xdr:cNvPr id="117" name="直線コネクタ 116"/>
        <xdr:cNvCxnSpPr/>
      </xdr:nvCxnSpPr>
      <xdr:spPr>
        <a:xfrm flipV="1">
          <a:off x="3797300" y="8993515"/>
          <a:ext cx="838200" cy="14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63258</xdr:rowOff>
    </xdr:from>
    <xdr:ext cx="534377" cy="259045"/>
    <xdr:sp macro="" textlink="">
      <xdr:nvSpPr>
        <xdr:cNvPr id="118" name="総務費平均値テキスト"/>
        <xdr:cNvSpPr txBox="1"/>
      </xdr:nvSpPr>
      <xdr:spPr>
        <a:xfrm>
          <a:off x="4686300" y="9321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84831</xdr:rowOff>
    </xdr:from>
    <xdr:to>
      <xdr:col>24</xdr:col>
      <xdr:colOff>114300</xdr:colOff>
      <xdr:row>55</xdr:row>
      <xdr:rowOff>14981</xdr:rowOff>
    </xdr:to>
    <xdr:sp macro="" textlink="">
      <xdr:nvSpPr>
        <xdr:cNvPr id="119" name="フローチャート: 判断 118"/>
        <xdr:cNvSpPr/>
      </xdr:nvSpPr>
      <xdr:spPr>
        <a:xfrm>
          <a:off x="4584700" y="934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118394</xdr:rowOff>
    </xdr:from>
    <xdr:to>
      <xdr:col>19</xdr:col>
      <xdr:colOff>177800</xdr:colOff>
      <xdr:row>53</xdr:row>
      <xdr:rowOff>54570</xdr:rowOff>
    </xdr:to>
    <xdr:cxnSp macro="">
      <xdr:nvCxnSpPr>
        <xdr:cNvPr id="120" name="直線コネクタ 119"/>
        <xdr:cNvCxnSpPr/>
      </xdr:nvCxnSpPr>
      <xdr:spPr>
        <a:xfrm>
          <a:off x="2908300" y="8862344"/>
          <a:ext cx="889000" cy="27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61971</xdr:rowOff>
    </xdr:from>
    <xdr:to>
      <xdr:col>20</xdr:col>
      <xdr:colOff>38100</xdr:colOff>
      <xdr:row>54</xdr:row>
      <xdr:rowOff>163571</xdr:rowOff>
    </xdr:to>
    <xdr:sp macro="" textlink="">
      <xdr:nvSpPr>
        <xdr:cNvPr id="121" name="フローチャート: 判断 120"/>
        <xdr:cNvSpPr/>
      </xdr:nvSpPr>
      <xdr:spPr>
        <a:xfrm>
          <a:off x="37465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154698</xdr:rowOff>
    </xdr:from>
    <xdr:ext cx="534377" cy="259045"/>
    <xdr:sp macro="" textlink="">
      <xdr:nvSpPr>
        <xdr:cNvPr id="122" name="テキスト ボックス 121"/>
        <xdr:cNvSpPr txBox="1"/>
      </xdr:nvSpPr>
      <xdr:spPr>
        <a:xfrm>
          <a:off x="3517411" y="941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89179</xdr:rowOff>
    </xdr:from>
    <xdr:to>
      <xdr:col>15</xdr:col>
      <xdr:colOff>50800</xdr:colOff>
      <xdr:row>51</xdr:row>
      <xdr:rowOff>118394</xdr:rowOff>
    </xdr:to>
    <xdr:cxnSp macro="">
      <xdr:nvCxnSpPr>
        <xdr:cNvPr id="123" name="直線コネクタ 122"/>
        <xdr:cNvCxnSpPr/>
      </xdr:nvCxnSpPr>
      <xdr:spPr>
        <a:xfrm>
          <a:off x="2019300" y="8833129"/>
          <a:ext cx="8890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97038</xdr:rowOff>
    </xdr:from>
    <xdr:to>
      <xdr:col>15</xdr:col>
      <xdr:colOff>101600</xdr:colOff>
      <xdr:row>54</xdr:row>
      <xdr:rowOff>27188</xdr:rowOff>
    </xdr:to>
    <xdr:sp macro="" textlink="">
      <xdr:nvSpPr>
        <xdr:cNvPr id="124" name="フローチャート: 判断 123"/>
        <xdr:cNvSpPr/>
      </xdr:nvSpPr>
      <xdr:spPr>
        <a:xfrm>
          <a:off x="2857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18315</xdr:rowOff>
    </xdr:from>
    <xdr:ext cx="534377" cy="259045"/>
    <xdr:sp macro="" textlink="">
      <xdr:nvSpPr>
        <xdr:cNvPr id="125" name="テキスト ボックス 124"/>
        <xdr:cNvSpPr txBox="1"/>
      </xdr:nvSpPr>
      <xdr:spPr>
        <a:xfrm>
          <a:off x="2641111" y="927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89179</xdr:rowOff>
    </xdr:from>
    <xdr:to>
      <xdr:col>10</xdr:col>
      <xdr:colOff>114300</xdr:colOff>
      <xdr:row>51</xdr:row>
      <xdr:rowOff>132202</xdr:rowOff>
    </xdr:to>
    <xdr:cxnSp macro="">
      <xdr:nvCxnSpPr>
        <xdr:cNvPr id="126" name="直線コネクタ 125"/>
        <xdr:cNvCxnSpPr/>
      </xdr:nvCxnSpPr>
      <xdr:spPr>
        <a:xfrm flipV="1">
          <a:off x="1130300" y="8833129"/>
          <a:ext cx="889000" cy="4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100330</xdr:rowOff>
    </xdr:from>
    <xdr:to>
      <xdr:col>10</xdr:col>
      <xdr:colOff>165100</xdr:colOff>
      <xdr:row>55</xdr:row>
      <xdr:rowOff>30480</xdr:rowOff>
    </xdr:to>
    <xdr:sp macro="" textlink="">
      <xdr:nvSpPr>
        <xdr:cNvPr id="127" name="フローチャート: 判断 126"/>
        <xdr:cNvSpPr/>
      </xdr:nvSpPr>
      <xdr:spPr>
        <a:xfrm>
          <a:off x="1968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21607</xdr:rowOff>
    </xdr:from>
    <xdr:ext cx="534377" cy="259045"/>
    <xdr:sp macro="" textlink="">
      <xdr:nvSpPr>
        <xdr:cNvPr id="128" name="テキスト ボックス 127"/>
        <xdr:cNvSpPr txBox="1"/>
      </xdr:nvSpPr>
      <xdr:spPr>
        <a:xfrm>
          <a:off x="1752111" y="945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71572</xdr:rowOff>
    </xdr:from>
    <xdr:to>
      <xdr:col>6</xdr:col>
      <xdr:colOff>38100</xdr:colOff>
      <xdr:row>57</xdr:row>
      <xdr:rowOff>1722</xdr:rowOff>
    </xdr:to>
    <xdr:sp macro="" textlink="">
      <xdr:nvSpPr>
        <xdr:cNvPr id="129" name="フローチャート: 判断 128"/>
        <xdr:cNvSpPr/>
      </xdr:nvSpPr>
      <xdr:spPr>
        <a:xfrm>
          <a:off x="1079500" y="96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164299</xdr:rowOff>
    </xdr:from>
    <xdr:ext cx="534377" cy="259045"/>
    <xdr:sp macro="" textlink="">
      <xdr:nvSpPr>
        <xdr:cNvPr id="130" name="テキスト ボックス 129"/>
        <xdr:cNvSpPr txBox="1"/>
      </xdr:nvSpPr>
      <xdr:spPr>
        <a:xfrm>
          <a:off x="863111" y="976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27315</xdr:rowOff>
    </xdr:from>
    <xdr:to>
      <xdr:col>24</xdr:col>
      <xdr:colOff>114300</xdr:colOff>
      <xdr:row>52</xdr:row>
      <xdr:rowOff>128915</xdr:rowOff>
    </xdr:to>
    <xdr:sp macro="" textlink="">
      <xdr:nvSpPr>
        <xdr:cNvPr id="136" name="楕円 135"/>
        <xdr:cNvSpPr/>
      </xdr:nvSpPr>
      <xdr:spPr>
        <a:xfrm>
          <a:off x="4584700" y="89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50192</xdr:rowOff>
    </xdr:from>
    <xdr:ext cx="534377" cy="259045"/>
    <xdr:sp macro="" textlink="">
      <xdr:nvSpPr>
        <xdr:cNvPr id="137" name="総務費該当値テキスト"/>
        <xdr:cNvSpPr txBox="1"/>
      </xdr:nvSpPr>
      <xdr:spPr>
        <a:xfrm>
          <a:off x="4686300" y="879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3770</xdr:rowOff>
    </xdr:from>
    <xdr:to>
      <xdr:col>20</xdr:col>
      <xdr:colOff>38100</xdr:colOff>
      <xdr:row>53</xdr:row>
      <xdr:rowOff>105370</xdr:rowOff>
    </xdr:to>
    <xdr:sp macro="" textlink="">
      <xdr:nvSpPr>
        <xdr:cNvPr id="138" name="楕円 137"/>
        <xdr:cNvSpPr/>
      </xdr:nvSpPr>
      <xdr:spPr>
        <a:xfrm>
          <a:off x="3746500" y="90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51</xdr:row>
      <xdr:rowOff>121897</xdr:rowOff>
    </xdr:from>
    <xdr:ext cx="534377" cy="259045"/>
    <xdr:sp macro="" textlink="">
      <xdr:nvSpPr>
        <xdr:cNvPr id="139" name="テキスト ボックス 138"/>
        <xdr:cNvSpPr txBox="1"/>
      </xdr:nvSpPr>
      <xdr:spPr>
        <a:xfrm>
          <a:off x="3517411" y="886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67594</xdr:rowOff>
    </xdr:from>
    <xdr:to>
      <xdr:col>15</xdr:col>
      <xdr:colOff>101600</xdr:colOff>
      <xdr:row>51</xdr:row>
      <xdr:rowOff>169194</xdr:rowOff>
    </xdr:to>
    <xdr:sp macro="" textlink="">
      <xdr:nvSpPr>
        <xdr:cNvPr id="140" name="楕円 139"/>
        <xdr:cNvSpPr/>
      </xdr:nvSpPr>
      <xdr:spPr>
        <a:xfrm>
          <a:off x="2857500" y="88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14271</xdr:rowOff>
    </xdr:from>
    <xdr:ext cx="534377" cy="259045"/>
    <xdr:sp macro="" textlink="">
      <xdr:nvSpPr>
        <xdr:cNvPr id="141" name="テキスト ボックス 140"/>
        <xdr:cNvSpPr txBox="1"/>
      </xdr:nvSpPr>
      <xdr:spPr>
        <a:xfrm>
          <a:off x="2641111" y="858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38379</xdr:rowOff>
    </xdr:from>
    <xdr:to>
      <xdr:col>10</xdr:col>
      <xdr:colOff>165100</xdr:colOff>
      <xdr:row>51</xdr:row>
      <xdr:rowOff>139979</xdr:rowOff>
    </xdr:to>
    <xdr:sp macro="" textlink="">
      <xdr:nvSpPr>
        <xdr:cNvPr id="142" name="楕円 141"/>
        <xdr:cNvSpPr/>
      </xdr:nvSpPr>
      <xdr:spPr>
        <a:xfrm>
          <a:off x="1968500" y="878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156506</xdr:rowOff>
    </xdr:from>
    <xdr:ext cx="534377" cy="259045"/>
    <xdr:sp macro="" textlink="">
      <xdr:nvSpPr>
        <xdr:cNvPr id="143" name="テキスト ボックス 142"/>
        <xdr:cNvSpPr txBox="1"/>
      </xdr:nvSpPr>
      <xdr:spPr>
        <a:xfrm>
          <a:off x="1752111" y="855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81402</xdr:rowOff>
    </xdr:from>
    <xdr:to>
      <xdr:col>6</xdr:col>
      <xdr:colOff>38100</xdr:colOff>
      <xdr:row>52</xdr:row>
      <xdr:rowOff>11552</xdr:rowOff>
    </xdr:to>
    <xdr:sp macro="" textlink="">
      <xdr:nvSpPr>
        <xdr:cNvPr id="144" name="楕円 143"/>
        <xdr:cNvSpPr/>
      </xdr:nvSpPr>
      <xdr:spPr>
        <a:xfrm>
          <a:off x="1079500" y="882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28079</xdr:rowOff>
    </xdr:from>
    <xdr:ext cx="534377" cy="259045"/>
    <xdr:sp macro="" textlink="">
      <xdr:nvSpPr>
        <xdr:cNvPr id="145" name="テキスト ボックス 144"/>
        <xdr:cNvSpPr txBox="1"/>
      </xdr:nvSpPr>
      <xdr:spPr>
        <a:xfrm>
          <a:off x="863111" y="860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6" name="テキスト ボックス 155"/>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77107</xdr:rowOff>
    </xdr:from>
    <xdr:to>
      <xdr:col>24</xdr:col>
      <xdr:colOff>62865</xdr:colOff>
      <xdr:row>77</xdr:row>
      <xdr:rowOff>168548</xdr:rowOff>
    </xdr:to>
    <xdr:cxnSp macro="">
      <xdr:nvCxnSpPr>
        <xdr:cNvPr id="170" name="直線コネクタ 169"/>
        <xdr:cNvCxnSpPr/>
      </xdr:nvCxnSpPr>
      <xdr:spPr>
        <a:xfrm flipV="1">
          <a:off x="4633595" y="12078607"/>
          <a:ext cx="127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925</xdr:rowOff>
    </xdr:from>
    <xdr:ext cx="534377" cy="259045"/>
    <xdr:sp macro="" textlink="">
      <xdr:nvSpPr>
        <xdr:cNvPr id="171" name="民生費最小値テキスト"/>
        <xdr:cNvSpPr txBox="1"/>
      </xdr:nvSpPr>
      <xdr:spPr>
        <a:xfrm>
          <a:off x="4686300" y="133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168548</xdr:rowOff>
    </xdr:from>
    <xdr:to>
      <xdr:col>24</xdr:col>
      <xdr:colOff>152400</xdr:colOff>
      <xdr:row>77</xdr:row>
      <xdr:rowOff>168548</xdr:rowOff>
    </xdr:to>
    <xdr:cxnSp macro="">
      <xdr:nvCxnSpPr>
        <xdr:cNvPr id="172" name="直線コネクタ 171"/>
        <xdr:cNvCxnSpPr/>
      </xdr:nvCxnSpPr>
      <xdr:spPr>
        <a:xfrm>
          <a:off x="4546600" y="1337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23784</xdr:rowOff>
    </xdr:from>
    <xdr:ext cx="534377" cy="259045"/>
    <xdr:sp macro="" textlink="">
      <xdr:nvSpPr>
        <xdr:cNvPr id="173" name="民生費最大値テキスト"/>
        <xdr:cNvSpPr txBox="1"/>
      </xdr:nvSpPr>
      <xdr:spPr>
        <a:xfrm>
          <a:off x="4686300" y="118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77107</xdr:rowOff>
    </xdr:from>
    <xdr:to>
      <xdr:col>24</xdr:col>
      <xdr:colOff>152400</xdr:colOff>
      <xdr:row>70</xdr:row>
      <xdr:rowOff>77107</xdr:rowOff>
    </xdr:to>
    <xdr:cxnSp macro="">
      <xdr:nvCxnSpPr>
        <xdr:cNvPr id="174" name="直線コネクタ 173"/>
        <xdr:cNvCxnSpPr/>
      </xdr:nvCxnSpPr>
      <xdr:spPr>
        <a:xfrm>
          <a:off x="4546600" y="1207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28557</xdr:rowOff>
    </xdr:from>
    <xdr:to>
      <xdr:col>24</xdr:col>
      <xdr:colOff>63500</xdr:colOff>
      <xdr:row>74</xdr:row>
      <xdr:rowOff>6350</xdr:rowOff>
    </xdr:to>
    <xdr:cxnSp macro="">
      <xdr:nvCxnSpPr>
        <xdr:cNvPr id="175" name="直線コネクタ 174"/>
        <xdr:cNvCxnSpPr/>
      </xdr:nvCxnSpPr>
      <xdr:spPr>
        <a:xfrm>
          <a:off x="3797300" y="12372957"/>
          <a:ext cx="838200" cy="32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1614</xdr:rowOff>
    </xdr:from>
    <xdr:ext cx="534377" cy="259045"/>
    <xdr:sp macro="" textlink="">
      <xdr:nvSpPr>
        <xdr:cNvPr id="176" name="民生費平均値テキスト"/>
        <xdr:cNvSpPr txBox="1"/>
      </xdr:nvSpPr>
      <xdr:spPr>
        <a:xfrm>
          <a:off x="4686300" y="12346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150187</xdr:rowOff>
    </xdr:from>
    <xdr:to>
      <xdr:col>24</xdr:col>
      <xdr:colOff>114300</xdr:colOff>
      <xdr:row>73</xdr:row>
      <xdr:rowOff>80337</xdr:rowOff>
    </xdr:to>
    <xdr:sp macro="" textlink="">
      <xdr:nvSpPr>
        <xdr:cNvPr id="177" name="フローチャート: 判断 176"/>
        <xdr:cNvSpPr/>
      </xdr:nvSpPr>
      <xdr:spPr>
        <a:xfrm>
          <a:off x="4584700" y="124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28557</xdr:rowOff>
    </xdr:from>
    <xdr:to>
      <xdr:col>19</xdr:col>
      <xdr:colOff>177800</xdr:colOff>
      <xdr:row>72</xdr:row>
      <xdr:rowOff>44450</xdr:rowOff>
    </xdr:to>
    <xdr:cxnSp macro="">
      <xdr:nvCxnSpPr>
        <xdr:cNvPr id="178" name="直線コネクタ 177"/>
        <xdr:cNvCxnSpPr/>
      </xdr:nvCxnSpPr>
      <xdr:spPr>
        <a:xfrm flipV="1">
          <a:off x="2908300" y="12372957"/>
          <a:ext cx="889000" cy="1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103705</xdr:rowOff>
    </xdr:from>
    <xdr:to>
      <xdr:col>20</xdr:col>
      <xdr:colOff>38100</xdr:colOff>
      <xdr:row>72</xdr:row>
      <xdr:rowOff>33855</xdr:rowOff>
    </xdr:to>
    <xdr:sp macro="" textlink="">
      <xdr:nvSpPr>
        <xdr:cNvPr id="179" name="フローチャート: 判断 178"/>
        <xdr:cNvSpPr/>
      </xdr:nvSpPr>
      <xdr:spPr>
        <a:xfrm>
          <a:off x="3746500" y="122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70</xdr:row>
      <xdr:rowOff>50382</xdr:rowOff>
    </xdr:from>
    <xdr:ext cx="534377" cy="259045"/>
    <xdr:sp macro="" textlink="">
      <xdr:nvSpPr>
        <xdr:cNvPr id="180" name="テキスト ボックス 179"/>
        <xdr:cNvSpPr txBox="1"/>
      </xdr:nvSpPr>
      <xdr:spPr>
        <a:xfrm>
          <a:off x="3517411" y="1205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44450</xdr:rowOff>
    </xdr:from>
    <xdr:to>
      <xdr:col>15</xdr:col>
      <xdr:colOff>50800</xdr:colOff>
      <xdr:row>76</xdr:row>
      <xdr:rowOff>69487</xdr:rowOff>
    </xdr:to>
    <xdr:cxnSp macro="">
      <xdr:nvCxnSpPr>
        <xdr:cNvPr id="181" name="直線コネクタ 180"/>
        <xdr:cNvCxnSpPr/>
      </xdr:nvCxnSpPr>
      <xdr:spPr>
        <a:xfrm flipV="1">
          <a:off x="2019300" y="12388850"/>
          <a:ext cx="889000" cy="71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71</xdr:row>
      <xdr:rowOff>4209</xdr:rowOff>
    </xdr:from>
    <xdr:to>
      <xdr:col>15</xdr:col>
      <xdr:colOff>101600</xdr:colOff>
      <xdr:row>71</xdr:row>
      <xdr:rowOff>105809</xdr:rowOff>
    </xdr:to>
    <xdr:sp macro="" textlink="">
      <xdr:nvSpPr>
        <xdr:cNvPr id="182" name="フローチャート: 判断 181"/>
        <xdr:cNvSpPr/>
      </xdr:nvSpPr>
      <xdr:spPr>
        <a:xfrm>
          <a:off x="2857500" y="121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122336</xdr:rowOff>
    </xdr:from>
    <xdr:ext cx="534377" cy="259045"/>
    <xdr:sp macro="" textlink="">
      <xdr:nvSpPr>
        <xdr:cNvPr id="183" name="テキスト ボックス 182"/>
        <xdr:cNvSpPr txBox="1"/>
      </xdr:nvSpPr>
      <xdr:spPr>
        <a:xfrm>
          <a:off x="2641111" y="1195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69487</xdr:rowOff>
    </xdr:from>
    <xdr:to>
      <xdr:col>10</xdr:col>
      <xdr:colOff>114300</xdr:colOff>
      <xdr:row>77</xdr:row>
      <xdr:rowOff>36176</xdr:rowOff>
    </xdr:to>
    <xdr:cxnSp macro="">
      <xdr:nvCxnSpPr>
        <xdr:cNvPr id="184" name="直線コネクタ 183"/>
        <xdr:cNvCxnSpPr/>
      </xdr:nvCxnSpPr>
      <xdr:spPr>
        <a:xfrm flipV="1">
          <a:off x="1130300" y="13099687"/>
          <a:ext cx="889000" cy="13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59944</xdr:rowOff>
    </xdr:from>
    <xdr:to>
      <xdr:col>10</xdr:col>
      <xdr:colOff>165100</xdr:colOff>
      <xdr:row>75</xdr:row>
      <xdr:rowOff>161544</xdr:rowOff>
    </xdr:to>
    <xdr:sp macro="" textlink="">
      <xdr:nvSpPr>
        <xdr:cNvPr id="185" name="フローチャート: 判断 184"/>
        <xdr:cNvSpPr/>
      </xdr:nvSpPr>
      <xdr:spPr>
        <a:xfrm>
          <a:off x="1968500" y="129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6621</xdr:rowOff>
    </xdr:from>
    <xdr:ext cx="534377" cy="259045"/>
    <xdr:sp macro="" textlink="">
      <xdr:nvSpPr>
        <xdr:cNvPr id="186" name="テキスト ボックス 185"/>
        <xdr:cNvSpPr txBox="1"/>
      </xdr:nvSpPr>
      <xdr:spPr>
        <a:xfrm>
          <a:off x="1752111" y="1269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139846</xdr:rowOff>
    </xdr:from>
    <xdr:to>
      <xdr:col>6</xdr:col>
      <xdr:colOff>38100</xdr:colOff>
      <xdr:row>79</xdr:row>
      <xdr:rowOff>69996</xdr:rowOff>
    </xdr:to>
    <xdr:sp macro="" textlink="">
      <xdr:nvSpPr>
        <xdr:cNvPr id="187" name="フローチャート: 判断 186"/>
        <xdr:cNvSpPr/>
      </xdr:nvSpPr>
      <xdr:spPr>
        <a:xfrm>
          <a:off x="1079500" y="1351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61123</xdr:rowOff>
    </xdr:from>
    <xdr:ext cx="534377" cy="259045"/>
    <xdr:sp macro="" textlink="">
      <xdr:nvSpPr>
        <xdr:cNvPr id="188" name="テキスト ボックス 187"/>
        <xdr:cNvSpPr txBox="1"/>
      </xdr:nvSpPr>
      <xdr:spPr>
        <a:xfrm>
          <a:off x="863111" y="1360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127000</xdr:rowOff>
    </xdr:from>
    <xdr:to>
      <xdr:col>24</xdr:col>
      <xdr:colOff>114300</xdr:colOff>
      <xdr:row>74</xdr:row>
      <xdr:rowOff>57150</xdr:rowOff>
    </xdr:to>
    <xdr:sp macro="" textlink="">
      <xdr:nvSpPr>
        <xdr:cNvPr id="194" name="楕円 193"/>
        <xdr:cNvSpPr/>
      </xdr:nvSpPr>
      <xdr:spPr>
        <a:xfrm>
          <a:off x="4584700" y="126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105427</xdr:rowOff>
    </xdr:from>
    <xdr:ext cx="534377" cy="259045"/>
    <xdr:sp macro="" textlink="">
      <xdr:nvSpPr>
        <xdr:cNvPr id="195" name="民生費該当値テキスト"/>
        <xdr:cNvSpPr txBox="1"/>
      </xdr:nvSpPr>
      <xdr:spPr>
        <a:xfrm>
          <a:off x="4686300" y="1262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149207</xdr:rowOff>
    </xdr:from>
    <xdr:to>
      <xdr:col>20</xdr:col>
      <xdr:colOff>38100</xdr:colOff>
      <xdr:row>72</xdr:row>
      <xdr:rowOff>79357</xdr:rowOff>
    </xdr:to>
    <xdr:sp macro="" textlink="">
      <xdr:nvSpPr>
        <xdr:cNvPr id="196" name="楕円 195"/>
        <xdr:cNvSpPr/>
      </xdr:nvSpPr>
      <xdr:spPr>
        <a:xfrm>
          <a:off x="3746500" y="1232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70484</xdr:rowOff>
    </xdr:from>
    <xdr:ext cx="534377" cy="259045"/>
    <xdr:sp macro="" textlink="">
      <xdr:nvSpPr>
        <xdr:cNvPr id="197" name="テキスト ボックス 196"/>
        <xdr:cNvSpPr txBox="1"/>
      </xdr:nvSpPr>
      <xdr:spPr>
        <a:xfrm>
          <a:off x="3517411" y="1241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165100</xdr:rowOff>
    </xdr:from>
    <xdr:to>
      <xdr:col>15</xdr:col>
      <xdr:colOff>101600</xdr:colOff>
      <xdr:row>72</xdr:row>
      <xdr:rowOff>95250</xdr:rowOff>
    </xdr:to>
    <xdr:sp macro="" textlink="">
      <xdr:nvSpPr>
        <xdr:cNvPr id="198" name="楕円 197"/>
        <xdr:cNvSpPr/>
      </xdr:nvSpPr>
      <xdr:spPr>
        <a:xfrm>
          <a:off x="2857500" y="1233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86377</xdr:rowOff>
    </xdr:from>
    <xdr:ext cx="534377" cy="259045"/>
    <xdr:sp macro="" textlink="">
      <xdr:nvSpPr>
        <xdr:cNvPr id="199" name="テキスト ボックス 198"/>
        <xdr:cNvSpPr txBox="1"/>
      </xdr:nvSpPr>
      <xdr:spPr>
        <a:xfrm>
          <a:off x="2641111" y="1243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18687</xdr:rowOff>
    </xdr:from>
    <xdr:to>
      <xdr:col>10</xdr:col>
      <xdr:colOff>165100</xdr:colOff>
      <xdr:row>76</xdr:row>
      <xdr:rowOff>120287</xdr:rowOff>
    </xdr:to>
    <xdr:sp macro="" textlink="">
      <xdr:nvSpPr>
        <xdr:cNvPr id="200" name="楕円 199"/>
        <xdr:cNvSpPr/>
      </xdr:nvSpPr>
      <xdr:spPr>
        <a:xfrm>
          <a:off x="1968500" y="1304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111414</xdr:rowOff>
    </xdr:from>
    <xdr:ext cx="534377" cy="259045"/>
    <xdr:sp macro="" textlink="">
      <xdr:nvSpPr>
        <xdr:cNvPr id="201" name="テキスト ボックス 200"/>
        <xdr:cNvSpPr txBox="1"/>
      </xdr:nvSpPr>
      <xdr:spPr>
        <a:xfrm>
          <a:off x="1752111" y="1314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156826</xdr:rowOff>
    </xdr:from>
    <xdr:to>
      <xdr:col>6</xdr:col>
      <xdr:colOff>38100</xdr:colOff>
      <xdr:row>77</xdr:row>
      <xdr:rowOff>86976</xdr:rowOff>
    </xdr:to>
    <xdr:sp macro="" textlink="">
      <xdr:nvSpPr>
        <xdr:cNvPr id="202" name="楕円 201"/>
        <xdr:cNvSpPr/>
      </xdr:nvSpPr>
      <xdr:spPr>
        <a:xfrm>
          <a:off x="1079500" y="131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103504</xdr:rowOff>
    </xdr:from>
    <xdr:ext cx="534377" cy="259045"/>
    <xdr:sp macro="" textlink="">
      <xdr:nvSpPr>
        <xdr:cNvPr id="203" name="テキスト ボックス 202"/>
        <xdr:cNvSpPr txBox="1"/>
      </xdr:nvSpPr>
      <xdr:spPr>
        <a:xfrm>
          <a:off x="863111" y="1296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108420</xdr:rowOff>
    </xdr:from>
    <xdr:to>
      <xdr:col>24</xdr:col>
      <xdr:colOff>62865</xdr:colOff>
      <xdr:row>98</xdr:row>
      <xdr:rowOff>148120</xdr:rowOff>
    </xdr:to>
    <xdr:cxnSp macro="">
      <xdr:nvCxnSpPr>
        <xdr:cNvPr id="226" name="直線コネクタ 225"/>
        <xdr:cNvCxnSpPr/>
      </xdr:nvCxnSpPr>
      <xdr:spPr>
        <a:xfrm flipV="1">
          <a:off x="4633595" y="15710370"/>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151947</xdr:rowOff>
    </xdr:from>
    <xdr:ext cx="534377" cy="259045"/>
    <xdr:sp macro="" textlink="">
      <xdr:nvSpPr>
        <xdr:cNvPr id="227" name="衛生費最小値テキスト"/>
        <xdr:cNvSpPr txBox="1"/>
      </xdr:nvSpPr>
      <xdr:spPr>
        <a:xfrm>
          <a:off x="4686300" y="1695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148120</xdr:rowOff>
    </xdr:from>
    <xdr:to>
      <xdr:col>24</xdr:col>
      <xdr:colOff>152400</xdr:colOff>
      <xdr:row>98</xdr:row>
      <xdr:rowOff>148120</xdr:rowOff>
    </xdr:to>
    <xdr:cxnSp macro="">
      <xdr:nvCxnSpPr>
        <xdr:cNvPr id="228" name="直線コネクタ 227"/>
        <xdr:cNvCxnSpPr/>
      </xdr:nvCxnSpPr>
      <xdr:spPr>
        <a:xfrm>
          <a:off x="4546600" y="169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55097</xdr:rowOff>
    </xdr:from>
    <xdr:ext cx="534377" cy="259045"/>
    <xdr:sp macro="" textlink="">
      <xdr:nvSpPr>
        <xdr:cNvPr id="229" name="衛生費最大値テキスト"/>
        <xdr:cNvSpPr txBox="1"/>
      </xdr:nvSpPr>
      <xdr:spPr>
        <a:xfrm>
          <a:off x="4686300" y="154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108420</xdr:rowOff>
    </xdr:from>
    <xdr:to>
      <xdr:col>24</xdr:col>
      <xdr:colOff>152400</xdr:colOff>
      <xdr:row>91</xdr:row>
      <xdr:rowOff>108420</xdr:rowOff>
    </xdr:to>
    <xdr:cxnSp macro="">
      <xdr:nvCxnSpPr>
        <xdr:cNvPr id="230" name="直線コネクタ 229"/>
        <xdr:cNvCxnSpPr/>
      </xdr:nvCxnSpPr>
      <xdr:spPr>
        <a:xfrm>
          <a:off x="4546600" y="1571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10274</xdr:rowOff>
    </xdr:from>
    <xdr:to>
      <xdr:col>24</xdr:col>
      <xdr:colOff>63500</xdr:colOff>
      <xdr:row>91</xdr:row>
      <xdr:rowOff>108420</xdr:rowOff>
    </xdr:to>
    <xdr:cxnSp macro="">
      <xdr:nvCxnSpPr>
        <xdr:cNvPr id="231" name="直線コネクタ 230"/>
        <xdr:cNvCxnSpPr/>
      </xdr:nvCxnSpPr>
      <xdr:spPr>
        <a:xfrm>
          <a:off x="3797300" y="15612224"/>
          <a:ext cx="838200" cy="9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69118</xdr:rowOff>
    </xdr:from>
    <xdr:ext cx="534377" cy="259045"/>
    <xdr:sp macro="" textlink="">
      <xdr:nvSpPr>
        <xdr:cNvPr id="232" name="衛生費平均値テキスト"/>
        <xdr:cNvSpPr txBox="1"/>
      </xdr:nvSpPr>
      <xdr:spPr>
        <a:xfrm>
          <a:off x="4686300" y="1652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90691</xdr:rowOff>
    </xdr:from>
    <xdr:to>
      <xdr:col>24</xdr:col>
      <xdr:colOff>114300</xdr:colOff>
      <xdr:row>97</xdr:row>
      <xdr:rowOff>20841</xdr:rowOff>
    </xdr:to>
    <xdr:sp macro="" textlink="">
      <xdr:nvSpPr>
        <xdr:cNvPr id="233" name="フローチャート: 判断 232"/>
        <xdr:cNvSpPr/>
      </xdr:nvSpPr>
      <xdr:spPr>
        <a:xfrm>
          <a:off x="4584700" y="1654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10274</xdr:rowOff>
    </xdr:from>
    <xdr:to>
      <xdr:col>19</xdr:col>
      <xdr:colOff>177800</xdr:colOff>
      <xdr:row>91</xdr:row>
      <xdr:rowOff>37097</xdr:rowOff>
    </xdr:to>
    <xdr:cxnSp macro="">
      <xdr:nvCxnSpPr>
        <xdr:cNvPr id="234" name="直線コネクタ 233"/>
        <xdr:cNvCxnSpPr/>
      </xdr:nvCxnSpPr>
      <xdr:spPr>
        <a:xfrm flipV="1">
          <a:off x="2908300" y="15612224"/>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102921</xdr:rowOff>
    </xdr:from>
    <xdr:to>
      <xdr:col>20</xdr:col>
      <xdr:colOff>38100</xdr:colOff>
      <xdr:row>97</xdr:row>
      <xdr:rowOff>33071</xdr:rowOff>
    </xdr:to>
    <xdr:sp macro="" textlink="">
      <xdr:nvSpPr>
        <xdr:cNvPr id="235" name="フローチャート: 判断 234"/>
        <xdr:cNvSpPr/>
      </xdr:nvSpPr>
      <xdr:spPr>
        <a:xfrm>
          <a:off x="37465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24198</xdr:rowOff>
    </xdr:from>
    <xdr:ext cx="534377" cy="259045"/>
    <xdr:sp macro="" textlink="">
      <xdr:nvSpPr>
        <xdr:cNvPr id="236" name="テキスト ボックス 235"/>
        <xdr:cNvSpPr txBox="1"/>
      </xdr:nvSpPr>
      <xdr:spPr>
        <a:xfrm>
          <a:off x="3517411" y="166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37097</xdr:rowOff>
    </xdr:from>
    <xdr:to>
      <xdr:col>15</xdr:col>
      <xdr:colOff>50800</xdr:colOff>
      <xdr:row>92</xdr:row>
      <xdr:rowOff>8293</xdr:rowOff>
    </xdr:to>
    <xdr:cxnSp macro="">
      <xdr:nvCxnSpPr>
        <xdr:cNvPr id="237" name="直線コネクタ 236"/>
        <xdr:cNvCxnSpPr/>
      </xdr:nvCxnSpPr>
      <xdr:spPr>
        <a:xfrm flipV="1">
          <a:off x="2019300" y="15639047"/>
          <a:ext cx="889000" cy="1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115990</xdr:rowOff>
    </xdr:from>
    <xdr:to>
      <xdr:col>15</xdr:col>
      <xdr:colOff>101600</xdr:colOff>
      <xdr:row>97</xdr:row>
      <xdr:rowOff>46140</xdr:rowOff>
    </xdr:to>
    <xdr:sp macro="" textlink="">
      <xdr:nvSpPr>
        <xdr:cNvPr id="238" name="フローチャート: 判断 237"/>
        <xdr:cNvSpPr/>
      </xdr:nvSpPr>
      <xdr:spPr>
        <a:xfrm>
          <a:off x="2857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37267</xdr:rowOff>
    </xdr:from>
    <xdr:ext cx="534377" cy="259045"/>
    <xdr:sp macro="" textlink="">
      <xdr:nvSpPr>
        <xdr:cNvPr id="239" name="テキスト ボックス 238"/>
        <xdr:cNvSpPr txBox="1"/>
      </xdr:nvSpPr>
      <xdr:spPr>
        <a:xfrm>
          <a:off x="2641111" y="1666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8293</xdr:rowOff>
    </xdr:from>
    <xdr:to>
      <xdr:col>10</xdr:col>
      <xdr:colOff>114300</xdr:colOff>
      <xdr:row>92</xdr:row>
      <xdr:rowOff>82511</xdr:rowOff>
    </xdr:to>
    <xdr:cxnSp macro="">
      <xdr:nvCxnSpPr>
        <xdr:cNvPr id="240" name="直線コネクタ 239"/>
        <xdr:cNvCxnSpPr/>
      </xdr:nvCxnSpPr>
      <xdr:spPr>
        <a:xfrm flipV="1">
          <a:off x="1130300" y="15781693"/>
          <a:ext cx="889000" cy="7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125857</xdr:rowOff>
    </xdr:from>
    <xdr:to>
      <xdr:col>10</xdr:col>
      <xdr:colOff>165100</xdr:colOff>
      <xdr:row>97</xdr:row>
      <xdr:rowOff>56007</xdr:rowOff>
    </xdr:to>
    <xdr:sp macro="" textlink="">
      <xdr:nvSpPr>
        <xdr:cNvPr id="241" name="フローチャート: 判断 240"/>
        <xdr:cNvSpPr/>
      </xdr:nvSpPr>
      <xdr:spPr>
        <a:xfrm>
          <a:off x="1968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47134</xdr:rowOff>
    </xdr:from>
    <xdr:ext cx="534377" cy="259045"/>
    <xdr:sp macro="" textlink="">
      <xdr:nvSpPr>
        <xdr:cNvPr id="242" name="テキスト ボックス 241"/>
        <xdr:cNvSpPr txBox="1"/>
      </xdr:nvSpPr>
      <xdr:spPr>
        <a:xfrm>
          <a:off x="1752111" y="166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41427</xdr:rowOff>
    </xdr:from>
    <xdr:to>
      <xdr:col>6</xdr:col>
      <xdr:colOff>38100</xdr:colOff>
      <xdr:row>97</xdr:row>
      <xdr:rowOff>143027</xdr:rowOff>
    </xdr:to>
    <xdr:sp macro="" textlink="">
      <xdr:nvSpPr>
        <xdr:cNvPr id="243" name="フローチャート: 判断 242"/>
        <xdr:cNvSpPr/>
      </xdr:nvSpPr>
      <xdr:spPr>
        <a:xfrm>
          <a:off x="1079500" y="166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134154</xdr:rowOff>
    </xdr:from>
    <xdr:ext cx="534377" cy="259045"/>
    <xdr:sp macro="" textlink="">
      <xdr:nvSpPr>
        <xdr:cNvPr id="244" name="テキスト ボックス 243"/>
        <xdr:cNvSpPr txBox="1"/>
      </xdr:nvSpPr>
      <xdr:spPr>
        <a:xfrm>
          <a:off x="863111" y="1676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57620</xdr:rowOff>
    </xdr:from>
    <xdr:to>
      <xdr:col>24</xdr:col>
      <xdr:colOff>114300</xdr:colOff>
      <xdr:row>91</xdr:row>
      <xdr:rowOff>159220</xdr:rowOff>
    </xdr:to>
    <xdr:sp macro="" textlink="">
      <xdr:nvSpPr>
        <xdr:cNvPr id="250" name="楕円 249"/>
        <xdr:cNvSpPr/>
      </xdr:nvSpPr>
      <xdr:spPr>
        <a:xfrm>
          <a:off x="4584700" y="1565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10647</xdr:rowOff>
    </xdr:from>
    <xdr:ext cx="534377" cy="259045"/>
    <xdr:sp macro="" textlink="">
      <xdr:nvSpPr>
        <xdr:cNvPr id="251" name="衛生費該当値テキスト"/>
        <xdr:cNvSpPr txBox="1"/>
      </xdr:nvSpPr>
      <xdr:spPr>
        <a:xfrm>
          <a:off x="4686300" y="1561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130924</xdr:rowOff>
    </xdr:from>
    <xdr:to>
      <xdr:col>20</xdr:col>
      <xdr:colOff>38100</xdr:colOff>
      <xdr:row>91</xdr:row>
      <xdr:rowOff>61074</xdr:rowOff>
    </xdr:to>
    <xdr:sp macro="" textlink="">
      <xdr:nvSpPr>
        <xdr:cNvPr id="252" name="楕円 251"/>
        <xdr:cNvSpPr/>
      </xdr:nvSpPr>
      <xdr:spPr>
        <a:xfrm>
          <a:off x="3746500" y="1556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89</xdr:row>
      <xdr:rowOff>77601</xdr:rowOff>
    </xdr:from>
    <xdr:ext cx="534377" cy="259045"/>
    <xdr:sp macro="" textlink="">
      <xdr:nvSpPr>
        <xdr:cNvPr id="253" name="テキスト ボックス 252"/>
        <xdr:cNvSpPr txBox="1"/>
      </xdr:nvSpPr>
      <xdr:spPr>
        <a:xfrm>
          <a:off x="3517411" y="1533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157747</xdr:rowOff>
    </xdr:from>
    <xdr:to>
      <xdr:col>15</xdr:col>
      <xdr:colOff>101600</xdr:colOff>
      <xdr:row>91</xdr:row>
      <xdr:rowOff>87897</xdr:rowOff>
    </xdr:to>
    <xdr:sp macro="" textlink="">
      <xdr:nvSpPr>
        <xdr:cNvPr id="254" name="楕円 253"/>
        <xdr:cNvSpPr/>
      </xdr:nvSpPr>
      <xdr:spPr>
        <a:xfrm>
          <a:off x="2857500" y="1558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104424</xdr:rowOff>
    </xdr:from>
    <xdr:ext cx="534377" cy="259045"/>
    <xdr:sp macro="" textlink="">
      <xdr:nvSpPr>
        <xdr:cNvPr id="255" name="テキスト ボックス 254"/>
        <xdr:cNvSpPr txBox="1"/>
      </xdr:nvSpPr>
      <xdr:spPr>
        <a:xfrm>
          <a:off x="2641111" y="1536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128943</xdr:rowOff>
    </xdr:from>
    <xdr:to>
      <xdr:col>10</xdr:col>
      <xdr:colOff>165100</xdr:colOff>
      <xdr:row>92</xdr:row>
      <xdr:rowOff>59093</xdr:rowOff>
    </xdr:to>
    <xdr:sp macro="" textlink="">
      <xdr:nvSpPr>
        <xdr:cNvPr id="256" name="楕円 255"/>
        <xdr:cNvSpPr/>
      </xdr:nvSpPr>
      <xdr:spPr>
        <a:xfrm>
          <a:off x="1968500" y="157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75620</xdr:rowOff>
    </xdr:from>
    <xdr:ext cx="534377" cy="259045"/>
    <xdr:sp macro="" textlink="">
      <xdr:nvSpPr>
        <xdr:cNvPr id="257" name="テキスト ボックス 256"/>
        <xdr:cNvSpPr txBox="1"/>
      </xdr:nvSpPr>
      <xdr:spPr>
        <a:xfrm>
          <a:off x="1752111" y="1550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31711</xdr:rowOff>
    </xdr:from>
    <xdr:to>
      <xdr:col>6</xdr:col>
      <xdr:colOff>38100</xdr:colOff>
      <xdr:row>92</xdr:row>
      <xdr:rowOff>133311</xdr:rowOff>
    </xdr:to>
    <xdr:sp macro="" textlink="">
      <xdr:nvSpPr>
        <xdr:cNvPr id="258" name="楕円 257"/>
        <xdr:cNvSpPr/>
      </xdr:nvSpPr>
      <xdr:spPr>
        <a:xfrm>
          <a:off x="1079500" y="1580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149838</xdr:rowOff>
    </xdr:from>
    <xdr:ext cx="534377" cy="259045"/>
    <xdr:sp macro="" textlink="">
      <xdr:nvSpPr>
        <xdr:cNvPr id="259" name="テキスト ボックス 258"/>
        <xdr:cNvSpPr txBox="1"/>
      </xdr:nvSpPr>
      <xdr:spPr>
        <a:xfrm>
          <a:off x="863111" y="1558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3" name="テキスト ボックス 27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5" name="テキスト ボックス 27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139700</xdr:rowOff>
    </xdr:from>
    <xdr:to>
      <xdr:col>54</xdr:col>
      <xdr:colOff>189865</xdr:colOff>
      <xdr:row>38</xdr:row>
      <xdr:rowOff>45425</xdr:rowOff>
    </xdr:to>
    <xdr:cxnSp macro="">
      <xdr:nvCxnSpPr>
        <xdr:cNvPr id="279" name="直線コネクタ 278"/>
        <xdr:cNvCxnSpPr/>
      </xdr:nvCxnSpPr>
      <xdr:spPr>
        <a:xfrm flipV="1">
          <a:off x="10475595" y="6311900"/>
          <a:ext cx="1270" cy="248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49252</xdr:rowOff>
    </xdr:from>
    <xdr:ext cx="469744" cy="259045"/>
    <xdr:sp macro="" textlink="">
      <xdr:nvSpPr>
        <xdr:cNvPr id="280" name="労働費最小値テキスト"/>
        <xdr:cNvSpPr txBox="1"/>
      </xdr:nvSpPr>
      <xdr:spPr>
        <a:xfrm>
          <a:off x="10528300" y="656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45425</xdr:rowOff>
    </xdr:from>
    <xdr:to>
      <xdr:col>55</xdr:col>
      <xdr:colOff>88900</xdr:colOff>
      <xdr:row>38</xdr:row>
      <xdr:rowOff>45425</xdr:rowOff>
    </xdr:to>
    <xdr:cxnSp macro="">
      <xdr:nvCxnSpPr>
        <xdr:cNvPr id="281" name="直線コネクタ 280"/>
        <xdr:cNvCxnSpPr/>
      </xdr:nvCxnSpPr>
      <xdr:spPr>
        <a:xfrm>
          <a:off x="10388600" y="656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86377</xdr:rowOff>
    </xdr:from>
    <xdr:ext cx="469744" cy="259045"/>
    <xdr:sp macro="" textlink="">
      <xdr:nvSpPr>
        <xdr:cNvPr id="282" name="労働費最大値テキスト"/>
        <xdr:cNvSpPr txBox="1"/>
      </xdr:nvSpPr>
      <xdr:spPr>
        <a:xfrm>
          <a:off x="10528300"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139700</xdr:rowOff>
    </xdr:from>
    <xdr:to>
      <xdr:col>55</xdr:col>
      <xdr:colOff>88900</xdr:colOff>
      <xdr:row>36</xdr:row>
      <xdr:rowOff>139700</xdr:rowOff>
    </xdr:to>
    <xdr:cxnSp macro="">
      <xdr:nvCxnSpPr>
        <xdr:cNvPr id="283" name="直線コネクタ 282"/>
        <xdr:cNvCxnSpPr/>
      </xdr:nvCxnSpPr>
      <xdr:spPr>
        <a:xfrm>
          <a:off x="10388600" y="631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165669</xdr:rowOff>
    </xdr:from>
    <xdr:to>
      <xdr:col>55</xdr:col>
      <xdr:colOff>0</xdr:colOff>
      <xdr:row>37</xdr:row>
      <xdr:rowOff>107696</xdr:rowOff>
    </xdr:to>
    <xdr:cxnSp macro="">
      <xdr:nvCxnSpPr>
        <xdr:cNvPr id="284" name="直線コネクタ 283"/>
        <xdr:cNvCxnSpPr/>
      </xdr:nvCxnSpPr>
      <xdr:spPr>
        <a:xfrm>
          <a:off x="9639300" y="6337869"/>
          <a:ext cx="838200" cy="11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67053</xdr:rowOff>
    </xdr:from>
    <xdr:ext cx="469744" cy="259045"/>
    <xdr:sp macro="" textlink="">
      <xdr:nvSpPr>
        <xdr:cNvPr id="285" name="労働費平均値テキスト"/>
        <xdr:cNvSpPr txBox="1"/>
      </xdr:nvSpPr>
      <xdr:spPr>
        <a:xfrm>
          <a:off x="10528300" y="6410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88626</xdr:rowOff>
    </xdr:from>
    <xdr:to>
      <xdr:col>55</xdr:col>
      <xdr:colOff>50800</xdr:colOff>
      <xdr:row>38</xdr:row>
      <xdr:rowOff>18776</xdr:rowOff>
    </xdr:to>
    <xdr:sp macro="" textlink="">
      <xdr:nvSpPr>
        <xdr:cNvPr id="286" name="フローチャート: 判断 285"/>
        <xdr:cNvSpPr/>
      </xdr:nvSpPr>
      <xdr:spPr>
        <a:xfrm>
          <a:off x="10426700" y="643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126441</xdr:rowOff>
    </xdr:from>
    <xdr:to>
      <xdr:col>50</xdr:col>
      <xdr:colOff>114300</xdr:colOff>
      <xdr:row>36</xdr:row>
      <xdr:rowOff>165669</xdr:rowOff>
    </xdr:to>
    <xdr:cxnSp macro="">
      <xdr:nvCxnSpPr>
        <xdr:cNvPr id="287" name="直線コネクタ 286"/>
        <xdr:cNvCxnSpPr/>
      </xdr:nvCxnSpPr>
      <xdr:spPr>
        <a:xfrm>
          <a:off x="8750300" y="5784291"/>
          <a:ext cx="889000" cy="55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87620</xdr:rowOff>
    </xdr:from>
    <xdr:to>
      <xdr:col>50</xdr:col>
      <xdr:colOff>165100</xdr:colOff>
      <xdr:row>38</xdr:row>
      <xdr:rowOff>17769</xdr:rowOff>
    </xdr:to>
    <xdr:sp macro="" textlink="">
      <xdr:nvSpPr>
        <xdr:cNvPr id="288" name="フローチャート: 判断 287"/>
        <xdr:cNvSpPr/>
      </xdr:nvSpPr>
      <xdr:spPr>
        <a:xfrm>
          <a:off x="9588500" y="64312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8896</xdr:rowOff>
    </xdr:from>
    <xdr:ext cx="469744" cy="259045"/>
    <xdr:sp macro="" textlink="">
      <xdr:nvSpPr>
        <xdr:cNvPr id="289" name="テキスト ボックス 288"/>
        <xdr:cNvSpPr txBox="1"/>
      </xdr:nvSpPr>
      <xdr:spPr>
        <a:xfrm>
          <a:off x="9391728" y="652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41768</xdr:rowOff>
    </xdr:from>
    <xdr:to>
      <xdr:col>45</xdr:col>
      <xdr:colOff>177800</xdr:colOff>
      <xdr:row>33</xdr:row>
      <xdr:rowOff>126441</xdr:rowOff>
    </xdr:to>
    <xdr:cxnSp macro="">
      <xdr:nvCxnSpPr>
        <xdr:cNvPr id="290" name="直線コネクタ 289"/>
        <xdr:cNvCxnSpPr/>
      </xdr:nvCxnSpPr>
      <xdr:spPr>
        <a:xfrm>
          <a:off x="7861300" y="5185268"/>
          <a:ext cx="889000" cy="59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47386</xdr:rowOff>
    </xdr:from>
    <xdr:to>
      <xdr:col>46</xdr:col>
      <xdr:colOff>38100</xdr:colOff>
      <xdr:row>37</xdr:row>
      <xdr:rowOff>148986</xdr:rowOff>
    </xdr:to>
    <xdr:sp macro="" textlink="">
      <xdr:nvSpPr>
        <xdr:cNvPr id="291" name="フローチャート: 判断 290"/>
        <xdr:cNvSpPr/>
      </xdr:nvSpPr>
      <xdr:spPr>
        <a:xfrm>
          <a:off x="8699500" y="639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140113</xdr:rowOff>
    </xdr:from>
    <xdr:ext cx="469744" cy="259045"/>
    <xdr:sp macro="" textlink="">
      <xdr:nvSpPr>
        <xdr:cNvPr id="292" name="テキスト ボックス 291"/>
        <xdr:cNvSpPr txBox="1"/>
      </xdr:nvSpPr>
      <xdr:spPr>
        <a:xfrm>
          <a:off x="8515428" y="648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41768</xdr:rowOff>
    </xdr:from>
    <xdr:to>
      <xdr:col>41</xdr:col>
      <xdr:colOff>50800</xdr:colOff>
      <xdr:row>33</xdr:row>
      <xdr:rowOff>93157</xdr:rowOff>
    </xdr:to>
    <xdr:cxnSp macro="">
      <xdr:nvCxnSpPr>
        <xdr:cNvPr id="293" name="直線コネクタ 292"/>
        <xdr:cNvCxnSpPr/>
      </xdr:nvCxnSpPr>
      <xdr:spPr>
        <a:xfrm flipV="1">
          <a:off x="6972300" y="5185268"/>
          <a:ext cx="889000" cy="56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88351</xdr:rowOff>
    </xdr:from>
    <xdr:to>
      <xdr:col>41</xdr:col>
      <xdr:colOff>101600</xdr:colOff>
      <xdr:row>37</xdr:row>
      <xdr:rowOff>18501</xdr:rowOff>
    </xdr:to>
    <xdr:sp macro="" textlink="">
      <xdr:nvSpPr>
        <xdr:cNvPr id="294" name="フローチャート: 判断 293"/>
        <xdr:cNvSpPr/>
      </xdr:nvSpPr>
      <xdr:spPr>
        <a:xfrm>
          <a:off x="7810500" y="626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9628</xdr:rowOff>
    </xdr:from>
    <xdr:ext cx="469744" cy="259045"/>
    <xdr:sp macro="" textlink="">
      <xdr:nvSpPr>
        <xdr:cNvPr id="295" name="テキスト ボックス 294"/>
        <xdr:cNvSpPr txBox="1"/>
      </xdr:nvSpPr>
      <xdr:spPr>
        <a:xfrm>
          <a:off x="7626428" y="635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159766</xdr:rowOff>
    </xdr:from>
    <xdr:to>
      <xdr:col>36</xdr:col>
      <xdr:colOff>165100</xdr:colOff>
      <xdr:row>37</xdr:row>
      <xdr:rowOff>89916</xdr:rowOff>
    </xdr:to>
    <xdr:sp macro="" textlink="">
      <xdr:nvSpPr>
        <xdr:cNvPr id="296" name="フローチャート: 判断 295"/>
        <xdr:cNvSpPr/>
      </xdr:nvSpPr>
      <xdr:spPr>
        <a:xfrm>
          <a:off x="6921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81043</xdr:rowOff>
    </xdr:from>
    <xdr:ext cx="469744" cy="259045"/>
    <xdr:sp macro="" textlink="">
      <xdr:nvSpPr>
        <xdr:cNvPr id="297" name="テキスト ボックス 296"/>
        <xdr:cNvSpPr txBox="1"/>
      </xdr:nvSpPr>
      <xdr:spPr>
        <a:xfrm>
          <a:off x="6737428" y="642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56896</xdr:rowOff>
    </xdr:from>
    <xdr:to>
      <xdr:col>55</xdr:col>
      <xdr:colOff>50800</xdr:colOff>
      <xdr:row>37</xdr:row>
      <xdr:rowOff>158496</xdr:rowOff>
    </xdr:to>
    <xdr:sp macro="" textlink="">
      <xdr:nvSpPr>
        <xdr:cNvPr id="303" name="楕円 302"/>
        <xdr:cNvSpPr/>
      </xdr:nvSpPr>
      <xdr:spPr>
        <a:xfrm>
          <a:off x="104267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41927</xdr:rowOff>
    </xdr:from>
    <xdr:ext cx="469744" cy="259045"/>
    <xdr:sp macro="" textlink="">
      <xdr:nvSpPr>
        <xdr:cNvPr id="304" name="労働費該当値テキスト"/>
        <xdr:cNvSpPr txBox="1"/>
      </xdr:nvSpPr>
      <xdr:spPr>
        <a:xfrm>
          <a:off x="10528300"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114869</xdr:rowOff>
    </xdr:from>
    <xdr:to>
      <xdr:col>50</xdr:col>
      <xdr:colOff>165100</xdr:colOff>
      <xdr:row>37</xdr:row>
      <xdr:rowOff>45019</xdr:rowOff>
    </xdr:to>
    <xdr:sp macro="" textlink="">
      <xdr:nvSpPr>
        <xdr:cNvPr id="305" name="楕円 304"/>
        <xdr:cNvSpPr/>
      </xdr:nvSpPr>
      <xdr:spPr>
        <a:xfrm>
          <a:off x="9588500" y="628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61546</xdr:rowOff>
    </xdr:from>
    <xdr:ext cx="469744" cy="259045"/>
    <xdr:sp macro="" textlink="">
      <xdr:nvSpPr>
        <xdr:cNvPr id="306" name="テキスト ボックス 305"/>
        <xdr:cNvSpPr txBox="1"/>
      </xdr:nvSpPr>
      <xdr:spPr>
        <a:xfrm>
          <a:off x="9391728" y="606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75641</xdr:rowOff>
    </xdr:from>
    <xdr:to>
      <xdr:col>46</xdr:col>
      <xdr:colOff>38100</xdr:colOff>
      <xdr:row>34</xdr:row>
      <xdr:rowOff>5791</xdr:rowOff>
    </xdr:to>
    <xdr:sp macro="" textlink="">
      <xdr:nvSpPr>
        <xdr:cNvPr id="307" name="楕円 306"/>
        <xdr:cNvSpPr/>
      </xdr:nvSpPr>
      <xdr:spPr>
        <a:xfrm>
          <a:off x="8699500" y="573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22318</xdr:rowOff>
    </xdr:from>
    <xdr:ext cx="469744" cy="259045"/>
    <xdr:sp macro="" textlink="">
      <xdr:nvSpPr>
        <xdr:cNvPr id="308" name="テキスト ボックス 307"/>
        <xdr:cNvSpPr txBox="1"/>
      </xdr:nvSpPr>
      <xdr:spPr>
        <a:xfrm>
          <a:off x="8515428" y="550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29</xdr:row>
      <xdr:rowOff>162418</xdr:rowOff>
    </xdr:from>
    <xdr:to>
      <xdr:col>41</xdr:col>
      <xdr:colOff>101600</xdr:colOff>
      <xdr:row>30</xdr:row>
      <xdr:rowOff>92568</xdr:rowOff>
    </xdr:to>
    <xdr:sp macro="" textlink="">
      <xdr:nvSpPr>
        <xdr:cNvPr id="309" name="楕円 308"/>
        <xdr:cNvSpPr/>
      </xdr:nvSpPr>
      <xdr:spPr>
        <a:xfrm>
          <a:off x="7810500" y="51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28</xdr:row>
      <xdr:rowOff>109095</xdr:rowOff>
    </xdr:from>
    <xdr:ext cx="534377" cy="259045"/>
    <xdr:sp macro="" textlink="">
      <xdr:nvSpPr>
        <xdr:cNvPr id="310" name="テキスト ボックス 309"/>
        <xdr:cNvSpPr txBox="1"/>
      </xdr:nvSpPr>
      <xdr:spPr>
        <a:xfrm>
          <a:off x="7594111" y="490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42357</xdr:rowOff>
    </xdr:from>
    <xdr:to>
      <xdr:col>36</xdr:col>
      <xdr:colOff>165100</xdr:colOff>
      <xdr:row>33</xdr:row>
      <xdr:rowOff>143957</xdr:rowOff>
    </xdr:to>
    <xdr:sp macro="" textlink="">
      <xdr:nvSpPr>
        <xdr:cNvPr id="311" name="楕円 310"/>
        <xdr:cNvSpPr/>
      </xdr:nvSpPr>
      <xdr:spPr>
        <a:xfrm>
          <a:off x="6921500" y="570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160484</xdr:rowOff>
    </xdr:from>
    <xdr:ext cx="469744" cy="259045"/>
    <xdr:sp macro="" textlink="">
      <xdr:nvSpPr>
        <xdr:cNvPr id="312" name="テキスト ボックス 311"/>
        <xdr:cNvSpPr txBox="1"/>
      </xdr:nvSpPr>
      <xdr:spPr>
        <a:xfrm>
          <a:off x="6737428" y="547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1" name="テキスト ボックス 320"/>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2" name="直線コネクタ 32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3" name="テキスト ボックス 32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4" name="直線コネクタ 32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5" name="テキスト ボックス 32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6" name="直線コネクタ 32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7" name="テキスト ボックス 32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8" name="直線コネクタ 32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9" name="テキスト ボックス 32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0" name="直線コネクタ 32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1" name="テキスト ボックス 33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62891</xdr:rowOff>
    </xdr:from>
    <xdr:to>
      <xdr:col>54</xdr:col>
      <xdr:colOff>189865</xdr:colOff>
      <xdr:row>59</xdr:row>
      <xdr:rowOff>60643</xdr:rowOff>
    </xdr:to>
    <xdr:cxnSp macro="">
      <xdr:nvCxnSpPr>
        <xdr:cNvPr id="335" name="直線コネクタ 334"/>
        <xdr:cNvCxnSpPr/>
      </xdr:nvCxnSpPr>
      <xdr:spPr>
        <a:xfrm flipV="1">
          <a:off x="10475595" y="8635391"/>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64470</xdr:rowOff>
    </xdr:from>
    <xdr:ext cx="534377" cy="259045"/>
    <xdr:sp macro="" textlink="">
      <xdr:nvSpPr>
        <xdr:cNvPr id="336" name="農林水産業費最小値テキスト"/>
        <xdr:cNvSpPr txBox="1"/>
      </xdr:nvSpPr>
      <xdr:spPr>
        <a:xfrm>
          <a:off x="10528300" y="101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60643</xdr:rowOff>
    </xdr:from>
    <xdr:to>
      <xdr:col>55</xdr:col>
      <xdr:colOff>88900</xdr:colOff>
      <xdr:row>59</xdr:row>
      <xdr:rowOff>60643</xdr:rowOff>
    </xdr:to>
    <xdr:cxnSp macro="">
      <xdr:nvCxnSpPr>
        <xdr:cNvPr id="337" name="直線コネクタ 336"/>
        <xdr:cNvCxnSpPr/>
      </xdr:nvCxnSpPr>
      <xdr:spPr>
        <a:xfrm>
          <a:off x="10388600" y="1017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9568</xdr:rowOff>
    </xdr:from>
    <xdr:ext cx="534377" cy="259045"/>
    <xdr:sp macro="" textlink="">
      <xdr:nvSpPr>
        <xdr:cNvPr id="338" name="農林水産業費最大値テキスト"/>
        <xdr:cNvSpPr txBox="1"/>
      </xdr:nvSpPr>
      <xdr:spPr>
        <a:xfrm>
          <a:off x="10528300" y="841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62891</xdr:rowOff>
    </xdr:from>
    <xdr:to>
      <xdr:col>55</xdr:col>
      <xdr:colOff>88900</xdr:colOff>
      <xdr:row>50</xdr:row>
      <xdr:rowOff>62891</xdr:rowOff>
    </xdr:to>
    <xdr:cxnSp macro="">
      <xdr:nvCxnSpPr>
        <xdr:cNvPr id="339" name="直線コネクタ 338"/>
        <xdr:cNvCxnSpPr/>
      </xdr:nvCxnSpPr>
      <xdr:spPr>
        <a:xfrm>
          <a:off x="10388600" y="863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100114</xdr:rowOff>
    </xdr:from>
    <xdr:to>
      <xdr:col>55</xdr:col>
      <xdr:colOff>0</xdr:colOff>
      <xdr:row>53</xdr:row>
      <xdr:rowOff>166256</xdr:rowOff>
    </xdr:to>
    <xdr:cxnSp macro="">
      <xdr:nvCxnSpPr>
        <xdr:cNvPr id="340" name="直線コネクタ 339"/>
        <xdr:cNvCxnSpPr/>
      </xdr:nvCxnSpPr>
      <xdr:spPr>
        <a:xfrm flipV="1">
          <a:off x="9639300" y="9186964"/>
          <a:ext cx="838200" cy="6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122496</xdr:rowOff>
    </xdr:from>
    <xdr:ext cx="534377" cy="259045"/>
    <xdr:sp macro="" textlink="">
      <xdr:nvSpPr>
        <xdr:cNvPr id="341" name="農林水産業費平均値テキスト"/>
        <xdr:cNvSpPr txBox="1"/>
      </xdr:nvSpPr>
      <xdr:spPr>
        <a:xfrm>
          <a:off x="10528300" y="955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144069</xdr:rowOff>
    </xdr:from>
    <xdr:to>
      <xdr:col>55</xdr:col>
      <xdr:colOff>50800</xdr:colOff>
      <xdr:row>56</xdr:row>
      <xdr:rowOff>74219</xdr:rowOff>
    </xdr:to>
    <xdr:sp macro="" textlink="">
      <xdr:nvSpPr>
        <xdr:cNvPr id="342" name="フローチャート: 判断 341"/>
        <xdr:cNvSpPr/>
      </xdr:nvSpPr>
      <xdr:spPr>
        <a:xfrm>
          <a:off x="104267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166256</xdr:rowOff>
    </xdr:from>
    <xdr:to>
      <xdr:col>50</xdr:col>
      <xdr:colOff>114300</xdr:colOff>
      <xdr:row>55</xdr:row>
      <xdr:rowOff>38506</xdr:rowOff>
    </xdr:to>
    <xdr:cxnSp macro="">
      <xdr:nvCxnSpPr>
        <xdr:cNvPr id="343" name="直線コネクタ 342"/>
        <xdr:cNvCxnSpPr/>
      </xdr:nvCxnSpPr>
      <xdr:spPr>
        <a:xfrm flipV="1">
          <a:off x="8750300" y="9253106"/>
          <a:ext cx="889000" cy="21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130619</xdr:rowOff>
    </xdr:from>
    <xdr:to>
      <xdr:col>50</xdr:col>
      <xdr:colOff>165100</xdr:colOff>
      <xdr:row>56</xdr:row>
      <xdr:rowOff>60769</xdr:rowOff>
    </xdr:to>
    <xdr:sp macro="" textlink="">
      <xdr:nvSpPr>
        <xdr:cNvPr id="344" name="フローチャート: 判断 343"/>
        <xdr:cNvSpPr/>
      </xdr:nvSpPr>
      <xdr:spPr>
        <a:xfrm>
          <a:off x="9588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51896</xdr:rowOff>
    </xdr:from>
    <xdr:ext cx="534377" cy="259045"/>
    <xdr:sp macro="" textlink="">
      <xdr:nvSpPr>
        <xdr:cNvPr id="345" name="テキスト ボックス 344"/>
        <xdr:cNvSpPr txBox="1"/>
      </xdr:nvSpPr>
      <xdr:spPr>
        <a:xfrm>
          <a:off x="9359411" y="965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12332</xdr:rowOff>
    </xdr:from>
    <xdr:to>
      <xdr:col>45</xdr:col>
      <xdr:colOff>177800</xdr:colOff>
      <xdr:row>55</xdr:row>
      <xdr:rowOff>38506</xdr:rowOff>
    </xdr:to>
    <xdr:cxnSp macro="">
      <xdr:nvCxnSpPr>
        <xdr:cNvPr id="346" name="直線コネクタ 345"/>
        <xdr:cNvCxnSpPr/>
      </xdr:nvCxnSpPr>
      <xdr:spPr>
        <a:xfrm>
          <a:off x="7861300" y="9442082"/>
          <a:ext cx="889000" cy="2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115913</xdr:rowOff>
    </xdr:from>
    <xdr:to>
      <xdr:col>46</xdr:col>
      <xdr:colOff>38100</xdr:colOff>
      <xdr:row>57</xdr:row>
      <xdr:rowOff>46063</xdr:rowOff>
    </xdr:to>
    <xdr:sp macro="" textlink="">
      <xdr:nvSpPr>
        <xdr:cNvPr id="347" name="フローチャート: 判断 346"/>
        <xdr:cNvSpPr/>
      </xdr:nvSpPr>
      <xdr:spPr>
        <a:xfrm>
          <a:off x="8699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37190</xdr:rowOff>
    </xdr:from>
    <xdr:ext cx="534377" cy="259045"/>
    <xdr:sp macro="" textlink="">
      <xdr:nvSpPr>
        <xdr:cNvPr id="348" name="テキスト ボックス 347"/>
        <xdr:cNvSpPr txBox="1"/>
      </xdr:nvSpPr>
      <xdr:spPr>
        <a:xfrm>
          <a:off x="8483111" y="98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91618</xdr:rowOff>
    </xdr:from>
    <xdr:to>
      <xdr:col>41</xdr:col>
      <xdr:colOff>50800</xdr:colOff>
      <xdr:row>55</xdr:row>
      <xdr:rowOff>12332</xdr:rowOff>
    </xdr:to>
    <xdr:cxnSp macro="">
      <xdr:nvCxnSpPr>
        <xdr:cNvPr id="349" name="直線コネクタ 348"/>
        <xdr:cNvCxnSpPr/>
      </xdr:nvCxnSpPr>
      <xdr:spPr>
        <a:xfrm>
          <a:off x="6972300" y="9007018"/>
          <a:ext cx="889000" cy="43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147498</xdr:rowOff>
    </xdr:from>
    <xdr:to>
      <xdr:col>41</xdr:col>
      <xdr:colOff>101600</xdr:colOff>
      <xdr:row>57</xdr:row>
      <xdr:rowOff>77648</xdr:rowOff>
    </xdr:to>
    <xdr:sp macro="" textlink="">
      <xdr:nvSpPr>
        <xdr:cNvPr id="350" name="フローチャート: 判断 349"/>
        <xdr:cNvSpPr/>
      </xdr:nvSpPr>
      <xdr:spPr>
        <a:xfrm>
          <a:off x="7810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68775</xdr:rowOff>
    </xdr:from>
    <xdr:ext cx="534377" cy="259045"/>
    <xdr:sp macro="" textlink="">
      <xdr:nvSpPr>
        <xdr:cNvPr id="351" name="テキスト ボックス 350"/>
        <xdr:cNvSpPr txBox="1"/>
      </xdr:nvSpPr>
      <xdr:spPr>
        <a:xfrm>
          <a:off x="7594111" y="98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23596</xdr:rowOff>
    </xdr:from>
    <xdr:to>
      <xdr:col>36</xdr:col>
      <xdr:colOff>165100</xdr:colOff>
      <xdr:row>56</xdr:row>
      <xdr:rowOff>125196</xdr:rowOff>
    </xdr:to>
    <xdr:sp macro="" textlink="">
      <xdr:nvSpPr>
        <xdr:cNvPr id="352" name="フローチャート: 判断 351"/>
        <xdr:cNvSpPr/>
      </xdr:nvSpPr>
      <xdr:spPr>
        <a:xfrm>
          <a:off x="6921500" y="962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116323</xdr:rowOff>
    </xdr:from>
    <xdr:ext cx="534377" cy="259045"/>
    <xdr:sp macro="" textlink="">
      <xdr:nvSpPr>
        <xdr:cNvPr id="353" name="テキスト ボックス 352"/>
        <xdr:cNvSpPr txBox="1"/>
      </xdr:nvSpPr>
      <xdr:spPr>
        <a:xfrm>
          <a:off x="6705111" y="97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49314</xdr:rowOff>
    </xdr:from>
    <xdr:to>
      <xdr:col>55</xdr:col>
      <xdr:colOff>50800</xdr:colOff>
      <xdr:row>53</xdr:row>
      <xdr:rowOff>150914</xdr:rowOff>
    </xdr:to>
    <xdr:sp macro="" textlink="">
      <xdr:nvSpPr>
        <xdr:cNvPr id="359" name="楕円 358"/>
        <xdr:cNvSpPr/>
      </xdr:nvSpPr>
      <xdr:spPr>
        <a:xfrm>
          <a:off x="10426700" y="913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72191</xdr:rowOff>
    </xdr:from>
    <xdr:ext cx="534377" cy="259045"/>
    <xdr:sp macro="" textlink="">
      <xdr:nvSpPr>
        <xdr:cNvPr id="360" name="農林水産業費該当値テキスト"/>
        <xdr:cNvSpPr txBox="1"/>
      </xdr:nvSpPr>
      <xdr:spPr>
        <a:xfrm>
          <a:off x="10528300" y="898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115456</xdr:rowOff>
    </xdr:from>
    <xdr:to>
      <xdr:col>50</xdr:col>
      <xdr:colOff>165100</xdr:colOff>
      <xdr:row>54</xdr:row>
      <xdr:rowOff>45606</xdr:rowOff>
    </xdr:to>
    <xdr:sp macro="" textlink="">
      <xdr:nvSpPr>
        <xdr:cNvPr id="361" name="楕円 360"/>
        <xdr:cNvSpPr/>
      </xdr:nvSpPr>
      <xdr:spPr>
        <a:xfrm>
          <a:off x="9588500" y="92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52</xdr:row>
      <xdr:rowOff>62133</xdr:rowOff>
    </xdr:from>
    <xdr:ext cx="534377" cy="259045"/>
    <xdr:sp macro="" textlink="">
      <xdr:nvSpPr>
        <xdr:cNvPr id="362" name="テキスト ボックス 361"/>
        <xdr:cNvSpPr txBox="1"/>
      </xdr:nvSpPr>
      <xdr:spPr>
        <a:xfrm>
          <a:off x="9359411" y="897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159156</xdr:rowOff>
    </xdr:from>
    <xdr:to>
      <xdr:col>46</xdr:col>
      <xdr:colOff>38100</xdr:colOff>
      <xdr:row>55</xdr:row>
      <xdr:rowOff>89306</xdr:rowOff>
    </xdr:to>
    <xdr:sp macro="" textlink="">
      <xdr:nvSpPr>
        <xdr:cNvPr id="363" name="楕円 362"/>
        <xdr:cNvSpPr/>
      </xdr:nvSpPr>
      <xdr:spPr>
        <a:xfrm>
          <a:off x="8699500" y="941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105833</xdr:rowOff>
    </xdr:from>
    <xdr:ext cx="534377" cy="259045"/>
    <xdr:sp macro="" textlink="">
      <xdr:nvSpPr>
        <xdr:cNvPr id="364" name="テキスト ボックス 363"/>
        <xdr:cNvSpPr txBox="1"/>
      </xdr:nvSpPr>
      <xdr:spPr>
        <a:xfrm>
          <a:off x="8483111" y="919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132982</xdr:rowOff>
    </xdr:from>
    <xdr:to>
      <xdr:col>41</xdr:col>
      <xdr:colOff>101600</xdr:colOff>
      <xdr:row>55</xdr:row>
      <xdr:rowOff>63132</xdr:rowOff>
    </xdr:to>
    <xdr:sp macro="" textlink="">
      <xdr:nvSpPr>
        <xdr:cNvPr id="365" name="楕円 364"/>
        <xdr:cNvSpPr/>
      </xdr:nvSpPr>
      <xdr:spPr>
        <a:xfrm>
          <a:off x="7810500" y="939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79659</xdr:rowOff>
    </xdr:from>
    <xdr:ext cx="534377" cy="259045"/>
    <xdr:sp macro="" textlink="">
      <xdr:nvSpPr>
        <xdr:cNvPr id="366" name="テキスト ボックス 365"/>
        <xdr:cNvSpPr txBox="1"/>
      </xdr:nvSpPr>
      <xdr:spPr>
        <a:xfrm>
          <a:off x="7594111" y="916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40818</xdr:rowOff>
    </xdr:from>
    <xdr:to>
      <xdr:col>36</xdr:col>
      <xdr:colOff>165100</xdr:colOff>
      <xdr:row>52</xdr:row>
      <xdr:rowOff>142418</xdr:rowOff>
    </xdr:to>
    <xdr:sp macro="" textlink="">
      <xdr:nvSpPr>
        <xdr:cNvPr id="367" name="楕円 366"/>
        <xdr:cNvSpPr/>
      </xdr:nvSpPr>
      <xdr:spPr>
        <a:xfrm>
          <a:off x="6921500" y="895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158945</xdr:rowOff>
    </xdr:from>
    <xdr:ext cx="534377" cy="259045"/>
    <xdr:sp macro="" textlink="">
      <xdr:nvSpPr>
        <xdr:cNvPr id="368" name="テキスト ボックス 367"/>
        <xdr:cNvSpPr txBox="1"/>
      </xdr:nvSpPr>
      <xdr:spPr>
        <a:xfrm>
          <a:off x="6705111" y="87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100234</xdr:rowOff>
    </xdr:from>
    <xdr:to>
      <xdr:col>54</xdr:col>
      <xdr:colOff>189865</xdr:colOff>
      <xdr:row>78</xdr:row>
      <xdr:rowOff>159866</xdr:rowOff>
    </xdr:to>
    <xdr:cxnSp macro="">
      <xdr:nvCxnSpPr>
        <xdr:cNvPr id="392" name="直線コネクタ 391"/>
        <xdr:cNvCxnSpPr/>
      </xdr:nvCxnSpPr>
      <xdr:spPr>
        <a:xfrm flipV="1">
          <a:off x="10475595" y="12101734"/>
          <a:ext cx="1270" cy="1431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163693</xdr:rowOff>
    </xdr:from>
    <xdr:ext cx="469744" cy="259045"/>
    <xdr:sp macro="" textlink="">
      <xdr:nvSpPr>
        <xdr:cNvPr id="393" name="商工費最小値テキスト"/>
        <xdr:cNvSpPr txBox="1"/>
      </xdr:nvSpPr>
      <xdr:spPr>
        <a:xfrm>
          <a:off x="10528300" y="135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159866</xdr:rowOff>
    </xdr:from>
    <xdr:to>
      <xdr:col>55</xdr:col>
      <xdr:colOff>88900</xdr:colOff>
      <xdr:row>78</xdr:row>
      <xdr:rowOff>159866</xdr:rowOff>
    </xdr:to>
    <xdr:cxnSp macro="">
      <xdr:nvCxnSpPr>
        <xdr:cNvPr id="394" name="直線コネクタ 393"/>
        <xdr:cNvCxnSpPr/>
      </xdr:nvCxnSpPr>
      <xdr:spPr>
        <a:xfrm>
          <a:off x="10388600" y="135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46911</xdr:rowOff>
    </xdr:from>
    <xdr:ext cx="534377" cy="259045"/>
    <xdr:sp macro="" textlink="">
      <xdr:nvSpPr>
        <xdr:cNvPr id="395" name="商工費最大値テキスト"/>
        <xdr:cNvSpPr txBox="1"/>
      </xdr:nvSpPr>
      <xdr:spPr>
        <a:xfrm>
          <a:off x="10528300" y="1187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100234</xdr:rowOff>
    </xdr:from>
    <xdr:to>
      <xdr:col>55</xdr:col>
      <xdr:colOff>88900</xdr:colOff>
      <xdr:row>70</xdr:row>
      <xdr:rowOff>100234</xdr:rowOff>
    </xdr:to>
    <xdr:cxnSp macro="">
      <xdr:nvCxnSpPr>
        <xdr:cNvPr id="396" name="直線コネクタ 395"/>
        <xdr:cNvCxnSpPr/>
      </xdr:nvCxnSpPr>
      <xdr:spPr>
        <a:xfrm>
          <a:off x="10388600" y="1210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44913</xdr:rowOff>
    </xdr:from>
    <xdr:to>
      <xdr:col>55</xdr:col>
      <xdr:colOff>0</xdr:colOff>
      <xdr:row>70</xdr:row>
      <xdr:rowOff>100234</xdr:rowOff>
    </xdr:to>
    <xdr:cxnSp macro="">
      <xdr:nvCxnSpPr>
        <xdr:cNvPr id="397" name="直線コネクタ 396"/>
        <xdr:cNvCxnSpPr/>
      </xdr:nvCxnSpPr>
      <xdr:spPr>
        <a:xfrm>
          <a:off x="9639300" y="12046413"/>
          <a:ext cx="8382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50100</xdr:rowOff>
    </xdr:from>
    <xdr:ext cx="534377" cy="259045"/>
    <xdr:sp macro="" textlink="">
      <xdr:nvSpPr>
        <xdr:cNvPr id="398" name="商工費平均値テキスト"/>
        <xdr:cNvSpPr txBox="1"/>
      </xdr:nvSpPr>
      <xdr:spPr>
        <a:xfrm>
          <a:off x="10528300" y="12908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71673</xdr:rowOff>
    </xdr:from>
    <xdr:to>
      <xdr:col>55</xdr:col>
      <xdr:colOff>50800</xdr:colOff>
      <xdr:row>76</xdr:row>
      <xdr:rowOff>1823</xdr:rowOff>
    </xdr:to>
    <xdr:sp macro="" textlink="">
      <xdr:nvSpPr>
        <xdr:cNvPr id="399" name="フローチャート: 判断 398"/>
        <xdr:cNvSpPr/>
      </xdr:nvSpPr>
      <xdr:spPr>
        <a:xfrm>
          <a:off x="10426700" y="129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69</xdr:row>
      <xdr:rowOff>155865</xdr:rowOff>
    </xdr:from>
    <xdr:to>
      <xdr:col>50</xdr:col>
      <xdr:colOff>114300</xdr:colOff>
      <xdr:row>70</xdr:row>
      <xdr:rowOff>44913</xdr:rowOff>
    </xdr:to>
    <xdr:cxnSp macro="">
      <xdr:nvCxnSpPr>
        <xdr:cNvPr id="400" name="直線コネクタ 399"/>
        <xdr:cNvCxnSpPr/>
      </xdr:nvCxnSpPr>
      <xdr:spPr>
        <a:xfrm>
          <a:off x="8750300" y="11985915"/>
          <a:ext cx="889000" cy="6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43882</xdr:rowOff>
    </xdr:from>
    <xdr:to>
      <xdr:col>50</xdr:col>
      <xdr:colOff>165100</xdr:colOff>
      <xdr:row>75</xdr:row>
      <xdr:rowOff>145482</xdr:rowOff>
    </xdr:to>
    <xdr:sp macro="" textlink="">
      <xdr:nvSpPr>
        <xdr:cNvPr id="401" name="フローチャート: 判断 400"/>
        <xdr:cNvSpPr/>
      </xdr:nvSpPr>
      <xdr:spPr>
        <a:xfrm>
          <a:off x="95885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136610</xdr:rowOff>
    </xdr:from>
    <xdr:ext cx="534377" cy="259045"/>
    <xdr:sp macro="" textlink="">
      <xdr:nvSpPr>
        <xdr:cNvPr id="402" name="テキスト ボックス 401"/>
        <xdr:cNvSpPr txBox="1"/>
      </xdr:nvSpPr>
      <xdr:spPr>
        <a:xfrm>
          <a:off x="9359411" y="1299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69</xdr:row>
      <xdr:rowOff>146656</xdr:rowOff>
    </xdr:from>
    <xdr:to>
      <xdr:col>45</xdr:col>
      <xdr:colOff>177800</xdr:colOff>
      <xdr:row>69</xdr:row>
      <xdr:rowOff>155865</xdr:rowOff>
    </xdr:to>
    <xdr:cxnSp macro="">
      <xdr:nvCxnSpPr>
        <xdr:cNvPr id="403" name="直線コネクタ 402"/>
        <xdr:cNvCxnSpPr/>
      </xdr:nvCxnSpPr>
      <xdr:spPr>
        <a:xfrm>
          <a:off x="7861300" y="11976706"/>
          <a:ext cx="8890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6849</xdr:rowOff>
    </xdr:from>
    <xdr:to>
      <xdr:col>46</xdr:col>
      <xdr:colOff>38100</xdr:colOff>
      <xdr:row>75</xdr:row>
      <xdr:rowOff>108449</xdr:rowOff>
    </xdr:to>
    <xdr:sp macro="" textlink="">
      <xdr:nvSpPr>
        <xdr:cNvPr id="404" name="フローチャート: 判断 403"/>
        <xdr:cNvSpPr/>
      </xdr:nvSpPr>
      <xdr:spPr>
        <a:xfrm>
          <a:off x="8699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99576</xdr:rowOff>
    </xdr:from>
    <xdr:ext cx="534377" cy="259045"/>
    <xdr:sp macro="" textlink="">
      <xdr:nvSpPr>
        <xdr:cNvPr id="405" name="テキスト ボックス 404"/>
        <xdr:cNvSpPr txBox="1"/>
      </xdr:nvSpPr>
      <xdr:spPr>
        <a:xfrm>
          <a:off x="8483111" y="1295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69</xdr:row>
      <xdr:rowOff>146656</xdr:rowOff>
    </xdr:from>
    <xdr:to>
      <xdr:col>41</xdr:col>
      <xdr:colOff>50800</xdr:colOff>
      <xdr:row>70</xdr:row>
      <xdr:rowOff>51754</xdr:rowOff>
    </xdr:to>
    <xdr:cxnSp macro="">
      <xdr:nvCxnSpPr>
        <xdr:cNvPr id="406" name="直線コネクタ 405"/>
        <xdr:cNvCxnSpPr/>
      </xdr:nvCxnSpPr>
      <xdr:spPr>
        <a:xfrm flipV="1">
          <a:off x="6972300" y="11976706"/>
          <a:ext cx="889000" cy="7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95758</xdr:rowOff>
    </xdr:from>
    <xdr:to>
      <xdr:col>41</xdr:col>
      <xdr:colOff>101600</xdr:colOff>
      <xdr:row>76</xdr:row>
      <xdr:rowOff>25908</xdr:rowOff>
    </xdr:to>
    <xdr:sp macro="" textlink="">
      <xdr:nvSpPr>
        <xdr:cNvPr id="407" name="フローチャート: 判断 406"/>
        <xdr:cNvSpPr/>
      </xdr:nvSpPr>
      <xdr:spPr>
        <a:xfrm>
          <a:off x="7810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17035</xdr:rowOff>
    </xdr:from>
    <xdr:ext cx="534377" cy="259045"/>
    <xdr:sp macro="" textlink="">
      <xdr:nvSpPr>
        <xdr:cNvPr id="408" name="テキスト ボックス 407"/>
        <xdr:cNvSpPr txBox="1"/>
      </xdr:nvSpPr>
      <xdr:spPr>
        <a:xfrm>
          <a:off x="7594111" y="130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146377</xdr:rowOff>
    </xdr:from>
    <xdr:to>
      <xdr:col>36</xdr:col>
      <xdr:colOff>165100</xdr:colOff>
      <xdr:row>76</xdr:row>
      <xdr:rowOff>76527</xdr:rowOff>
    </xdr:to>
    <xdr:sp macro="" textlink="">
      <xdr:nvSpPr>
        <xdr:cNvPr id="409" name="フローチャート: 判断 408"/>
        <xdr:cNvSpPr/>
      </xdr:nvSpPr>
      <xdr:spPr>
        <a:xfrm>
          <a:off x="6921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67654</xdr:rowOff>
    </xdr:from>
    <xdr:ext cx="534377" cy="259045"/>
    <xdr:sp macro="" textlink="">
      <xdr:nvSpPr>
        <xdr:cNvPr id="410" name="テキスト ボックス 409"/>
        <xdr:cNvSpPr txBox="1"/>
      </xdr:nvSpPr>
      <xdr:spPr>
        <a:xfrm>
          <a:off x="6705111" y="1309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49434</xdr:rowOff>
    </xdr:from>
    <xdr:to>
      <xdr:col>55</xdr:col>
      <xdr:colOff>50800</xdr:colOff>
      <xdr:row>70</xdr:row>
      <xdr:rowOff>151034</xdr:rowOff>
    </xdr:to>
    <xdr:sp macro="" textlink="">
      <xdr:nvSpPr>
        <xdr:cNvPr id="416" name="楕円 415"/>
        <xdr:cNvSpPr/>
      </xdr:nvSpPr>
      <xdr:spPr>
        <a:xfrm>
          <a:off x="10426700" y="1205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2461</xdr:rowOff>
    </xdr:from>
    <xdr:ext cx="534377" cy="259045"/>
    <xdr:sp macro="" textlink="">
      <xdr:nvSpPr>
        <xdr:cNvPr id="417" name="商工費該当値テキスト"/>
        <xdr:cNvSpPr txBox="1"/>
      </xdr:nvSpPr>
      <xdr:spPr>
        <a:xfrm>
          <a:off x="10528300" y="120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165563</xdr:rowOff>
    </xdr:from>
    <xdr:to>
      <xdr:col>50</xdr:col>
      <xdr:colOff>165100</xdr:colOff>
      <xdr:row>70</xdr:row>
      <xdr:rowOff>95713</xdr:rowOff>
    </xdr:to>
    <xdr:sp macro="" textlink="">
      <xdr:nvSpPr>
        <xdr:cNvPr id="418" name="楕円 417"/>
        <xdr:cNvSpPr/>
      </xdr:nvSpPr>
      <xdr:spPr>
        <a:xfrm>
          <a:off x="9588500" y="1199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68</xdr:row>
      <xdr:rowOff>112240</xdr:rowOff>
    </xdr:from>
    <xdr:ext cx="534377" cy="259045"/>
    <xdr:sp macro="" textlink="">
      <xdr:nvSpPr>
        <xdr:cNvPr id="419" name="テキスト ボックス 418"/>
        <xdr:cNvSpPr txBox="1"/>
      </xdr:nvSpPr>
      <xdr:spPr>
        <a:xfrm>
          <a:off x="9359411" y="1177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105065</xdr:rowOff>
    </xdr:from>
    <xdr:to>
      <xdr:col>46</xdr:col>
      <xdr:colOff>38100</xdr:colOff>
      <xdr:row>70</xdr:row>
      <xdr:rowOff>35215</xdr:rowOff>
    </xdr:to>
    <xdr:sp macro="" textlink="">
      <xdr:nvSpPr>
        <xdr:cNvPr id="420" name="楕円 419"/>
        <xdr:cNvSpPr/>
      </xdr:nvSpPr>
      <xdr:spPr>
        <a:xfrm>
          <a:off x="8699500" y="119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68</xdr:row>
      <xdr:rowOff>51742</xdr:rowOff>
    </xdr:from>
    <xdr:ext cx="599010" cy="259045"/>
    <xdr:sp macro="" textlink="">
      <xdr:nvSpPr>
        <xdr:cNvPr id="421" name="テキスト ボックス 420"/>
        <xdr:cNvSpPr txBox="1"/>
      </xdr:nvSpPr>
      <xdr:spPr>
        <a:xfrm>
          <a:off x="8450795" y="1171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95856</xdr:rowOff>
    </xdr:from>
    <xdr:to>
      <xdr:col>41</xdr:col>
      <xdr:colOff>101600</xdr:colOff>
      <xdr:row>70</xdr:row>
      <xdr:rowOff>26006</xdr:rowOff>
    </xdr:to>
    <xdr:sp macro="" textlink="">
      <xdr:nvSpPr>
        <xdr:cNvPr id="422" name="楕円 421"/>
        <xdr:cNvSpPr/>
      </xdr:nvSpPr>
      <xdr:spPr>
        <a:xfrm>
          <a:off x="7810500" y="1192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68</xdr:row>
      <xdr:rowOff>42533</xdr:rowOff>
    </xdr:from>
    <xdr:ext cx="599010" cy="259045"/>
    <xdr:sp macro="" textlink="">
      <xdr:nvSpPr>
        <xdr:cNvPr id="423" name="テキスト ボックス 422"/>
        <xdr:cNvSpPr txBox="1"/>
      </xdr:nvSpPr>
      <xdr:spPr>
        <a:xfrm>
          <a:off x="7561795" y="11701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954</xdr:rowOff>
    </xdr:from>
    <xdr:to>
      <xdr:col>36</xdr:col>
      <xdr:colOff>165100</xdr:colOff>
      <xdr:row>70</xdr:row>
      <xdr:rowOff>102554</xdr:rowOff>
    </xdr:to>
    <xdr:sp macro="" textlink="">
      <xdr:nvSpPr>
        <xdr:cNvPr id="424" name="楕円 423"/>
        <xdr:cNvSpPr/>
      </xdr:nvSpPr>
      <xdr:spPr>
        <a:xfrm>
          <a:off x="6921500" y="120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119081</xdr:rowOff>
    </xdr:from>
    <xdr:ext cx="534377" cy="259045"/>
    <xdr:sp macro="" textlink="">
      <xdr:nvSpPr>
        <xdr:cNvPr id="425" name="テキスト ボックス 424"/>
        <xdr:cNvSpPr txBox="1"/>
      </xdr:nvSpPr>
      <xdr:spPr>
        <a:xfrm>
          <a:off x="6705111" y="1177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4" name="テキスト ボックス 433"/>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6" name="テキスト ボックス 43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2" name="テキスト ボックス 44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4" name="テキスト ボックス 44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6" name="テキスト ボックス 44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113982</xdr:rowOff>
    </xdr:from>
    <xdr:to>
      <xdr:col>54</xdr:col>
      <xdr:colOff>189865</xdr:colOff>
      <xdr:row>98</xdr:row>
      <xdr:rowOff>118408</xdr:rowOff>
    </xdr:to>
    <xdr:cxnSp macro="">
      <xdr:nvCxnSpPr>
        <xdr:cNvPr id="450" name="直線コネクタ 449"/>
        <xdr:cNvCxnSpPr/>
      </xdr:nvCxnSpPr>
      <xdr:spPr>
        <a:xfrm flipV="1">
          <a:off x="10475595" y="15544482"/>
          <a:ext cx="1270" cy="137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122235</xdr:rowOff>
    </xdr:from>
    <xdr:ext cx="534377" cy="259045"/>
    <xdr:sp macro="" textlink="">
      <xdr:nvSpPr>
        <xdr:cNvPr id="451" name="土木費最小値テキスト"/>
        <xdr:cNvSpPr txBox="1"/>
      </xdr:nvSpPr>
      <xdr:spPr>
        <a:xfrm>
          <a:off x="10528300" y="169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118408</xdr:rowOff>
    </xdr:from>
    <xdr:to>
      <xdr:col>55</xdr:col>
      <xdr:colOff>88900</xdr:colOff>
      <xdr:row>98</xdr:row>
      <xdr:rowOff>118408</xdr:rowOff>
    </xdr:to>
    <xdr:cxnSp macro="">
      <xdr:nvCxnSpPr>
        <xdr:cNvPr id="452" name="直線コネクタ 451"/>
        <xdr:cNvCxnSpPr/>
      </xdr:nvCxnSpPr>
      <xdr:spPr>
        <a:xfrm>
          <a:off x="10388600" y="1692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60659</xdr:rowOff>
    </xdr:from>
    <xdr:ext cx="599010" cy="259045"/>
    <xdr:sp macro="" textlink="">
      <xdr:nvSpPr>
        <xdr:cNvPr id="453" name="土木費最大値テキスト"/>
        <xdr:cNvSpPr txBox="1"/>
      </xdr:nvSpPr>
      <xdr:spPr>
        <a:xfrm>
          <a:off x="10528300" y="1531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113982</xdr:rowOff>
    </xdr:from>
    <xdr:to>
      <xdr:col>55</xdr:col>
      <xdr:colOff>88900</xdr:colOff>
      <xdr:row>90</xdr:row>
      <xdr:rowOff>113982</xdr:rowOff>
    </xdr:to>
    <xdr:cxnSp macro="">
      <xdr:nvCxnSpPr>
        <xdr:cNvPr id="454" name="直線コネクタ 453"/>
        <xdr:cNvCxnSpPr/>
      </xdr:nvCxnSpPr>
      <xdr:spPr>
        <a:xfrm>
          <a:off x="10388600" y="1554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16729</xdr:rowOff>
    </xdr:from>
    <xdr:to>
      <xdr:col>55</xdr:col>
      <xdr:colOff>0</xdr:colOff>
      <xdr:row>90</xdr:row>
      <xdr:rowOff>113982</xdr:rowOff>
    </xdr:to>
    <xdr:cxnSp macro="">
      <xdr:nvCxnSpPr>
        <xdr:cNvPr id="455" name="直線コネクタ 454"/>
        <xdr:cNvCxnSpPr/>
      </xdr:nvCxnSpPr>
      <xdr:spPr>
        <a:xfrm>
          <a:off x="9639300" y="15447229"/>
          <a:ext cx="838200" cy="9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44059</xdr:rowOff>
    </xdr:from>
    <xdr:ext cx="534377" cy="259045"/>
    <xdr:sp macro="" textlink="">
      <xdr:nvSpPr>
        <xdr:cNvPr id="456" name="土木費平均値テキスト"/>
        <xdr:cNvSpPr txBox="1"/>
      </xdr:nvSpPr>
      <xdr:spPr>
        <a:xfrm>
          <a:off x="10528300" y="16503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65632</xdr:rowOff>
    </xdr:from>
    <xdr:to>
      <xdr:col>55</xdr:col>
      <xdr:colOff>50800</xdr:colOff>
      <xdr:row>96</xdr:row>
      <xdr:rowOff>167232</xdr:rowOff>
    </xdr:to>
    <xdr:sp macro="" textlink="">
      <xdr:nvSpPr>
        <xdr:cNvPr id="457" name="フローチャート: 判断 456"/>
        <xdr:cNvSpPr/>
      </xdr:nvSpPr>
      <xdr:spPr>
        <a:xfrm>
          <a:off x="104267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16729</xdr:rowOff>
    </xdr:from>
    <xdr:to>
      <xdr:col>50</xdr:col>
      <xdr:colOff>114300</xdr:colOff>
      <xdr:row>90</xdr:row>
      <xdr:rowOff>164553</xdr:rowOff>
    </xdr:to>
    <xdr:cxnSp macro="">
      <xdr:nvCxnSpPr>
        <xdr:cNvPr id="458" name="直線コネクタ 457"/>
        <xdr:cNvCxnSpPr/>
      </xdr:nvCxnSpPr>
      <xdr:spPr>
        <a:xfrm flipV="1">
          <a:off x="8750300" y="15447229"/>
          <a:ext cx="889000" cy="14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67591</xdr:rowOff>
    </xdr:from>
    <xdr:to>
      <xdr:col>50</xdr:col>
      <xdr:colOff>165100</xdr:colOff>
      <xdr:row>96</xdr:row>
      <xdr:rowOff>169191</xdr:rowOff>
    </xdr:to>
    <xdr:sp macro="" textlink="">
      <xdr:nvSpPr>
        <xdr:cNvPr id="459" name="フローチャート: 判断 458"/>
        <xdr:cNvSpPr/>
      </xdr:nvSpPr>
      <xdr:spPr>
        <a:xfrm>
          <a:off x="9588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160318</xdr:rowOff>
    </xdr:from>
    <xdr:ext cx="534377" cy="259045"/>
    <xdr:sp macro="" textlink="">
      <xdr:nvSpPr>
        <xdr:cNvPr id="460" name="テキスト ボックス 459"/>
        <xdr:cNvSpPr txBox="1"/>
      </xdr:nvSpPr>
      <xdr:spPr>
        <a:xfrm>
          <a:off x="9359411" y="1661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164553</xdr:rowOff>
    </xdr:from>
    <xdr:to>
      <xdr:col>45</xdr:col>
      <xdr:colOff>177800</xdr:colOff>
      <xdr:row>91</xdr:row>
      <xdr:rowOff>169549</xdr:rowOff>
    </xdr:to>
    <xdr:cxnSp macro="">
      <xdr:nvCxnSpPr>
        <xdr:cNvPr id="461" name="直線コネクタ 460"/>
        <xdr:cNvCxnSpPr/>
      </xdr:nvCxnSpPr>
      <xdr:spPr>
        <a:xfrm flipV="1">
          <a:off x="7861300" y="15595053"/>
          <a:ext cx="889000" cy="17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102012</xdr:rowOff>
    </xdr:from>
    <xdr:to>
      <xdr:col>46</xdr:col>
      <xdr:colOff>38100</xdr:colOff>
      <xdr:row>97</xdr:row>
      <xdr:rowOff>32162</xdr:rowOff>
    </xdr:to>
    <xdr:sp macro="" textlink="">
      <xdr:nvSpPr>
        <xdr:cNvPr id="462" name="フローチャート: 判断 461"/>
        <xdr:cNvSpPr/>
      </xdr:nvSpPr>
      <xdr:spPr>
        <a:xfrm>
          <a:off x="8699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23289</xdr:rowOff>
    </xdr:from>
    <xdr:ext cx="534377" cy="259045"/>
    <xdr:sp macro="" textlink="">
      <xdr:nvSpPr>
        <xdr:cNvPr id="463" name="テキスト ボックス 462"/>
        <xdr:cNvSpPr txBox="1"/>
      </xdr:nvSpPr>
      <xdr:spPr>
        <a:xfrm>
          <a:off x="8483111" y="1665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169549</xdr:rowOff>
    </xdr:from>
    <xdr:to>
      <xdr:col>41</xdr:col>
      <xdr:colOff>50800</xdr:colOff>
      <xdr:row>94</xdr:row>
      <xdr:rowOff>160469</xdr:rowOff>
    </xdr:to>
    <xdr:cxnSp macro="">
      <xdr:nvCxnSpPr>
        <xdr:cNvPr id="464" name="直線コネクタ 463"/>
        <xdr:cNvCxnSpPr/>
      </xdr:nvCxnSpPr>
      <xdr:spPr>
        <a:xfrm flipV="1">
          <a:off x="6972300" y="15771499"/>
          <a:ext cx="889000" cy="50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146490</xdr:rowOff>
    </xdr:from>
    <xdr:to>
      <xdr:col>41</xdr:col>
      <xdr:colOff>101600</xdr:colOff>
      <xdr:row>97</xdr:row>
      <xdr:rowOff>76640</xdr:rowOff>
    </xdr:to>
    <xdr:sp macro="" textlink="">
      <xdr:nvSpPr>
        <xdr:cNvPr id="465" name="フローチャート: 判断 464"/>
        <xdr:cNvSpPr/>
      </xdr:nvSpPr>
      <xdr:spPr>
        <a:xfrm>
          <a:off x="7810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67767</xdr:rowOff>
    </xdr:from>
    <xdr:ext cx="534377" cy="259045"/>
    <xdr:sp macro="" textlink="">
      <xdr:nvSpPr>
        <xdr:cNvPr id="466" name="テキスト ボックス 465"/>
        <xdr:cNvSpPr txBox="1"/>
      </xdr:nvSpPr>
      <xdr:spPr>
        <a:xfrm>
          <a:off x="7594111" y="1669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16842</xdr:rowOff>
    </xdr:from>
    <xdr:to>
      <xdr:col>36</xdr:col>
      <xdr:colOff>165100</xdr:colOff>
      <xdr:row>97</xdr:row>
      <xdr:rowOff>118442</xdr:rowOff>
    </xdr:to>
    <xdr:sp macro="" textlink="">
      <xdr:nvSpPr>
        <xdr:cNvPr id="467" name="フローチャート: 判断 466"/>
        <xdr:cNvSpPr/>
      </xdr:nvSpPr>
      <xdr:spPr>
        <a:xfrm>
          <a:off x="6921500" y="166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109569</xdr:rowOff>
    </xdr:from>
    <xdr:ext cx="534377" cy="259045"/>
    <xdr:sp macro="" textlink="">
      <xdr:nvSpPr>
        <xdr:cNvPr id="468" name="テキスト ボックス 467"/>
        <xdr:cNvSpPr txBox="1"/>
      </xdr:nvSpPr>
      <xdr:spPr>
        <a:xfrm>
          <a:off x="6705111" y="1674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63182</xdr:rowOff>
    </xdr:from>
    <xdr:to>
      <xdr:col>55</xdr:col>
      <xdr:colOff>50800</xdr:colOff>
      <xdr:row>90</xdr:row>
      <xdr:rowOff>164782</xdr:rowOff>
    </xdr:to>
    <xdr:sp macro="" textlink="">
      <xdr:nvSpPr>
        <xdr:cNvPr id="474" name="楕円 473"/>
        <xdr:cNvSpPr/>
      </xdr:nvSpPr>
      <xdr:spPr>
        <a:xfrm>
          <a:off x="10426700" y="1549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16209</xdr:rowOff>
    </xdr:from>
    <xdr:ext cx="599010" cy="259045"/>
    <xdr:sp macro="" textlink="">
      <xdr:nvSpPr>
        <xdr:cNvPr id="475" name="土木費該当値テキスト"/>
        <xdr:cNvSpPr txBox="1"/>
      </xdr:nvSpPr>
      <xdr:spPr>
        <a:xfrm>
          <a:off x="10528300" y="1544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137379</xdr:rowOff>
    </xdr:from>
    <xdr:to>
      <xdr:col>50</xdr:col>
      <xdr:colOff>165100</xdr:colOff>
      <xdr:row>90</xdr:row>
      <xdr:rowOff>67529</xdr:rowOff>
    </xdr:to>
    <xdr:sp macro="" textlink="">
      <xdr:nvSpPr>
        <xdr:cNvPr id="476" name="楕円 475"/>
        <xdr:cNvSpPr/>
      </xdr:nvSpPr>
      <xdr:spPr>
        <a:xfrm>
          <a:off x="9588500" y="1539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88</xdr:row>
      <xdr:rowOff>84056</xdr:rowOff>
    </xdr:from>
    <xdr:ext cx="599010" cy="259045"/>
    <xdr:sp macro="" textlink="">
      <xdr:nvSpPr>
        <xdr:cNvPr id="477" name="テキスト ボックス 476"/>
        <xdr:cNvSpPr txBox="1"/>
      </xdr:nvSpPr>
      <xdr:spPr>
        <a:xfrm>
          <a:off x="9327095" y="151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113753</xdr:rowOff>
    </xdr:from>
    <xdr:to>
      <xdr:col>46</xdr:col>
      <xdr:colOff>38100</xdr:colOff>
      <xdr:row>91</xdr:row>
      <xdr:rowOff>43903</xdr:rowOff>
    </xdr:to>
    <xdr:sp macro="" textlink="">
      <xdr:nvSpPr>
        <xdr:cNvPr id="478" name="楕円 477"/>
        <xdr:cNvSpPr/>
      </xdr:nvSpPr>
      <xdr:spPr>
        <a:xfrm>
          <a:off x="8699500" y="1554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60430</xdr:rowOff>
    </xdr:from>
    <xdr:ext cx="599010" cy="259045"/>
    <xdr:sp macro="" textlink="">
      <xdr:nvSpPr>
        <xdr:cNvPr id="479" name="テキスト ボックス 478"/>
        <xdr:cNvSpPr txBox="1"/>
      </xdr:nvSpPr>
      <xdr:spPr>
        <a:xfrm>
          <a:off x="8450795" y="1531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118749</xdr:rowOff>
    </xdr:from>
    <xdr:to>
      <xdr:col>41</xdr:col>
      <xdr:colOff>101600</xdr:colOff>
      <xdr:row>92</xdr:row>
      <xdr:rowOff>48899</xdr:rowOff>
    </xdr:to>
    <xdr:sp macro="" textlink="">
      <xdr:nvSpPr>
        <xdr:cNvPr id="480" name="楕円 479"/>
        <xdr:cNvSpPr/>
      </xdr:nvSpPr>
      <xdr:spPr>
        <a:xfrm>
          <a:off x="7810500" y="1572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65426</xdr:rowOff>
    </xdr:from>
    <xdr:ext cx="599010" cy="259045"/>
    <xdr:sp macro="" textlink="">
      <xdr:nvSpPr>
        <xdr:cNvPr id="481" name="テキスト ボックス 480"/>
        <xdr:cNvSpPr txBox="1"/>
      </xdr:nvSpPr>
      <xdr:spPr>
        <a:xfrm>
          <a:off x="7561795" y="154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109669</xdr:rowOff>
    </xdr:from>
    <xdr:to>
      <xdr:col>36</xdr:col>
      <xdr:colOff>165100</xdr:colOff>
      <xdr:row>95</xdr:row>
      <xdr:rowOff>39819</xdr:rowOff>
    </xdr:to>
    <xdr:sp macro="" textlink="">
      <xdr:nvSpPr>
        <xdr:cNvPr id="482" name="楕円 481"/>
        <xdr:cNvSpPr/>
      </xdr:nvSpPr>
      <xdr:spPr>
        <a:xfrm>
          <a:off x="6921500" y="1622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56346</xdr:rowOff>
    </xdr:from>
    <xdr:ext cx="534377" cy="259045"/>
    <xdr:sp macro="" textlink="">
      <xdr:nvSpPr>
        <xdr:cNvPr id="483" name="テキスト ボックス 482"/>
        <xdr:cNvSpPr txBox="1"/>
      </xdr:nvSpPr>
      <xdr:spPr>
        <a:xfrm>
          <a:off x="6705111" y="1600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5" name="正方形/長方形 484"/>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6" name="正方形/長方形 485"/>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7" name="正方形/長方形 486"/>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8" name="正方形/長方形 487"/>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2" name="テキスト ボックス 491"/>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123889</xdr:rowOff>
    </xdr:from>
    <xdr:to>
      <xdr:col>85</xdr:col>
      <xdr:colOff>126364</xdr:colOff>
      <xdr:row>37</xdr:row>
      <xdr:rowOff>60071</xdr:rowOff>
    </xdr:to>
    <xdr:cxnSp macro="">
      <xdr:nvCxnSpPr>
        <xdr:cNvPr id="506" name="直線コネクタ 505"/>
        <xdr:cNvCxnSpPr/>
      </xdr:nvCxnSpPr>
      <xdr:spPr>
        <a:xfrm flipV="1">
          <a:off x="16317595" y="5095939"/>
          <a:ext cx="1269" cy="1307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63898</xdr:rowOff>
    </xdr:from>
    <xdr:ext cx="534377" cy="259045"/>
    <xdr:sp macro="" textlink="">
      <xdr:nvSpPr>
        <xdr:cNvPr id="507" name="警察費最小値テキスト"/>
        <xdr:cNvSpPr txBox="1"/>
      </xdr:nvSpPr>
      <xdr:spPr>
        <a:xfrm>
          <a:off x="16370300" y="640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60071</xdr:rowOff>
    </xdr:from>
    <xdr:to>
      <xdr:col>86</xdr:col>
      <xdr:colOff>25400</xdr:colOff>
      <xdr:row>37</xdr:row>
      <xdr:rowOff>60071</xdr:rowOff>
    </xdr:to>
    <xdr:cxnSp macro="">
      <xdr:nvCxnSpPr>
        <xdr:cNvPr id="508" name="直線コネクタ 507"/>
        <xdr:cNvCxnSpPr/>
      </xdr:nvCxnSpPr>
      <xdr:spPr>
        <a:xfrm>
          <a:off x="16230600" y="640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70566</xdr:rowOff>
    </xdr:from>
    <xdr:ext cx="534377" cy="259045"/>
    <xdr:sp macro="" textlink="">
      <xdr:nvSpPr>
        <xdr:cNvPr id="509" name="警察費最大値テキスト"/>
        <xdr:cNvSpPr txBox="1"/>
      </xdr:nvSpPr>
      <xdr:spPr>
        <a:xfrm>
          <a:off x="16370300" y="48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123889</xdr:rowOff>
    </xdr:from>
    <xdr:to>
      <xdr:col>86</xdr:col>
      <xdr:colOff>25400</xdr:colOff>
      <xdr:row>29</xdr:row>
      <xdr:rowOff>123889</xdr:rowOff>
    </xdr:to>
    <xdr:cxnSp macro="">
      <xdr:nvCxnSpPr>
        <xdr:cNvPr id="510" name="直線コネクタ 509"/>
        <xdr:cNvCxnSpPr/>
      </xdr:nvCxnSpPr>
      <xdr:spPr>
        <a:xfrm>
          <a:off x="16230600" y="509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97218</xdr:rowOff>
    </xdr:from>
    <xdr:to>
      <xdr:col>85</xdr:col>
      <xdr:colOff>127000</xdr:colOff>
      <xdr:row>37</xdr:row>
      <xdr:rowOff>26924</xdr:rowOff>
    </xdr:to>
    <xdr:cxnSp macro="">
      <xdr:nvCxnSpPr>
        <xdr:cNvPr id="511" name="直線コネクタ 510"/>
        <xdr:cNvCxnSpPr/>
      </xdr:nvCxnSpPr>
      <xdr:spPr>
        <a:xfrm>
          <a:off x="15481300" y="6269418"/>
          <a:ext cx="838200" cy="10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52150</xdr:rowOff>
    </xdr:from>
    <xdr:ext cx="534377" cy="259045"/>
    <xdr:sp macro="" textlink="">
      <xdr:nvSpPr>
        <xdr:cNvPr id="512" name="警察費平均値テキスト"/>
        <xdr:cNvSpPr txBox="1"/>
      </xdr:nvSpPr>
      <xdr:spPr>
        <a:xfrm>
          <a:off x="16370300" y="5710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29273</xdr:rowOff>
    </xdr:from>
    <xdr:to>
      <xdr:col>85</xdr:col>
      <xdr:colOff>177800</xdr:colOff>
      <xdr:row>34</xdr:row>
      <xdr:rowOff>130873</xdr:rowOff>
    </xdr:to>
    <xdr:sp macro="" textlink="">
      <xdr:nvSpPr>
        <xdr:cNvPr id="513" name="フローチャート: 判断 512"/>
        <xdr:cNvSpPr/>
      </xdr:nvSpPr>
      <xdr:spPr>
        <a:xfrm>
          <a:off x="16268700" y="585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97218</xdr:rowOff>
    </xdr:from>
    <xdr:to>
      <xdr:col>81</xdr:col>
      <xdr:colOff>50800</xdr:colOff>
      <xdr:row>37</xdr:row>
      <xdr:rowOff>142558</xdr:rowOff>
    </xdr:to>
    <xdr:cxnSp macro="">
      <xdr:nvCxnSpPr>
        <xdr:cNvPr id="514" name="直線コネクタ 513"/>
        <xdr:cNvCxnSpPr/>
      </xdr:nvCxnSpPr>
      <xdr:spPr>
        <a:xfrm flipV="1">
          <a:off x="14592300" y="6269418"/>
          <a:ext cx="889000" cy="21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58229</xdr:rowOff>
    </xdr:from>
    <xdr:to>
      <xdr:col>81</xdr:col>
      <xdr:colOff>101600</xdr:colOff>
      <xdr:row>34</xdr:row>
      <xdr:rowOff>159829</xdr:rowOff>
    </xdr:to>
    <xdr:sp macro="" textlink="">
      <xdr:nvSpPr>
        <xdr:cNvPr id="515" name="フローチャート: 判断 514"/>
        <xdr:cNvSpPr/>
      </xdr:nvSpPr>
      <xdr:spPr>
        <a:xfrm>
          <a:off x="15430500" y="588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4906</xdr:rowOff>
    </xdr:from>
    <xdr:ext cx="534377" cy="259045"/>
    <xdr:sp macro="" textlink="">
      <xdr:nvSpPr>
        <xdr:cNvPr id="516" name="テキスト ボックス 515"/>
        <xdr:cNvSpPr txBox="1"/>
      </xdr:nvSpPr>
      <xdr:spPr>
        <a:xfrm>
          <a:off x="15201411" y="566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142558</xdr:rowOff>
    </xdr:from>
    <xdr:to>
      <xdr:col>76</xdr:col>
      <xdr:colOff>114300</xdr:colOff>
      <xdr:row>38</xdr:row>
      <xdr:rowOff>23114</xdr:rowOff>
    </xdr:to>
    <xdr:cxnSp macro="">
      <xdr:nvCxnSpPr>
        <xdr:cNvPr id="517" name="直線コネクタ 516"/>
        <xdr:cNvCxnSpPr/>
      </xdr:nvCxnSpPr>
      <xdr:spPr>
        <a:xfrm flipV="1">
          <a:off x="13703300" y="6486208"/>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119380</xdr:rowOff>
    </xdr:from>
    <xdr:to>
      <xdr:col>76</xdr:col>
      <xdr:colOff>165100</xdr:colOff>
      <xdr:row>35</xdr:row>
      <xdr:rowOff>49530</xdr:rowOff>
    </xdr:to>
    <xdr:sp macro="" textlink="">
      <xdr:nvSpPr>
        <xdr:cNvPr id="518" name="フローチャート: 判断 517"/>
        <xdr:cNvSpPr/>
      </xdr:nvSpPr>
      <xdr:spPr>
        <a:xfrm>
          <a:off x="14541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66057</xdr:rowOff>
    </xdr:from>
    <xdr:ext cx="534377" cy="259045"/>
    <xdr:sp macro="" textlink="">
      <xdr:nvSpPr>
        <xdr:cNvPr id="519" name="テキスト ボックス 518"/>
        <xdr:cNvSpPr txBox="1"/>
      </xdr:nvSpPr>
      <xdr:spPr>
        <a:xfrm>
          <a:off x="14325111" y="57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23114</xdr:rowOff>
    </xdr:from>
    <xdr:to>
      <xdr:col>71</xdr:col>
      <xdr:colOff>177800</xdr:colOff>
      <xdr:row>38</xdr:row>
      <xdr:rowOff>68834</xdr:rowOff>
    </xdr:to>
    <xdr:cxnSp macro="">
      <xdr:nvCxnSpPr>
        <xdr:cNvPr id="520" name="直線コネクタ 519"/>
        <xdr:cNvCxnSpPr/>
      </xdr:nvCxnSpPr>
      <xdr:spPr>
        <a:xfrm flipV="1">
          <a:off x="12814300" y="65382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140907</xdr:rowOff>
    </xdr:from>
    <xdr:to>
      <xdr:col>72</xdr:col>
      <xdr:colOff>38100</xdr:colOff>
      <xdr:row>35</xdr:row>
      <xdr:rowOff>71057</xdr:rowOff>
    </xdr:to>
    <xdr:sp macro="" textlink="">
      <xdr:nvSpPr>
        <xdr:cNvPr id="521" name="フローチャート: 判断 520"/>
        <xdr:cNvSpPr/>
      </xdr:nvSpPr>
      <xdr:spPr>
        <a:xfrm>
          <a:off x="13652500" y="597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87584</xdr:rowOff>
    </xdr:from>
    <xdr:ext cx="534377" cy="259045"/>
    <xdr:sp macro="" textlink="">
      <xdr:nvSpPr>
        <xdr:cNvPr id="522" name="テキスト ボックス 521"/>
        <xdr:cNvSpPr txBox="1"/>
      </xdr:nvSpPr>
      <xdr:spPr>
        <a:xfrm>
          <a:off x="13436111" y="574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80328</xdr:rowOff>
    </xdr:from>
    <xdr:to>
      <xdr:col>67</xdr:col>
      <xdr:colOff>101600</xdr:colOff>
      <xdr:row>36</xdr:row>
      <xdr:rowOff>10478</xdr:rowOff>
    </xdr:to>
    <xdr:sp macro="" textlink="">
      <xdr:nvSpPr>
        <xdr:cNvPr id="523" name="フローチャート: 判断 522"/>
        <xdr:cNvSpPr/>
      </xdr:nvSpPr>
      <xdr:spPr>
        <a:xfrm>
          <a:off x="12763500" y="6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27005</xdr:rowOff>
    </xdr:from>
    <xdr:ext cx="534377" cy="259045"/>
    <xdr:sp macro="" textlink="">
      <xdr:nvSpPr>
        <xdr:cNvPr id="524" name="テキスト ボックス 523"/>
        <xdr:cNvSpPr txBox="1"/>
      </xdr:nvSpPr>
      <xdr:spPr>
        <a:xfrm>
          <a:off x="12547111" y="5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147574</xdr:rowOff>
    </xdr:from>
    <xdr:to>
      <xdr:col>85</xdr:col>
      <xdr:colOff>177800</xdr:colOff>
      <xdr:row>37</xdr:row>
      <xdr:rowOff>77724</xdr:rowOff>
    </xdr:to>
    <xdr:sp macro="" textlink="">
      <xdr:nvSpPr>
        <xdr:cNvPr id="530" name="楕円 529"/>
        <xdr:cNvSpPr/>
      </xdr:nvSpPr>
      <xdr:spPr>
        <a:xfrm>
          <a:off x="16268700" y="631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62501</xdr:rowOff>
    </xdr:from>
    <xdr:ext cx="534377" cy="259045"/>
    <xdr:sp macro="" textlink="">
      <xdr:nvSpPr>
        <xdr:cNvPr id="531" name="警察費該当値テキスト"/>
        <xdr:cNvSpPr txBox="1"/>
      </xdr:nvSpPr>
      <xdr:spPr>
        <a:xfrm>
          <a:off x="16370300" y="623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46418</xdr:rowOff>
    </xdr:from>
    <xdr:to>
      <xdr:col>81</xdr:col>
      <xdr:colOff>101600</xdr:colOff>
      <xdr:row>36</xdr:row>
      <xdr:rowOff>148018</xdr:rowOff>
    </xdr:to>
    <xdr:sp macro="" textlink="">
      <xdr:nvSpPr>
        <xdr:cNvPr id="532" name="楕円 531"/>
        <xdr:cNvSpPr/>
      </xdr:nvSpPr>
      <xdr:spPr>
        <a:xfrm>
          <a:off x="15430500" y="62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139145</xdr:rowOff>
    </xdr:from>
    <xdr:ext cx="534377" cy="259045"/>
    <xdr:sp macro="" textlink="">
      <xdr:nvSpPr>
        <xdr:cNvPr id="533" name="テキスト ボックス 532"/>
        <xdr:cNvSpPr txBox="1"/>
      </xdr:nvSpPr>
      <xdr:spPr>
        <a:xfrm>
          <a:off x="15201411" y="631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91758</xdr:rowOff>
    </xdr:from>
    <xdr:to>
      <xdr:col>76</xdr:col>
      <xdr:colOff>165100</xdr:colOff>
      <xdr:row>38</xdr:row>
      <xdr:rowOff>21907</xdr:rowOff>
    </xdr:to>
    <xdr:sp macro="" textlink="">
      <xdr:nvSpPr>
        <xdr:cNvPr id="534" name="楕円 533"/>
        <xdr:cNvSpPr/>
      </xdr:nvSpPr>
      <xdr:spPr>
        <a:xfrm>
          <a:off x="14541500" y="64354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13034</xdr:rowOff>
    </xdr:from>
    <xdr:ext cx="534377" cy="259045"/>
    <xdr:sp macro="" textlink="">
      <xdr:nvSpPr>
        <xdr:cNvPr id="535" name="テキスト ボックス 534"/>
        <xdr:cNvSpPr txBox="1"/>
      </xdr:nvSpPr>
      <xdr:spPr>
        <a:xfrm>
          <a:off x="14325111" y="652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143764</xdr:rowOff>
    </xdr:from>
    <xdr:to>
      <xdr:col>72</xdr:col>
      <xdr:colOff>38100</xdr:colOff>
      <xdr:row>38</xdr:row>
      <xdr:rowOff>73914</xdr:rowOff>
    </xdr:to>
    <xdr:sp macro="" textlink="">
      <xdr:nvSpPr>
        <xdr:cNvPr id="536" name="楕円 535"/>
        <xdr:cNvSpPr/>
      </xdr:nvSpPr>
      <xdr:spPr>
        <a:xfrm>
          <a:off x="13652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65041</xdr:rowOff>
    </xdr:from>
    <xdr:ext cx="534377" cy="259045"/>
    <xdr:sp macro="" textlink="">
      <xdr:nvSpPr>
        <xdr:cNvPr id="537" name="テキスト ボックス 536"/>
        <xdr:cNvSpPr txBox="1"/>
      </xdr:nvSpPr>
      <xdr:spPr>
        <a:xfrm>
          <a:off x="13436111" y="658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18034</xdr:rowOff>
    </xdr:from>
    <xdr:to>
      <xdr:col>67</xdr:col>
      <xdr:colOff>101600</xdr:colOff>
      <xdr:row>38</xdr:row>
      <xdr:rowOff>119634</xdr:rowOff>
    </xdr:to>
    <xdr:sp macro="" textlink="">
      <xdr:nvSpPr>
        <xdr:cNvPr id="538" name="楕円 537"/>
        <xdr:cNvSpPr/>
      </xdr:nvSpPr>
      <xdr:spPr>
        <a:xfrm>
          <a:off x="127635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110761</xdr:rowOff>
    </xdr:from>
    <xdr:ext cx="534377" cy="259045"/>
    <xdr:sp macro="" textlink="">
      <xdr:nvSpPr>
        <xdr:cNvPr id="539" name="テキスト ボックス 538"/>
        <xdr:cNvSpPr txBox="1"/>
      </xdr:nvSpPr>
      <xdr:spPr>
        <a:xfrm>
          <a:off x="12547111" y="662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1" name="正方形/長方形 54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2" name="正方形/長方形 54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3" name="正方形/長方形 54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4" name="正方形/長方形 54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50" name="テキスト ボックス 549"/>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147777</xdr:rowOff>
    </xdr:from>
    <xdr:to>
      <xdr:col>85</xdr:col>
      <xdr:colOff>126364</xdr:colOff>
      <xdr:row>58</xdr:row>
      <xdr:rowOff>116992</xdr:rowOff>
    </xdr:to>
    <xdr:cxnSp macro="">
      <xdr:nvCxnSpPr>
        <xdr:cNvPr id="562" name="直線コネクタ 561"/>
        <xdr:cNvCxnSpPr/>
      </xdr:nvCxnSpPr>
      <xdr:spPr>
        <a:xfrm flipV="1">
          <a:off x="16317595" y="8720277"/>
          <a:ext cx="1269" cy="13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120819</xdr:rowOff>
    </xdr:from>
    <xdr:ext cx="599010" cy="259045"/>
    <xdr:sp macro="" textlink="">
      <xdr:nvSpPr>
        <xdr:cNvPr id="563" name="教育費最小値テキスト"/>
        <xdr:cNvSpPr txBox="1"/>
      </xdr:nvSpPr>
      <xdr:spPr>
        <a:xfrm>
          <a:off x="16370300" y="1006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116992</xdr:rowOff>
    </xdr:from>
    <xdr:to>
      <xdr:col>86</xdr:col>
      <xdr:colOff>25400</xdr:colOff>
      <xdr:row>58</xdr:row>
      <xdr:rowOff>116992</xdr:rowOff>
    </xdr:to>
    <xdr:cxnSp macro="">
      <xdr:nvCxnSpPr>
        <xdr:cNvPr id="564" name="直線コネクタ 563"/>
        <xdr:cNvCxnSpPr/>
      </xdr:nvCxnSpPr>
      <xdr:spPr>
        <a:xfrm>
          <a:off x="16230600" y="1006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94454</xdr:rowOff>
    </xdr:from>
    <xdr:ext cx="599010" cy="259045"/>
    <xdr:sp macro="" textlink="">
      <xdr:nvSpPr>
        <xdr:cNvPr id="565" name="教育費最大値テキスト"/>
        <xdr:cNvSpPr txBox="1"/>
      </xdr:nvSpPr>
      <xdr:spPr>
        <a:xfrm>
          <a:off x="16370300" y="849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147777</xdr:rowOff>
    </xdr:from>
    <xdr:to>
      <xdr:col>86</xdr:col>
      <xdr:colOff>25400</xdr:colOff>
      <xdr:row>50</xdr:row>
      <xdr:rowOff>147777</xdr:rowOff>
    </xdr:to>
    <xdr:cxnSp macro="">
      <xdr:nvCxnSpPr>
        <xdr:cNvPr id="566" name="直線コネクタ 565"/>
        <xdr:cNvCxnSpPr/>
      </xdr:nvCxnSpPr>
      <xdr:spPr>
        <a:xfrm>
          <a:off x="16230600" y="872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147777</xdr:rowOff>
    </xdr:from>
    <xdr:to>
      <xdr:col>85</xdr:col>
      <xdr:colOff>127000</xdr:colOff>
      <xdr:row>51</xdr:row>
      <xdr:rowOff>130251</xdr:rowOff>
    </xdr:to>
    <xdr:cxnSp macro="">
      <xdr:nvCxnSpPr>
        <xdr:cNvPr id="567" name="直線コネクタ 566"/>
        <xdr:cNvCxnSpPr/>
      </xdr:nvCxnSpPr>
      <xdr:spPr>
        <a:xfrm flipV="1">
          <a:off x="15481300" y="8720277"/>
          <a:ext cx="8382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50030</xdr:rowOff>
    </xdr:from>
    <xdr:ext cx="599010" cy="259045"/>
    <xdr:sp macro="" textlink="">
      <xdr:nvSpPr>
        <xdr:cNvPr id="568" name="教育費平均値テキスト"/>
        <xdr:cNvSpPr txBox="1"/>
      </xdr:nvSpPr>
      <xdr:spPr>
        <a:xfrm>
          <a:off x="16370300" y="9308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71603</xdr:rowOff>
    </xdr:from>
    <xdr:to>
      <xdr:col>85</xdr:col>
      <xdr:colOff>177800</xdr:colOff>
      <xdr:row>55</xdr:row>
      <xdr:rowOff>1753</xdr:rowOff>
    </xdr:to>
    <xdr:sp macro="" textlink="">
      <xdr:nvSpPr>
        <xdr:cNvPr id="569" name="フローチャート: 判断 568"/>
        <xdr:cNvSpPr/>
      </xdr:nvSpPr>
      <xdr:spPr>
        <a:xfrm>
          <a:off x="16268700" y="932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19152</xdr:rowOff>
    </xdr:from>
    <xdr:to>
      <xdr:col>81</xdr:col>
      <xdr:colOff>50800</xdr:colOff>
      <xdr:row>51</xdr:row>
      <xdr:rowOff>130251</xdr:rowOff>
    </xdr:to>
    <xdr:cxnSp macro="">
      <xdr:nvCxnSpPr>
        <xdr:cNvPr id="570" name="直線コネクタ 569"/>
        <xdr:cNvCxnSpPr/>
      </xdr:nvCxnSpPr>
      <xdr:spPr>
        <a:xfrm>
          <a:off x="14592300" y="8591652"/>
          <a:ext cx="889000" cy="28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102006</xdr:rowOff>
    </xdr:from>
    <xdr:to>
      <xdr:col>81</xdr:col>
      <xdr:colOff>101600</xdr:colOff>
      <xdr:row>55</xdr:row>
      <xdr:rowOff>32156</xdr:rowOff>
    </xdr:to>
    <xdr:sp macro="" textlink="">
      <xdr:nvSpPr>
        <xdr:cNvPr id="571" name="フローチャート: 判断 570"/>
        <xdr:cNvSpPr/>
      </xdr:nvSpPr>
      <xdr:spPr>
        <a:xfrm>
          <a:off x="154305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23283</xdr:rowOff>
    </xdr:from>
    <xdr:ext cx="599010" cy="259045"/>
    <xdr:sp macro="" textlink="">
      <xdr:nvSpPr>
        <xdr:cNvPr id="572" name="テキスト ボックス 571"/>
        <xdr:cNvSpPr txBox="1"/>
      </xdr:nvSpPr>
      <xdr:spPr>
        <a:xfrm>
          <a:off x="15169095" y="945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19152</xdr:rowOff>
    </xdr:from>
    <xdr:to>
      <xdr:col>76</xdr:col>
      <xdr:colOff>114300</xdr:colOff>
      <xdr:row>50</xdr:row>
      <xdr:rowOff>151359</xdr:rowOff>
    </xdr:to>
    <xdr:cxnSp macro="">
      <xdr:nvCxnSpPr>
        <xdr:cNvPr id="573" name="直線コネクタ 572"/>
        <xdr:cNvCxnSpPr/>
      </xdr:nvCxnSpPr>
      <xdr:spPr>
        <a:xfrm flipV="1">
          <a:off x="13703300" y="8591652"/>
          <a:ext cx="889000" cy="1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66345</xdr:rowOff>
    </xdr:from>
    <xdr:to>
      <xdr:col>76</xdr:col>
      <xdr:colOff>165100</xdr:colOff>
      <xdr:row>55</xdr:row>
      <xdr:rowOff>167945</xdr:rowOff>
    </xdr:to>
    <xdr:sp macro="" textlink="">
      <xdr:nvSpPr>
        <xdr:cNvPr id="574" name="フローチャート: 判断 573"/>
        <xdr:cNvSpPr/>
      </xdr:nvSpPr>
      <xdr:spPr>
        <a:xfrm>
          <a:off x="14541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159072</xdr:rowOff>
    </xdr:from>
    <xdr:ext cx="599010" cy="259045"/>
    <xdr:sp macro="" textlink="">
      <xdr:nvSpPr>
        <xdr:cNvPr id="575" name="テキスト ボックス 574"/>
        <xdr:cNvSpPr txBox="1"/>
      </xdr:nvSpPr>
      <xdr:spPr>
        <a:xfrm>
          <a:off x="14292795" y="958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151359</xdr:rowOff>
    </xdr:from>
    <xdr:to>
      <xdr:col>71</xdr:col>
      <xdr:colOff>177800</xdr:colOff>
      <xdr:row>54</xdr:row>
      <xdr:rowOff>10160</xdr:rowOff>
    </xdr:to>
    <xdr:cxnSp macro="">
      <xdr:nvCxnSpPr>
        <xdr:cNvPr id="576" name="直線コネクタ 575"/>
        <xdr:cNvCxnSpPr/>
      </xdr:nvCxnSpPr>
      <xdr:spPr>
        <a:xfrm flipV="1">
          <a:off x="12814300" y="8723859"/>
          <a:ext cx="889000" cy="54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115722</xdr:rowOff>
    </xdr:from>
    <xdr:to>
      <xdr:col>72</xdr:col>
      <xdr:colOff>38100</xdr:colOff>
      <xdr:row>56</xdr:row>
      <xdr:rowOff>45872</xdr:rowOff>
    </xdr:to>
    <xdr:sp macro="" textlink="">
      <xdr:nvSpPr>
        <xdr:cNvPr id="577" name="フローチャート: 判断 576"/>
        <xdr:cNvSpPr/>
      </xdr:nvSpPr>
      <xdr:spPr>
        <a:xfrm>
          <a:off x="13652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36999</xdr:rowOff>
    </xdr:from>
    <xdr:ext cx="599010" cy="259045"/>
    <xdr:sp macro="" textlink="">
      <xdr:nvSpPr>
        <xdr:cNvPr id="578" name="テキスト ボックス 577"/>
        <xdr:cNvSpPr txBox="1"/>
      </xdr:nvSpPr>
      <xdr:spPr>
        <a:xfrm>
          <a:off x="13403795" y="96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11329</xdr:rowOff>
    </xdr:from>
    <xdr:to>
      <xdr:col>67</xdr:col>
      <xdr:colOff>101600</xdr:colOff>
      <xdr:row>58</xdr:row>
      <xdr:rowOff>112929</xdr:rowOff>
    </xdr:to>
    <xdr:sp macro="" textlink="">
      <xdr:nvSpPr>
        <xdr:cNvPr id="579" name="フローチャート: 判断 578"/>
        <xdr:cNvSpPr/>
      </xdr:nvSpPr>
      <xdr:spPr>
        <a:xfrm>
          <a:off x="12763500" y="995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104056</xdr:rowOff>
    </xdr:from>
    <xdr:ext cx="599010" cy="259045"/>
    <xdr:sp macro="" textlink="">
      <xdr:nvSpPr>
        <xdr:cNvPr id="580" name="テキスト ボックス 579"/>
        <xdr:cNvSpPr txBox="1"/>
      </xdr:nvSpPr>
      <xdr:spPr>
        <a:xfrm>
          <a:off x="12514795" y="100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96977</xdr:rowOff>
    </xdr:from>
    <xdr:to>
      <xdr:col>85</xdr:col>
      <xdr:colOff>177800</xdr:colOff>
      <xdr:row>51</xdr:row>
      <xdr:rowOff>27127</xdr:rowOff>
    </xdr:to>
    <xdr:sp macro="" textlink="">
      <xdr:nvSpPr>
        <xdr:cNvPr id="586" name="楕円 585"/>
        <xdr:cNvSpPr/>
      </xdr:nvSpPr>
      <xdr:spPr>
        <a:xfrm>
          <a:off x="16268700" y="866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50004</xdr:rowOff>
    </xdr:from>
    <xdr:ext cx="599010" cy="259045"/>
    <xdr:sp macro="" textlink="">
      <xdr:nvSpPr>
        <xdr:cNvPr id="587" name="教育費該当値テキスト"/>
        <xdr:cNvSpPr txBox="1"/>
      </xdr:nvSpPr>
      <xdr:spPr>
        <a:xfrm>
          <a:off x="16370300" y="862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79451</xdr:rowOff>
    </xdr:from>
    <xdr:to>
      <xdr:col>81</xdr:col>
      <xdr:colOff>101600</xdr:colOff>
      <xdr:row>52</xdr:row>
      <xdr:rowOff>9601</xdr:rowOff>
    </xdr:to>
    <xdr:sp macro="" textlink="">
      <xdr:nvSpPr>
        <xdr:cNvPr id="588" name="楕円 587"/>
        <xdr:cNvSpPr/>
      </xdr:nvSpPr>
      <xdr:spPr>
        <a:xfrm>
          <a:off x="15430500" y="882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50</xdr:row>
      <xdr:rowOff>26128</xdr:rowOff>
    </xdr:from>
    <xdr:ext cx="599010" cy="259045"/>
    <xdr:sp macro="" textlink="">
      <xdr:nvSpPr>
        <xdr:cNvPr id="589" name="テキスト ボックス 588"/>
        <xdr:cNvSpPr txBox="1"/>
      </xdr:nvSpPr>
      <xdr:spPr>
        <a:xfrm>
          <a:off x="15169095" y="8598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49</xdr:row>
      <xdr:rowOff>139802</xdr:rowOff>
    </xdr:from>
    <xdr:to>
      <xdr:col>76</xdr:col>
      <xdr:colOff>165100</xdr:colOff>
      <xdr:row>50</xdr:row>
      <xdr:rowOff>69952</xdr:rowOff>
    </xdr:to>
    <xdr:sp macro="" textlink="">
      <xdr:nvSpPr>
        <xdr:cNvPr id="590" name="楕円 589"/>
        <xdr:cNvSpPr/>
      </xdr:nvSpPr>
      <xdr:spPr>
        <a:xfrm>
          <a:off x="14541500" y="854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48</xdr:row>
      <xdr:rowOff>86479</xdr:rowOff>
    </xdr:from>
    <xdr:ext cx="599010" cy="259045"/>
    <xdr:sp macro="" textlink="">
      <xdr:nvSpPr>
        <xdr:cNvPr id="591" name="テキスト ボックス 590"/>
        <xdr:cNvSpPr txBox="1"/>
      </xdr:nvSpPr>
      <xdr:spPr>
        <a:xfrm>
          <a:off x="14292795" y="831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100559</xdr:rowOff>
    </xdr:from>
    <xdr:to>
      <xdr:col>72</xdr:col>
      <xdr:colOff>38100</xdr:colOff>
      <xdr:row>51</xdr:row>
      <xdr:rowOff>30709</xdr:rowOff>
    </xdr:to>
    <xdr:sp macro="" textlink="">
      <xdr:nvSpPr>
        <xdr:cNvPr id="592" name="楕円 591"/>
        <xdr:cNvSpPr/>
      </xdr:nvSpPr>
      <xdr:spPr>
        <a:xfrm>
          <a:off x="13652500" y="867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47236</xdr:rowOff>
    </xdr:from>
    <xdr:ext cx="599010" cy="259045"/>
    <xdr:sp macro="" textlink="">
      <xdr:nvSpPr>
        <xdr:cNvPr id="593" name="テキスト ボックス 592"/>
        <xdr:cNvSpPr txBox="1"/>
      </xdr:nvSpPr>
      <xdr:spPr>
        <a:xfrm>
          <a:off x="13403795" y="844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130810</xdr:rowOff>
    </xdr:from>
    <xdr:to>
      <xdr:col>67</xdr:col>
      <xdr:colOff>101600</xdr:colOff>
      <xdr:row>54</xdr:row>
      <xdr:rowOff>60960</xdr:rowOff>
    </xdr:to>
    <xdr:sp macro="" textlink="">
      <xdr:nvSpPr>
        <xdr:cNvPr id="594" name="楕円 593"/>
        <xdr:cNvSpPr/>
      </xdr:nvSpPr>
      <xdr:spPr>
        <a:xfrm>
          <a:off x="12763500" y="921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77487</xdr:rowOff>
    </xdr:from>
    <xdr:ext cx="599010" cy="259045"/>
    <xdr:sp macro="" textlink="">
      <xdr:nvSpPr>
        <xdr:cNvPr id="595" name="テキスト ボックス 594"/>
        <xdr:cNvSpPr txBox="1"/>
      </xdr:nvSpPr>
      <xdr:spPr>
        <a:xfrm>
          <a:off x="12514795" y="899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7" name="正方形/長方形 596"/>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8" name="正方形/長方形 597"/>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9" name="正方形/長方形 598"/>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0" name="正方形/長方形 599"/>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3" name="テキスト ボックス 61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76035</xdr:rowOff>
    </xdr:from>
    <xdr:to>
      <xdr:col>85</xdr:col>
      <xdr:colOff>126364</xdr:colOff>
      <xdr:row>79</xdr:row>
      <xdr:rowOff>91433</xdr:rowOff>
    </xdr:to>
    <xdr:cxnSp macro="">
      <xdr:nvCxnSpPr>
        <xdr:cNvPr id="619" name="直線コネクタ 618"/>
        <xdr:cNvCxnSpPr/>
      </xdr:nvCxnSpPr>
      <xdr:spPr>
        <a:xfrm flipV="1">
          <a:off x="16317595" y="12591885"/>
          <a:ext cx="1269" cy="1044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95260</xdr:rowOff>
    </xdr:from>
    <xdr:ext cx="378565" cy="259045"/>
    <xdr:sp macro="" textlink="">
      <xdr:nvSpPr>
        <xdr:cNvPr id="620" name="災害復旧費最小値テキスト"/>
        <xdr:cNvSpPr txBox="1"/>
      </xdr:nvSpPr>
      <xdr:spPr>
        <a:xfrm>
          <a:off x="16370300" y="13639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91433</xdr:rowOff>
    </xdr:from>
    <xdr:to>
      <xdr:col>86</xdr:col>
      <xdr:colOff>25400</xdr:colOff>
      <xdr:row>79</xdr:row>
      <xdr:rowOff>91433</xdr:rowOff>
    </xdr:to>
    <xdr:cxnSp macro="">
      <xdr:nvCxnSpPr>
        <xdr:cNvPr id="621" name="直線コネクタ 620"/>
        <xdr:cNvCxnSpPr/>
      </xdr:nvCxnSpPr>
      <xdr:spPr>
        <a:xfrm>
          <a:off x="16230600" y="1363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22712</xdr:rowOff>
    </xdr:from>
    <xdr:ext cx="534377" cy="259045"/>
    <xdr:sp macro="" textlink="">
      <xdr:nvSpPr>
        <xdr:cNvPr id="622" name="災害復旧費最大値テキスト"/>
        <xdr:cNvSpPr txBox="1"/>
      </xdr:nvSpPr>
      <xdr:spPr>
        <a:xfrm>
          <a:off x="16370300" y="123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76035</xdr:rowOff>
    </xdr:from>
    <xdr:to>
      <xdr:col>86</xdr:col>
      <xdr:colOff>25400</xdr:colOff>
      <xdr:row>73</xdr:row>
      <xdr:rowOff>76035</xdr:rowOff>
    </xdr:to>
    <xdr:cxnSp macro="">
      <xdr:nvCxnSpPr>
        <xdr:cNvPr id="623" name="直線コネクタ 622"/>
        <xdr:cNvCxnSpPr/>
      </xdr:nvCxnSpPr>
      <xdr:spPr>
        <a:xfrm>
          <a:off x="16230600" y="125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64654</xdr:rowOff>
    </xdr:from>
    <xdr:to>
      <xdr:col>85</xdr:col>
      <xdr:colOff>127000</xdr:colOff>
      <xdr:row>73</xdr:row>
      <xdr:rowOff>76035</xdr:rowOff>
    </xdr:to>
    <xdr:cxnSp macro="">
      <xdr:nvCxnSpPr>
        <xdr:cNvPr id="624" name="直線コネクタ 623"/>
        <xdr:cNvCxnSpPr/>
      </xdr:nvCxnSpPr>
      <xdr:spPr>
        <a:xfrm>
          <a:off x="15481300" y="12580504"/>
          <a:ext cx="838200" cy="1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36499</xdr:rowOff>
    </xdr:from>
    <xdr:ext cx="469744" cy="259045"/>
    <xdr:sp macro="" textlink="">
      <xdr:nvSpPr>
        <xdr:cNvPr id="625" name="災害復旧費平均値テキスト"/>
        <xdr:cNvSpPr txBox="1"/>
      </xdr:nvSpPr>
      <xdr:spPr>
        <a:xfrm>
          <a:off x="16370300" y="13409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58072</xdr:rowOff>
    </xdr:from>
    <xdr:to>
      <xdr:col>85</xdr:col>
      <xdr:colOff>177800</xdr:colOff>
      <xdr:row>78</xdr:row>
      <xdr:rowOff>159672</xdr:rowOff>
    </xdr:to>
    <xdr:sp macro="" textlink="">
      <xdr:nvSpPr>
        <xdr:cNvPr id="626" name="フローチャート: 判断 625"/>
        <xdr:cNvSpPr/>
      </xdr:nvSpPr>
      <xdr:spPr>
        <a:xfrm>
          <a:off x="16268700" y="1343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91825</xdr:rowOff>
    </xdr:from>
    <xdr:to>
      <xdr:col>81</xdr:col>
      <xdr:colOff>50800</xdr:colOff>
      <xdr:row>73</xdr:row>
      <xdr:rowOff>64654</xdr:rowOff>
    </xdr:to>
    <xdr:cxnSp macro="">
      <xdr:nvCxnSpPr>
        <xdr:cNvPr id="627" name="直線コネクタ 626"/>
        <xdr:cNvCxnSpPr/>
      </xdr:nvCxnSpPr>
      <xdr:spPr>
        <a:xfrm>
          <a:off x="14592300" y="12436225"/>
          <a:ext cx="889000" cy="14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71788</xdr:rowOff>
    </xdr:from>
    <xdr:to>
      <xdr:col>81</xdr:col>
      <xdr:colOff>101600</xdr:colOff>
      <xdr:row>79</xdr:row>
      <xdr:rowOff>1938</xdr:rowOff>
    </xdr:to>
    <xdr:sp macro="" textlink="">
      <xdr:nvSpPr>
        <xdr:cNvPr id="628" name="フローチャート: 判断 627"/>
        <xdr:cNvSpPr/>
      </xdr:nvSpPr>
      <xdr:spPr>
        <a:xfrm>
          <a:off x="15430500" y="1344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164515</xdr:rowOff>
    </xdr:from>
    <xdr:ext cx="469744" cy="259045"/>
    <xdr:sp macro="" textlink="">
      <xdr:nvSpPr>
        <xdr:cNvPr id="629" name="テキスト ボックス 628"/>
        <xdr:cNvSpPr txBox="1"/>
      </xdr:nvSpPr>
      <xdr:spPr>
        <a:xfrm>
          <a:off x="15233728" y="1353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28160</xdr:rowOff>
    </xdr:from>
    <xdr:to>
      <xdr:col>76</xdr:col>
      <xdr:colOff>114300</xdr:colOff>
      <xdr:row>72</xdr:row>
      <xdr:rowOff>91825</xdr:rowOff>
    </xdr:to>
    <xdr:cxnSp macro="">
      <xdr:nvCxnSpPr>
        <xdr:cNvPr id="630" name="直線コネクタ 629"/>
        <xdr:cNvCxnSpPr/>
      </xdr:nvCxnSpPr>
      <xdr:spPr>
        <a:xfrm>
          <a:off x="13703300" y="12372560"/>
          <a:ext cx="889000" cy="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60685</xdr:rowOff>
    </xdr:from>
    <xdr:to>
      <xdr:col>76</xdr:col>
      <xdr:colOff>165100</xdr:colOff>
      <xdr:row>78</xdr:row>
      <xdr:rowOff>162285</xdr:rowOff>
    </xdr:to>
    <xdr:sp macro="" textlink="">
      <xdr:nvSpPr>
        <xdr:cNvPr id="631" name="フローチャート: 判断 630"/>
        <xdr:cNvSpPr/>
      </xdr:nvSpPr>
      <xdr:spPr>
        <a:xfrm>
          <a:off x="14541500" y="1343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153412</xdr:rowOff>
    </xdr:from>
    <xdr:ext cx="469744" cy="259045"/>
    <xdr:sp macro="" textlink="">
      <xdr:nvSpPr>
        <xdr:cNvPr id="632" name="テキスト ボックス 631"/>
        <xdr:cNvSpPr txBox="1"/>
      </xdr:nvSpPr>
      <xdr:spPr>
        <a:xfrm>
          <a:off x="14357428" y="1352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53763</xdr:rowOff>
    </xdr:from>
    <xdr:to>
      <xdr:col>71</xdr:col>
      <xdr:colOff>177800</xdr:colOff>
      <xdr:row>72</xdr:row>
      <xdr:rowOff>28160</xdr:rowOff>
    </xdr:to>
    <xdr:cxnSp macro="">
      <xdr:nvCxnSpPr>
        <xdr:cNvPr id="633" name="直線コネクタ 632"/>
        <xdr:cNvCxnSpPr/>
      </xdr:nvCxnSpPr>
      <xdr:spPr>
        <a:xfrm>
          <a:off x="12814300" y="12226713"/>
          <a:ext cx="889000" cy="1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88705</xdr:rowOff>
    </xdr:from>
    <xdr:to>
      <xdr:col>72</xdr:col>
      <xdr:colOff>38100</xdr:colOff>
      <xdr:row>79</xdr:row>
      <xdr:rowOff>18855</xdr:rowOff>
    </xdr:to>
    <xdr:sp macro="" textlink="">
      <xdr:nvSpPr>
        <xdr:cNvPr id="634" name="フローチャート: 判断 633"/>
        <xdr:cNvSpPr/>
      </xdr:nvSpPr>
      <xdr:spPr>
        <a:xfrm>
          <a:off x="13652500" y="1346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9982</xdr:rowOff>
    </xdr:from>
    <xdr:ext cx="469744" cy="259045"/>
    <xdr:sp macro="" textlink="">
      <xdr:nvSpPr>
        <xdr:cNvPr id="635" name="テキスト ボックス 634"/>
        <xdr:cNvSpPr txBox="1"/>
      </xdr:nvSpPr>
      <xdr:spPr>
        <a:xfrm>
          <a:off x="13468428" y="1355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95284</xdr:rowOff>
    </xdr:from>
    <xdr:to>
      <xdr:col>67</xdr:col>
      <xdr:colOff>101600</xdr:colOff>
      <xdr:row>79</xdr:row>
      <xdr:rowOff>25434</xdr:rowOff>
    </xdr:to>
    <xdr:sp macro="" textlink="">
      <xdr:nvSpPr>
        <xdr:cNvPr id="636" name="フローチャート: 判断 635"/>
        <xdr:cNvSpPr/>
      </xdr:nvSpPr>
      <xdr:spPr>
        <a:xfrm>
          <a:off x="12763500" y="134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16561</xdr:rowOff>
    </xdr:from>
    <xdr:ext cx="469744" cy="259045"/>
    <xdr:sp macro="" textlink="">
      <xdr:nvSpPr>
        <xdr:cNvPr id="637" name="テキスト ボックス 636"/>
        <xdr:cNvSpPr txBox="1"/>
      </xdr:nvSpPr>
      <xdr:spPr>
        <a:xfrm>
          <a:off x="12579428" y="1356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25235</xdr:rowOff>
    </xdr:from>
    <xdr:to>
      <xdr:col>85</xdr:col>
      <xdr:colOff>177800</xdr:colOff>
      <xdr:row>73</xdr:row>
      <xdr:rowOff>126835</xdr:rowOff>
    </xdr:to>
    <xdr:sp macro="" textlink="">
      <xdr:nvSpPr>
        <xdr:cNvPr id="643" name="楕円 642"/>
        <xdr:cNvSpPr/>
      </xdr:nvSpPr>
      <xdr:spPr>
        <a:xfrm>
          <a:off x="16268700" y="125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149712</xdr:rowOff>
    </xdr:from>
    <xdr:ext cx="534377" cy="259045"/>
    <xdr:sp macro="" textlink="">
      <xdr:nvSpPr>
        <xdr:cNvPr id="644" name="災害復旧費該当値テキスト"/>
        <xdr:cNvSpPr txBox="1"/>
      </xdr:nvSpPr>
      <xdr:spPr>
        <a:xfrm>
          <a:off x="16370300" y="124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13854</xdr:rowOff>
    </xdr:from>
    <xdr:to>
      <xdr:col>81</xdr:col>
      <xdr:colOff>101600</xdr:colOff>
      <xdr:row>73</xdr:row>
      <xdr:rowOff>115454</xdr:rowOff>
    </xdr:to>
    <xdr:sp macro="" textlink="">
      <xdr:nvSpPr>
        <xdr:cNvPr id="645" name="楕円 644"/>
        <xdr:cNvSpPr/>
      </xdr:nvSpPr>
      <xdr:spPr>
        <a:xfrm>
          <a:off x="15430500" y="125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131981</xdr:rowOff>
    </xdr:from>
    <xdr:ext cx="534377" cy="259045"/>
    <xdr:sp macro="" textlink="">
      <xdr:nvSpPr>
        <xdr:cNvPr id="646" name="テキスト ボックス 645"/>
        <xdr:cNvSpPr txBox="1"/>
      </xdr:nvSpPr>
      <xdr:spPr>
        <a:xfrm>
          <a:off x="15201411" y="1230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41025</xdr:rowOff>
    </xdr:from>
    <xdr:to>
      <xdr:col>76</xdr:col>
      <xdr:colOff>165100</xdr:colOff>
      <xdr:row>72</xdr:row>
      <xdr:rowOff>142625</xdr:rowOff>
    </xdr:to>
    <xdr:sp macro="" textlink="">
      <xdr:nvSpPr>
        <xdr:cNvPr id="647" name="楕円 646"/>
        <xdr:cNvSpPr/>
      </xdr:nvSpPr>
      <xdr:spPr>
        <a:xfrm>
          <a:off x="14541500" y="1238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159152</xdr:rowOff>
    </xdr:from>
    <xdr:ext cx="534377" cy="259045"/>
    <xdr:sp macro="" textlink="">
      <xdr:nvSpPr>
        <xdr:cNvPr id="648" name="テキスト ボックス 647"/>
        <xdr:cNvSpPr txBox="1"/>
      </xdr:nvSpPr>
      <xdr:spPr>
        <a:xfrm>
          <a:off x="14325111" y="1216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148810</xdr:rowOff>
    </xdr:from>
    <xdr:to>
      <xdr:col>72</xdr:col>
      <xdr:colOff>38100</xdr:colOff>
      <xdr:row>72</xdr:row>
      <xdr:rowOff>78960</xdr:rowOff>
    </xdr:to>
    <xdr:sp macro="" textlink="">
      <xdr:nvSpPr>
        <xdr:cNvPr id="649" name="楕円 648"/>
        <xdr:cNvSpPr/>
      </xdr:nvSpPr>
      <xdr:spPr>
        <a:xfrm>
          <a:off x="13652500" y="123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95487</xdr:rowOff>
    </xdr:from>
    <xdr:ext cx="534377" cy="259045"/>
    <xdr:sp macro="" textlink="">
      <xdr:nvSpPr>
        <xdr:cNvPr id="650" name="テキスト ボックス 649"/>
        <xdr:cNvSpPr txBox="1"/>
      </xdr:nvSpPr>
      <xdr:spPr>
        <a:xfrm>
          <a:off x="13436111" y="120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2963</xdr:rowOff>
    </xdr:from>
    <xdr:to>
      <xdr:col>67</xdr:col>
      <xdr:colOff>101600</xdr:colOff>
      <xdr:row>71</xdr:row>
      <xdr:rowOff>104563</xdr:rowOff>
    </xdr:to>
    <xdr:sp macro="" textlink="">
      <xdr:nvSpPr>
        <xdr:cNvPr id="651" name="楕円 650"/>
        <xdr:cNvSpPr/>
      </xdr:nvSpPr>
      <xdr:spPr>
        <a:xfrm>
          <a:off x="12763500" y="1217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121090</xdr:rowOff>
    </xdr:from>
    <xdr:ext cx="534377" cy="259045"/>
    <xdr:sp macro="" textlink="">
      <xdr:nvSpPr>
        <xdr:cNvPr id="652" name="テキスト ボックス 651"/>
        <xdr:cNvSpPr txBox="1"/>
      </xdr:nvSpPr>
      <xdr:spPr>
        <a:xfrm>
          <a:off x="12547111" y="1195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4" name="正方形/長方形 65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5" name="正方形/長方形 65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6" name="正方形/長方形 65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7" name="正方形/長方形 65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1" name="テキスト ボックス 660"/>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63" name="テキスト ボックス 662"/>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7" name="テキスト ボックス 66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94004</xdr:rowOff>
    </xdr:from>
    <xdr:to>
      <xdr:col>85</xdr:col>
      <xdr:colOff>126364</xdr:colOff>
      <xdr:row>98</xdr:row>
      <xdr:rowOff>15982</xdr:rowOff>
    </xdr:to>
    <xdr:cxnSp macro="">
      <xdr:nvCxnSpPr>
        <xdr:cNvPr id="673" name="直線コネクタ 672"/>
        <xdr:cNvCxnSpPr/>
      </xdr:nvCxnSpPr>
      <xdr:spPr>
        <a:xfrm flipV="1">
          <a:off x="16317595" y="15524504"/>
          <a:ext cx="1269" cy="1293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19809</xdr:rowOff>
    </xdr:from>
    <xdr:ext cx="534377" cy="259045"/>
    <xdr:sp macro="" textlink="">
      <xdr:nvSpPr>
        <xdr:cNvPr id="674" name="公債費最小値テキスト"/>
        <xdr:cNvSpPr txBox="1"/>
      </xdr:nvSpPr>
      <xdr:spPr>
        <a:xfrm>
          <a:off x="16370300" y="1682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15982</xdr:rowOff>
    </xdr:from>
    <xdr:to>
      <xdr:col>86</xdr:col>
      <xdr:colOff>25400</xdr:colOff>
      <xdr:row>98</xdr:row>
      <xdr:rowOff>15982</xdr:rowOff>
    </xdr:to>
    <xdr:cxnSp macro="">
      <xdr:nvCxnSpPr>
        <xdr:cNvPr id="675" name="直線コネクタ 674"/>
        <xdr:cNvCxnSpPr/>
      </xdr:nvCxnSpPr>
      <xdr:spPr>
        <a:xfrm>
          <a:off x="16230600" y="1681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40681</xdr:rowOff>
    </xdr:from>
    <xdr:ext cx="599010" cy="259045"/>
    <xdr:sp macro="" textlink="">
      <xdr:nvSpPr>
        <xdr:cNvPr id="676" name="公債費最大値テキスト"/>
        <xdr:cNvSpPr txBox="1"/>
      </xdr:nvSpPr>
      <xdr:spPr>
        <a:xfrm>
          <a:off x="16370300" y="1529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94004</xdr:rowOff>
    </xdr:from>
    <xdr:to>
      <xdr:col>86</xdr:col>
      <xdr:colOff>25400</xdr:colOff>
      <xdr:row>90</xdr:row>
      <xdr:rowOff>94004</xdr:rowOff>
    </xdr:to>
    <xdr:cxnSp macro="">
      <xdr:nvCxnSpPr>
        <xdr:cNvPr id="677" name="直線コネクタ 676"/>
        <xdr:cNvCxnSpPr/>
      </xdr:nvCxnSpPr>
      <xdr:spPr>
        <a:xfrm>
          <a:off x="16230600" y="1552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72354</xdr:rowOff>
    </xdr:from>
    <xdr:to>
      <xdr:col>85</xdr:col>
      <xdr:colOff>127000</xdr:colOff>
      <xdr:row>92</xdr:row>
      <xdr:rowOff>26612</xdr:rowOff>
    </xdr:to>
    <xdr:cxnSp macro="">
      <xdr:nvCxnSpPr>
        <xdr:cNvPr id="678" name="直線コネクタ 677"/>
        <xdr:cNvCxnSpPr/>
      </xdr:nvCxnSpPr>
      <xdr:spPr>
        <a:xfrm>
          <a:off x="15481300" y="15674304"/>
          <a:ext cx="838200" cy="12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34957</xdr:rowOff>
    </xdr:from>
    <xdr:ext cx="534377" cy="259045"/>
    <xdr:sp macro="" textlink="">
      <xdr:nvSpPr>
        <xdr:cNvPr id="679" name="公債費平均値テキスト"/>
        <xdr:cNvSpPr txBox="1"/>
      </xdr:nvSpPr>
      <xdr:spPr>
        <a:xfrm>
          <a:off x="16370300" y="15979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56530</xdr:rowOff>
    </xdr:from>
    <xdr:to>
      <xdr:col>85</xdr:col>
      <xdr:colOff>177800</xdr:colOff>
      <xdr:row>93</xdr:row>
      <xdr:rowOff>158130</xdr:rowOff>
    </xdr:to>
    <xdr:sp macro="" textlink="">
      <xdr:nvSpPr>
        <xdr:cNvPr id="680" name="フローチャート: 判断 679"/>
        <xdr:cNvSpPr/>
      </xdr:nvSpPr>
      <xdr:spPr>
        <a:xfrm>
          <a:off x="162687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45859</xdr:rowOff>
    </xdr:from>
    <xdr:to>
      <xdr:col>81</xdr:col>
      <xdr:colOff>50800</xdr:colOff>
      <xdr:row>91</xdr:row>
      <xdr:rowOff>72354</xdr:rowOff>
    </xdr:to>
    <xdr:cxnSp macro="">
      <xdr:nvCxnSpPr>
        <xdr:cNvPr id="681" name="直線コネクタ 680"/>
        <xdr:cNvCxnSpPr/>
      </xdr:nvCxnSpPr>
      <xdr:spPr>
        <a:xfrm>
          <a:off x="14592300" y="15647809"/>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18492</xdr:rowOff>
    </xdr:from>
    <xdr:to>
      <xdr:col>81</xdr:col>
      <xdr:colOff>101600</xdr:colOff>
      <xdr:row>93</xdr:row>
      <xdr:rowOff>120092</xdr:rowOff>
    </xdr:to>
    <xdr:sp macro="" textlink="">
      <xdr:nvSpPr>
        <xdr:cNvPr id="682" name="フローチャート: 判断 681"/>
        <xdr:cNvSpPr/>
      </xdr:nvSpPr>
      <xdr:spPr>
        <a:xfrm>
          <a:off x="15430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111219</xdr:rowOff>
    </xdr:from>
    <xdr:ext cx="534377" cy="259045"/>
    <xdr:sp macro="" textlink="">
      <xdr:nvSpPr>
        <xdr:cNvPr id="683" name="テキスト ボックス 682"/>
        <xdr:cNvSpPr txBox="1"/>
      </xdr:nvSpPr>
      <xdr:spPr>
        <a:xfrm>
          <a:off x="15201411" y="1605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78527</xdr:rowOff>
    </xdr:from>
    <xdr:to>
      <xdr:col>76</xdr:col>
      <xdr:colOff>114300</xdr:colOff>
      <xdr:row>91</xdr:row>
      <xdr:rowOff>45859</xdr:rowOff>
    </xdr:to>
    <xdr:cxnSp macro="">
      <xdr:nvCxnSpPr>
        <xdr:cNvPr id="684" name="直線コネクタ 683"/>
        <xdr:cNvCxnSpPr/>
      </xdr:nvCxnSpPr>
      <xdr:spPr>
        <a:xfrm>
          <a:off x="13703300" y="15509027"/>
          <a:ext cx="889000" cy="13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15497</xdr:rowOff>
    </xdr:from>
    <xdr:to>
      <xdr:col>76</xdr:col>
      <xdr:colOff>165100</xdr:colOff>
      <xdr:row>93</xdr:row>
      <xdr:rowOff>117097</xdr:rowOff>
    </xdr:to>
    <xdr:sp macro="" textlink="">
      <xdr:nvSpPr>
        <xdr:cNvPr id="685" name="フローチャート: 判断 684"/>
        <xdr:cNvSpPr/>
      </xdr:nvSpPr>
      <xdr:spPr>
        <a:xfrm>
          <a:off x="14541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108224</xdr:rowOff>
    </xdr:from>
    <xdr:ext cx="534377" cy="259045"/>
    <xdr:sp macro="" textlink="">
      <xdr:nvSpPr>
        <xdr:cNvPr id="686" name="テキスト ボックス 685"/>
        <xdr:cNvSpPr txBox="1"/>
      </xdr:nvSpPr>
      <xdr:spPr>
        <a:xfrm>
          <a:off x="14325111" y="160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61633</xdr:rowOff>
    </xdr:from>
    <xdr:to>
      <xdr:col>71</xdr:col>
      <xdr:colOff>177800</xdr:colOff>
      <xdr:row>90</xdr:row>
      <xdr:rowOff>78527</xdr:rowOff>
    </xdr:to>
    <xdr:cxnSp macro="">
      <xdr:nvCxnSpPr>
        <xdr:cNvPr id="687" name="直線コネクタ 686"/>
        <xdr:cNvCxnSpPr/>
      </xdr:nvCxnSpPr>
      <xdr:spPr>
        <a:xfrm>
          <a:off x="12814300" y="15492133"/>
          <a:ext cx="8890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159172</xdr:rowOff>
    </xdr:from>
    <xdr:to>
      <xdr:col>72</xdr:col>
      <xdr:colOff>38100</xdr:colOff>
      <xdr:row>92</xdr:row>
      <xdr:rowOff>89322</xdr:rowOff>
    </xdr:to>
    <xdr:sp macro="" textlink="">
      <xdr:nvSpPr>
        <xdr:cNvPr id="688" name="フローチャート: 判断 687"/>
        <xdr:cNvSpPr/>
      </xdr:nvSpPr>
      <xdr:spPr>
        <a:xfrm>
          <a:off x="13652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80449</xdr:rowOff>
    </xdr:from>
    <xdr:ext cx="534377" cy="259045"/>
    <xdr:sp macro="" textlink="">
      <xdr:nvSpPr>
        <xdr:cNvPr id="689" name="テキスト ボックス 688"/>
        <xdr:cNvSpPr txBox="1"/>
      </xdr:nvSpPr>
      <xdr:spPr>
        <a:xfrm>
          <a:off x="13436111" y="1585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168339</xdr:rowOff>
    </xdr:from>
    <xdr:to>
      <xdr:col>67</xdr:col>
      <xdr:colOff>101600</xdr:colOff>
      <xdr:row>93</xdr:row>
      <xdr:rowOff>98489</xdr:rowOff>
    </xdr:to>
    <xdr:sp macro="" textlink="">
      <xdr:nvSpPr>
        <xdr:cNvPr id="690" name="フローチャート: 判断 689"/>
        <xdr:cNvSpPr/>
      </xdr:nvSpPr>
      <xdr:spPr>
        <a:xfrm>
          <a:off x="12763500" y="1594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89616</xdr:rowOff>
    </xdr:from>
    <xdr:ext cx="534377" cy="259045"/>
    <xdr:sp macro="" textlink="">
      <xdr:nvSpPr>
        <xdr:cNvPr id="691" name="テキスト ボックス 690"/>
        <xdr:cNvSpPr txBox="1"/>
      </xdr:nvSpPr>
      <xdr:spPr>
        <a:xfrm>
          <a:off x="12547111" y="160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147262</xdr:rowOff>
    </xdr:from>
    <xdr:to>
      <xdr:col>85</xdr:col>
      <xdr:colOff>177800</xdr:colOff>
      <xdr:row>92</xdr:row>
      <xdr:rowOff>77412</xdr:rowOff>
    </xdr:to>
    <xdr:sp macro="" textlink="">
      <xdr:nvSpPr>
        <xdr:cNvPr id="697" name="楕円 696"/>
        <xdr:cNvSpPr/>
      </xdr:nvSpPr>
      <xdr:spPr>
        <a:xfrm>
          <a:off x="16268700" y="1574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170139</xdr:rowOff>
    </xdr:from>
    <xdr:ext cx="534377" cy="259045"/>
    <xdr:sp macro="" textlink="">
      <xdr:nvSpPr>
        <xdr:cNvPr id="698" name="公債費該当値テキスト"/>
        <xdr:cNvSpPr txBox="1"/>
      </xdr:nvSpPr>
      <xdr:spPr>
        <a:xfrm>
          <a:off x="16370300" y="156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21554</xdr:rowOff>
    </xdr:from>
    <xdr:to>
      <xdr:col>81</xdr:col>
      <xdr:colOff>101600</xdr:colOff>
      <xdr:row>91</xdr:row>
      <xdr:rowOff>123154</xdr:rowOff>
    </xdr:to>
    <xdr:sp macro="" textlink="">
      <xdr:nvSpPr>
        <xdr:cNvPr id="699" name="楕円 698"/>
        <xdr:cNvSpPr/>
      </xdr:nvSpPr>
      <xdr:spPr>
        <a:xfrm>
          <a:off x="15430500" y="1562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89</xdr:row>
      <xdr:rowOff>139681</xdr:rowOff>
    </xdr:from>
    <xdr:ext cx="534377" cy="259045"/>
    <xdr:sp macro="" textlink="">
      <xdr:nvSpPr>
        <xdr:cNvPr id="700" name="テキスト ボックス 699"/>
        <xdr:cNvSpPr txBox="1"/>
      </xdr:nvSpPr>
      <xdr:spPr>
        <a:xfrm>
          <a:off x="15201411" y="1539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166509</xdr:rowOff>
    </xdr:from>
    <xdr:to>
      <xdr:col>76</xdr:col>
      <xdr:colOff>165100</xdr:colOff>
      <xdr:row>91</xdr:row>
      <xdr:rowOff>96659</xdr:rowOff>
    </xdr:to>
    <xdr:sp macro="" textlink="">
      <xdr:nvSpPr>
        <xdr:cNvPr id="701" name="楕円 700"/>
        <xdr:cNvSpPr/>
      </xdr:nvSpPr>
      <xdr:spPr>
        <a:xfrm>
          <a:off x="14541500" y="155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113186</xdr:rowOff>
    </xdr:from>
    <xdr:ext cx="534377" cy="259045"/>
    <xdr:sp macro="" textlink="">
      <xdr:nvSpPr>
        <xdr:cNvPr id="702" name="テキスト ボックス 701"/>
        <xdr:cNvSpPr txBox="1"/>
      </xdr:nvSpPr>
      <xdr:spPr>
        <a:xfrm>
          <a:off x="14325111" y="1537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27727</xdr:rowOff>
    </xdr:from>
    <xdr:to>
      <xdr:col>72</xdr:col>
      <xdr:colOff>38100</xdr:colOff>
      <xdr:row>90</xdr:row>
      <xdr:rowOff>129327</xdr:rowOff>
    </xdr:to>
    <xdr:sp macro="" textlink="">
      <xdr:nvSpPr>
        <xdr:cNvPr id="703" name="楕円 702"/>
        <xdr:cNvSpPr/>
      </xdr:nvSpPr>
      <xdr:spPr>
        <a:xfrm>
          <a:off x="13652500" y="1545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145854</xdr:rowOff>
    </xdr:from>
    <xdr:ext cx="599010" cy="259045"/>
    <xdr:sp macro="" textlink="">
      <xdr:nvSpPr>
        <xdr:cNvPr id="704" name="テキスト ボックス 703"/>
        <xdr:cNvSpPr txBox="1"/>
      </xdr:nvSpPr>
      <xdr:spPr>
        <a:xfrm>
          <a:off x="13403795" y="1523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10833</xdr:rowOff>
    </xdr:from>
    <xdr:to>
      <xdr:col>67</xdr:col>
      <xdr:colOff>101600</xdr:colOff>
      <xdr:row>90</xdr:row>
      <xdr:rowOff>112433</xdr:rowOff>
    </xdr:to>
    <xdr:sp macro="" textlink="">
      <xdr:nvSpPr>
        <xdr:cNvPr id="705" name="楕円 704"/>
        <xdr:cNvSpPr/>
      </xdr:nvSpPr>
      <xdr:spPr>
        <a:xfrm>
          <a:off x="12763500" y="1544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128960</xdr:rowOff>
    </xdr:from>
    <xdr:ext cx="599010" cy="259045"/>
    <xdr:sp macro="" textlink="">
      <xdr:nvSpPr>
        <xdr:cNvPr id="706" name="テキスト ボックス 705"/>
        <xdr:cNvSpPr txBox="1"/>
      </xdr:nvSpPr>
      <xdr:spPr>
        <a:xfrm>
          <a:off x="12514795" y="15216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8" name="正方形/長方形 70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9" name="正方形/長方形 70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0" name="正方形/長方形 70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1" name="正方形/長方形 71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18" name="テキスト ボックス 717"/>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0" name="テキスト ボックス 71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2" name="テキスト ボックス 72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4" name="テキスト ボックス 72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66548</xdr:rowOff>
    </xdr:from>
    <xdr:to>
      <xdr:col>116</xdr:col>
      <xdr:colOff>62864</xdr:colOff>
      <xdr:row>38</xdr:row>
      <xdr:rowOff>139700</xdr:rowOff>
    </xdr:to>
    <xdr:cxnSp macro="">
      <xdr:nvCxnSpPr>
        <xdr:cNvPr id="726" name="直線コネクタ 725"/>
        <xdr:cNvCxnSpPr/>
      </xdr:nvCxnSpPr>
      <xdr:spPr>
        <a:xfrm flipV="1">
          <a:off x="22159595" y="5210048"/>
          <a:ext cx="1269"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13225</xdr:rowOff>
    </xdr:from>
    <xdr:ext cx="378565" cy="259045"/>
    <xdr:sp macro="" textlink="">
      <xdr:nvSpPr>
        <xdr:cNvPr id="729" name="諸支出金最大値テキスト"/>
        <xdr:cNvSpPr txBox="1"/>
      </xdr:nvSpPr>
      <xdr:spPr>
        <a:xfrm>
          <a:off x="22212300" y="4985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66548</xdr:rowOff>
    </xdr:from>
    <xdr:to>
      <xdr:col>116</xdr:col>
      <xdr:colOff>152400</xdr:colOff>
      <xdr:row>30</xdr:row>
      <xdr:rowOff>66548</xdr:rowOff>
    </xdr:to>
    <xdr:cxnSp macro="">
      <xdr:nvCxnSpPr>
        <xdr:cNvPr id="730" name="直線コネクタ 729"/>
        <xdr:cNvCxnSpPr/>
      </xdr:nvCxnSpPr>
      <xdr:spPr>
        <a:xfrm>
          <a:off x="22072600" y="521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84836</xdr:rowOff>
    </xdr:from>
    <xdr:to>
      <xdr:col>116</xdr:col>
      <xdr:colOff>63500</xdr:colOff>
      <xdr:row>38</xdr:row>
      <xdr:rowOff>93980</xdr:rowOff>
    </xdr:to>
    <xdr:cxnSp macro="">
      <xdr:nvCxnSpPr>
        <xdr:cNvPr id="731" name="直線コネクタ 730"/>
        <xdr:cNvCxnSpPr/>
      </xdr:nvCxnSpPr>
      <xdr:spPr>
        <a:xfrm>
          <a:off x="21323300" y="65999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136923</xdr:rowOff>
    </xdr:from>
    <xdr:ext cx="313932" cy="259045"/>
    <xdr:sp macro="" textlink="">
      <xdr:nvSpPr>
        <xdr:cNvPr id="732" name="諸支出金平均値テキスト"/>
        <xdr:cNvSpPr txBox="1"/>
      </xdr:nvSpPr>
      <xdr:spPr>
        <a:xfrm>
          <a:off x="22212300" y="63091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114046</xdr:rowOff>
    </xdr:from>
    <xdr:to>
      <xdr:col>116</xdr:col>
      <xdr:colOff>114300</xdr:colOff>
      <xdr:row>38</xdr:row>
      <xdr:rowOff>44196</xdr:rowOff>
    </xdr:to>
    <xdr:sp macro="" textlink="">
      <xdr:nvSpPr>
        <xdr:cNvPr id="733" name="フローチャート: 判断 732"/>
        <xdr:cNvSpPr/>
      </xdr:nvSpPr>
      <xdr:spPr>
        <a:xfrm>
          <a:off x="22110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84836</xdr:rowOff>
    </xdr:from>
    <xdr:to>
      <xdr:col>111</xdr:col>
      <xdr:colOff>177800</xdr:colOff>
      <xdr:row>38</xdr:row>
      <xdr:rowOff>84836</xdr:rowOff>
    </xdr:to>
    <xdr:cxnSp macro="">
      <xdr:nvCxnSpPr>
        <xdr:cNvPr id="734" name="直線コネクタ 733"/>
        <xdr:cNvCxnSpPr/>
      </xdr:nvCxnSpPr>
      <xdr:spPr>
        <a:xfrm>
          <a:off x="20434300" y="6599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127762</xdr:rowOff>
    </xdr:from>
    <xdr:to>
      <xdr:col>112</xdr:col>
      <xdr:colOff>38100</xdr:colOff>
      <xdr:row>36</xdr:row>
      <xdr:rowOff>57912</xdr:rowOff>
    </xdr:to>
    <xdr:sp macro="" textlink="">
      <xdr:nvSpPr>
        <xdr:cNvPr id="735" name="フローチャート: 判断 734"/>
        <xdr:cNvSpPr/>
      </xdr:nvSpPr>
      <xdr:spPr>
        <a:xfrm>
          <a:off x="21272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34</xdr:row>
      <xdr:rowOff>74439</xdr:rowOff>
    </xdr:from>
    <xdr:ext cx="313932" cy="259045"/>
    <xdr:sp macro="" textlink="">
      <xdr:nvSpPr>
        <xdr:cNvPr id="736" name="テキスト ボックス 735"/>
        <xdr:cNvSpPr txBox="1"/>
      </xdr:nvSpPr>
      <xdr:spPr>
        <a:xfrm>
          <a:off x="21153633" y="5903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84836</xdr:rowOff>
    </xdr:from>
    <xdr:to>
      <xdr:col>107</xdr:col>
      <xdr:colOff>50800</xdr:colOff>
      <xdr:row>38</xdr:row>
      <xdr:rowOff>84836</xdr:rowOff>
    </xdr:to>
    <xdr:cxnSp macro="">
      <xdr:nvCxnSpPr>
        <xdr:cNvPr id="737" name="直線コネクタ 736"/>
        <xdr:cNvCxnSpPr/>
      </xdr:nvCxnSpPr>
      <xdr:spPr>
        <a:xfrm>
          <a:off x="19545300" y="6599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40894</xdr:rowOff>
    </xdr:from>
    <xdr:to>
      <xdr:col>107</xdr:col>
      <xdr:colOff>101600</xdr:colOff>
      <xdr:row>33</xdr:row>
      <xdr:rowOff>142494</xdr:rowOff>
    </xdr:to>
    <xdr:sp macro="" textlink="">
      <xdr:nvSpPr>
        <xdr:cNvPr id="738" name="フローチャート: 判断 737"/>
        <xdr:cNvSpPr/>
      </xdr:nvSpPr>
      <xdr:spPr>
        <a:xfrm>
          <a:off x="20383500" y="569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31</xdr:row>
      <xdr:rowOff>159021</xdr:rowOff>
    </xdr:from>
    <xdr:ext cx="313932" cy="259045"/>
    <xdr:sp macro="" textlink="">
      <xdr:nvSpPr>
        <xdr:cNvPr id="739" name="テキスト ボックス 738"/>
        <xdr:cNvSpPr txBox="1"/>
      </xdr:nvSpPr>
      <xdr:spPr>
        <a:xfrm>
          <a:off x="20277333" y="547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75692</xdr:rowOff>
    </xdr:from>
    <xdr:to>
      <xdr:col>102</xdr:col>
      <xdr:colOff>114300</xdr:colOff>
      <xdr:row>38</xdr:row>
      <xdr:rowOff>84836</xdr:rowOff>
    </xdr:to>
    <xdr:cxnSp macro="">
      <xdr:nvCxnSpPr>
        <xdr:cNvPr id="740" name="直線コネクタ 739"/>
        <xdr:cNvCxnSpPr/>
      </xdr:nvCxnSpPr>
      <xdr:spPr>
        <a:xfrm>
          <a:off x="18656300" y="65907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29464</xdr:rowOff>
    </xdr:from>
    <xdr:to>
      <xdr:col>102</xdr:col>
      <xdr:colOff>165100</xdr:colOff>
      <xdr:row>36</xdr:row>
      <xdr:rowOff>131064</xdr:rowOff>
    </xdr:to>
    <xdr:sp macro="" textlink="">
      <xdr:nvSpPr>
        <xdr:cNvPr id="741" name="フローチャート: 判断 740"/>
        <xdr:cNvSpPr/>
      </xdr:nvSpPr>
      <xdr:spPr>
        <a:xfrm>
          <a:off x="19494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147591</xdr:rowOff>
    </xdr:from>
    <xdr:ext cx="313932" cy="259045"/>
    <xdr:sp macro="" textlink="">
      <xdr:nvSpPr>
        <xdr:cNvPr id="742" name="テキスト ボックス 741"/>
        <xdr:cNvSpPr txBox="1"/>
      </xdr:nvSpPr>
      <xdr:spPr>
        <a:xfrm>
          <a:off x="19388333" y="59768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47752</xdr:rowOff>
    </xdr:from>
    <xdr:to>
      <xdr:col>98</xdr:col>
      <xdr:colOff>38100</xdr:colOff>
      <xdr:row>36</xdr:row>
      <xdr:rowOff>149352</xdr:rowOff>
    </xdr:to>
    <xdr:sp macro="" textlink="">
      <xdr:nvSpPr>
        <xdr:cNvPr id="743" name="フローチャート: 判断 742"/>
        <xdr:cNvSpPr/>
      </xdr:nvSpPr>
      <xdr:spPr>
        <a:xfrm>
          <a:off x="18605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165879</xdr:rowOff>
    </xdr:from>
    <xdr:ext cx="313932" cy="259045"/>
    <xdr:sp macro="" textlink="">
      <xdr:nvSpPr>
        <xdr:cNvPr id="744" name="テキスト ボックス 743"/>
        <xdr:cNvSpPr txBox="1"/>
      </xdr:nvSpPr>
      <xdr:spPr>
        <a:xfrm>
          <a:off x="18499333" y="59951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0" name="楕円 749"/>
        <xdr:cNvSpPr/>
      </xdr:nvSpPr>
      <xdr:spPr>
        <a:xfrm>
          <a:off x="221107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129557</xdr:rowOff>
    </xdr:from>
    <xdr:ext cx="249299" cy="259045"/>
    <xdr:sp macro="" textlink="">
      <xdr:nvSpPr>
        <xdr:cNvPr id="751" name="諸支出金該当値テキスト"/>
        <xdr:cNvSpPr txBox="1"/>
      </xdr:nvSpPr>
      <xdr:spPr>
        <a:xfrm>
          <a:off x="22212300" y="6473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34036</xdr:rowOff>
    </xdr:from>
    <xdr:to>
      <xdr:col>112</xdr:col>
      <xdr:colOff>38100</xdr:colOff>
      <xdr:row>38</xdr:row>
      <xdr:rowOff>135636</xdr:rowOff>
    </xdr:to>
    <xdr:sp macro="" textlink="">
      <xdr:nvSpPr>
        <xdr:cNvPr id="752" name="楕円 751"/>
        <xdr:cNvSpPr/>
      </xdr:nvSpPr>
      <xdr:spPr>
        <a:xfrm>
          <a:off x="21272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126763</xdr:rowOff>
    </xdr:from>
    <xdr:ext cx="249299" cy="259045"/>
    <xdr:sp macro="" textlink="">
      <xdr:nvSpPr>
        <xdr:cNvPr id="753" name="テキスト ボックス 752"/>
        <xdr:cNvSpPr txBox="1"/>
      </xdr:nvSpPr>
      <xdr:spPr>
        <a:xfrm>
          <a:off x="2118595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34036</xdr:rowOff>
    </xdr:from>
    <xdr:to>
      <xdr:col>107</xdr:col>
      <xdr:colOff>101600</xdr:colOff>
      <xdr:row>38</xdr:row>
      <xdr:rowOff>135636</xdr:rowOff>
    </xdr:to>
    <xdr:sp macro="" textlink="">
      <xdr:nvSpPr>
        <xdr:cNvPr id="754" name="楕円 753"/>
        <xdr:cNvSpPr/>
      </xdr:nvSpPr>
      <xdr:spPr>
        <a:xfrm>
          <a:off x="20383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126763</xdr:rowOff>
    </xdr:from>
    <xdr:ext cx="249299" cy="259045"/>
    <xdr:sp macro="" textlink="">
      <xdr:nvSpPr>
        <xdr:cNvPr id="755" name="テキスト ボックス 754"/>
        <xdr:cNvSpPr txBox="1"/>
      </xdr:nvSpPr>
      <xdr:spPr>
        <a:xfrm>
          <a:off x="2030965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34036</xdr:rowOff>
    </xdr:from>
    <xdr:to>
      <xdr:col>102</xdr:col>
      <xdr:colOff>165100</xdr:colOff>
      <xdr:row>38</xdr:row>
      <xdr:rowOff>135636</xdr:rowOff>
    </xdr:to>
    <xdr:sp macro="" textlink="">
      <xdr:nvSpPr>
        <xdr:cNvPr id="756" name="楕円 755"/>
        <xdr:cNvSpPr/>
      </xdr:nvSpPr>
      <xdr:spPr>
        <a:xfrm>
          <a:off x="19494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126763</xdr:rowOff>
    </xdr:from>
    <xdr:ext cx="249299" cy="259045"/>
    <xdr:sp macro="" textlink="">
      <xdr:nvSpPr>
        <xdr:cNvPr id="757" name="テキスト ボックス 756"/>
        <xdr:cNvSpPr txBox="1"/>
      </xdr:nvSpPr>
      <xdr:spPr>
        <a:xfrm>
          <a:off x="1942065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24892</xdr:rowOff>
    </xdr:from>
    <xdr:to>
      <xdr:col>98</xdr:col>
      <xdr:colOff>38100</xdr:colOff>
      <xdr:row>38</xdr:row>
      <xdr:rowOff>126492</xdr:rowOff>
    </xdr:to>
    <xdr:sp macro="" textlink="">
      <xdr:nvSpPr>
        <xdr:cNvPr id="758" name="楕円 757"/>
        <xdr:cNvSpPr/>
      </xdr:nvSpPr>
      <xdr:spPr>
        <a:xfrm>
          <a:off x="18605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117619</xdr:rowOff>
    </xdr:from>
    <xdr:ext cx="249299" cy="259045"/>
    <xdr:sp macro="" textlink="">
      <xdr:nvSpPr>
        <xdr:cNvPr id="759" name="テキスト ボックス 758"/>
        <xdr:cNvSpPr txBox="1"/>
      </xdr:nvSpPr>
      <xdr:spPr>
        <a:xfrm>
          <a:off x="1853165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1" name="正方形/長方形 760"/>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2" name="正方形/長方形 761"/>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3" name="正方形/長方形 762"/>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4" name="正方形/長方形 763"/>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3" name="テキスト ボックス 782"/>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0" name="テキスト ボックス 799"/>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主な構成項目である土木費は、住民一人当たり</a:t>
          </a:r>
          <a:r>
            <a:rPr kumimoji="1" lang="en-US" altLang="ja-JP" sz="1300">
              <a:latin typeface="ＭＳ Ｐゴシック" panose="020B0600070205080204" pitchFamily="50" charset="-128"/>
              <a:ea typeface="ＭＳ Ｐゴシック" panose="020B0600070205080204" pitchFamily="50" charset="-128"/>
            </a:rPr>
            <a:t>133,575</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円となっており、類似団体平均に比べて高くなっているが、平成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年度決算では、港湾、道路の整備事業等の減に伴い前年度比</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億円の減少（</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118,894</a:t>
          </a:r>
          <a:r>
            <a:rPr kumimoji="1" lang="ja-JP" altLang="en-US" sz="1300">
              <a:latin typeface="ＭＳ Ｐゴシック" panose="020B0600070205080204" pitchFamily="50" charset="-128"/>
              <a:ea typeface="ＭＳ Ｐゴシック" panose="020B0600070205080204" pitchFamily="50" charset="-128"/>
            </a:rPr>
            <a:t>円となっており、退職手当の増等により、類似団体平均に比べ高くなっている。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89,947</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くなっている。これは、国の経済対策に呼応して建設地方債・財源対策債を多額に発行してきたこと、本県の教育環境や社会インフラの充実のための公共施設の整備に積極的に取り組んできたこと等が主な要因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年度決算では、公共事業等債や地方道路等整備事業債に係る県債償還額の減少及び借入利率の低下に伴う利払い額の減少により、前年度比</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億円の減（△</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％）となっている。公債費は平成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年度をピークに低下しているものの引き続き高い水準で推移する見込であり、今後も、低利資金の活用や資金調達方法の多様化を図り、適正に管理していく。</a:t>
          </a:r>
        </a:p>
        <a:p>
          <a:r>
            <a:rPr kumimoji="1" lang="ja-JP" altLang="en-US" sz="1300">
              <a:latin typeface="ＭＳ Ｐゴシック" panose="020B0600070205080204" pitchFamily="50" charset="-128"/>
              <a:ea typeface="ＭＳ Ｐゴシック" panose="020B0600070205080204" pitchFamily="50" charset="-128"/>
            </a:rPr>
            <a:t>　一方、災害復旧費は、住民一人当たり</a:t>
          </a:r>
          <a:r>
            <a:rPr kumimoji="1" lang="en-US" altLang="ja-JP" sz="1300">
              <a:latin typeface="ＭＳ Ｐゴシック" panose="020B0600070205080204" pitchFamily="50" charset="-128"/>
              <a:ea typeface="ＭＳ Ｐゴシック" panose="020B0600070205080204" pitchFamily="50" charset="-128"/>
            </a:rPr>
            <a:t>64,399</a:t>
          </a:r>
          <a:r>
            <a:rPr kumimoji="1" lang="ja-JP" altLang="en-US" sz="1300">
              <a:latin typeface="ＭＳ Ｐゴシック" panose="020B0600070205080204" pitchFamily="50" charset="-128"/>
              <a:ea typeface="ＭＳ Ｐゴシック" panose="020B0600070205080204" pitchFamily="50" charset="-128"/>
            </a:rPr>
            <a:t>円となっており、東日本大震災津波及び平成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年台風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号災害からの復旧・復興事業により類似団体平均に比べて高くなっているが、河川災害復旧事業費の減等により前年度比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億円の減（△</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財政調整基金残高増減の主因は、東日本大震災からの復旧・復興事業に係る財源調整によるものである。平成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年度は、震災対応等の財源調整として、財政調整基金から</a:t>
          </a:r>
          <a:r>
            <a:rPr kumimoji="1" lang="en-US" altLang="ja-JP" sz="900">
              <a:latin typeface="ＭＳ ゴシック" pitchFamily="49" charset="-128"/>
              <a:ea typeface="ＭＳ ゴシック" pitchFamily="49" charset="-128"/>
            </a:rPr>
            <a:t>100</a:t>
          </a:r>
          <a:r>
            <a:rPr kumimoji="1" lang="ja-JP" altLang="en-US" sz="900">
              <a:latin typeface="ＭＳ ゴシック" pitchFamily="49" charset="-128"/>
              <a:ea typeface="ＭＳ ゴシック" pitchFamily="49" charset="-128"/>
            </a:rPr>
            <a:t>億円を取崩した一方、平成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年度決算に伴う実質収支より</a:t>
          </a:r>
          <a:r>
            <a:rPr kumimoji="1" lang="en-US" altLang="ja-JP" sz="900">
              <a:latin typeface="ＭＳ ゴシック" pitchFamily="49" charset="-128"/>
              <a:ea typeface="ＭＳ ゴシック" pitchFamily="49" charset="-128"/>
            </a:rPr>
            <a:t>122</a:t>
          </a:r>
          <a:r>
            <a:rPr kumimoji="1" lang="ja-JP" altLang="en-US" sz="900">
              <a:latin typeface="ＭＳ ゴシック" pitchFamily="49" charset="-128"/>
              <a:ea typeface="ＭＳ ゴシック" pitchFamily="49" charset="-128"/>
            </a:rPr>
            <a:t>億円の積み立てを行ったことで、残高は前年度より</a:t>
          </a:r>
          <a:r>
            <a:rPr kumimoji="1" lang="en-US" altLang="ja-JP" sz="900">
              <a:latin typeface="ＭＳ ゴシック" pitchFamily="49" charset="-128"/>
              <a:ea typeface="ＭＳ ゴシック" pitchFamily="49" charset="-128"/>
            </a:rPr>
            <a:t>21</a:t>
          </a:r>
          <a:r>
            <a:rPr kumimoji="1" lang="ja-JP" altLang="en-US" sz="900">
              <a:latin typeface="ＭＳ ゴシック" pitchFamily="49" charset="-128"/>
              <a:ea typeface="ＭＳ ゴシック" pitchFamily="49" charset="-128"/>
            </a:rPr>
            <a:t>億円増加している。</a:t>
          </a:r>
        </a:p>
        <a:p>
          <a:r>
            <a:rPr kumimoji="1" lang="ja-JP" altLang="en-US" sz="900">
              <a:latin typeface="ＭＳ ゴシック" pitchFamily="49" charset="-128"/>
              <a:ea typeface="ＭＳ ゴシック" pitchFamily="49" charset="-128"/>
            </a:rPr>
            <a:t>　実質収支額については、主に東日本大震災関連の復旧・復興事業に係る地方負担分に対する精算予定の震災復興特別交付税の超過額が発生しているため実質収支額が大きくなっている。平成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年度は、平成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年度からの繰越財源額の減（前年度比▲</a:t>
          </a:r>
          <a:r>
            <a:rPr kumimoji="1" lang="en-US" altLang="ja-JP" sz="900">
              <a:latin typeface="ＭＳ ゴシック" pitchFamily="49" charset="-128"/>
              <a:ea typeface="ＭＳ ゴシック" pitchFamily="49" charset="-128"/>
            </a:rPr>
            <a:t>333</a:t>
          </a:r>
          <a:r>
            <a:rPr kumimoji="1" lang="ja-JP" altLang="en-US" sz="900">
              <a:latin typeface="ＭＳ ゴシック" pitchFamily="49" charset="-128"/>
              <a:ea typeface="ＭＳ ゴシック" pitchFamily="49" charset="-128"/>
            </a:rPr>
            <a:t>億円）により前年度より減少している。</a:t>
          </a:r>
        </a:p>
        <a:p>
          <a:r>
            <a:rPr kumimoji="1" lang="ja-JP" altLang="en-US" sz="900">
              <a:latin typeface="ＭＳ ゴシック" pitchFamily="49" charset="-128"/>
              <a:ea typeface="ＭＳ ゴシック" pitchFamily="49" charset="-128"/>
            </a:rPr>
            <a:t>　実質単年度収支の比率については、東日本大震災の財源対策等による財政調整基金の取崩しと関連し、各年度において上昇・下降している。平成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年度は、実質収支額が減少したため、下降した。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岩手県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いずれの会計も実質赤字又は資金不足を生じていない。</a:t>
          </a:r>
        </a:p>
        <a:p>
          <a:r>
            <a:rPr kumimoji="1" lang="ja-JP" altLang="en-US" sz="1400">
              <a:latin typeface="ＭＳ ゴシック" pitchFamily="49" charset="-128"/>
              <a:ea typeface="ＭＳ ゴシック" pitchFamily="49" charset="-128"/>
            </a:rPr>
            <a:t>　実質収支の標準財政規模に占める割合については、一般会計における実質収支額の減少や県立病院等事業会計における資金剰余額の減少等により、対前年度比で</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ポイント下降している。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030007_&#23721;&#25163;&#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229.4</v>
          </cell>
          <cell r="CN51">
            <v>224.2</v>
          </cell>
          <cell r="CV51">
            <v>218.3</v>
          </cell>
        </row>
        <row r="53">
          <cell r="CF53">
            <v>52.8</v>
          </cell>
          <cell r="CN53">
            <v>53.5</v>
          </cell>
          <cell r="CV53">
            <v>53.1</v>
          </cell>
        </row>
        <row r="55">
          <cell r="AN55" t="str">
            <v>グループ内平均値</v>
          </cell>
          <cell r="CF55">
            <v>174.6</v>
          </cell>
          <cell r="CN55">
            <v>173</v>
          </cell>
          <cell r="CV55">
            <v>171.9</v>
          </cell>
        </row>
        <row r="57">
          <cell r="CF57">
            <v>53.3</v>
          </cell>
          <cell r="CN57">
            <v>53.7</v>
          </cell>
          <cell r="CV57">
            <v>55.8</v>
          </cell>
        </row>
        <row r="72">
          <cell r="BP72" t="str">
            <v>H26</v>
          </cell>
          <cell r="BX72" t="str">
            <v>H27</v>
          </cell>
          <cell r="CF72" t="str">
            <v>H28</v>
          </cell>
          <cell r="CN72" t="str">
            <v>H29</v>
          </cell>
          <cell r="CV72" t="str">
            <v>H30</v>
          </cell>
        </row>
        <row r="73">
          <cell r="AN73" t="str">
            <v>当該団体値</v>
          </cell>
          <cell r="BP73">
            <v>236.3</v>
          </cell>
          <cell r="BX73">
            <v>224.6</v>
          </cell>
          <cell r="CF73">
            <v>229.4</v>
          </cell>
          <cell r="CN73">
            <v>224.2</v>
          </cell>
          <cell r="CV73">
            <v>218.3</v>
          </cell>
        </row>
        <row r="75">
          <cell r="BP75">
            <v>20.399999999999999</v>
          </cell>
          <cell r="BX75">
            <v>20.5</v>
          </cell>
          <cell r="CF75">
            <v>19.5</v>
          </cell>
          <cell r="CN75">
            <v>18.2</v>
          </cell>
          <cell r="CV75">
            <v>16.7</v>
          </cell>
        </row>
        <row r="77">
          <cell r="AN77" t="str">
            <v>グループ内平均値</v>
          </cell>
          <cell r="BP77">
            <v>216</v>
          </cell>
          <cell r="BX77">
            <v>169.1</v>
          </cell>
          <cell r="CF77">
            <v>174.6</v>
          </cell>
          <cell r="CN77">
            <v>173</v>
          </cell>
          <cell r="CV77">
            <v>171.9</v>
          </cell>
        </row>
        <row r="79">
          <cell r="BP79">
            <v>16.2</v>
          </cell>
          <cell r="BX79">
            <v>14.1</v>
          </cell>
          <cell r="CF79">
            <v>13.1</v>
          </cell>
          <cell r="CN79">
            <v>12.2</v>
          </cell>
          <cell r="CV79">
            <v>11.7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59" customWidth="1"/>
    <col min="12" max="12" width="2.1796875" style="159" customWidth="1"/>
    <col min="13" max="17" width="2.36328125" style="159" customWidth="1"/>
    <col min="18" max="119" width="2.08984375" style="159" customWidth="1"/>
    <col min="120" max="16384" width="0" style="159" hidden="1"/>
  </cols>
  <sheetData>
    <row r="1" spans="1:119" ht="33" customHeight="1" x14ac:dyDescent="0.2">
      <c r="A1" s="157"/>
      <c r="B1" s="578" t="s">
        <v>77</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58"/>
      <c r="DK1" s="158"/>
      <c r="DL1" s="158"/>
      <c r="DM1" s="158"/>
      <c r="DN1" s="158"/>
      <c r="DO1" s="158"/>
    </row>
    <row r="2" spans="1:119" ht="24" thickBot="1" x14ac:dyDescent="0.25">
      <c r="A2" s="157"/>
      <c r="B2" s="160" t="s">
        <v>78</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579" t="s">
        <v>79</v>
      </c>
      <c r="C3" s="550"/>
      <c r="D3" s="551"/>
      <c r="E3" s="551"/>
      <c r="F3" s="551"/>
      <c r="G3" s="551"/>
      <c r="H3" s="551"/>
      <c r="I3" s="551"/>
      <c r="J3" s="551"/>
      <c r="K3" s="551"/>
      <c r="L3" s="551" t="s">
        <v>80</v>
      </c>
      <c r="M3" s="551"/>
      <c r="N3" s="551"/>
      <c r="O3" s="551"/>
      <c r="P3" s="551"/>
      <c r="Q3" s="551"/>
      <c r="R3" s="552"/>
      <c r="S3" s="552"/>
      <c r="T3" s="552"/>
      <c r="U3" s="552"/>
      <c r="V3" s="553"/>
      <c r="W3" s="581" t="s">
        <v>81</v>
      </c>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582"/>
      <c r="AX3" s="582"/>
      <c r="AY3" s="583"/>
      <c r="AZ3" s="447" t="s">
        <v>1</v>
      </c>
      <c r="BA3" s="448"/>
      <c r="BB3" s="448"/>
      <c r="BC3" s="448"/>
      <c r="BD3" s="448"/>
      <c r="BE3" s="448"/>
      <c r="BF3" s="448"/>
      <c r="BG3" s="448"/>
      <c r="BH3" s="448"/>
      <c r="BI3" s="448"/>
      <c r="BJ3" s="448"/>
      <c r="BK3" s="448"/>
      <c r="BL3" s="448"/>
      <c r="BM3" s="584"/>
      <c r="BN3" s="548" t="s">
        <v>82</v>
      </c>
      <c r="BO3" s="549"/>
      <c r="BP3" s="549"/>
      <c r="BQ3" s="549"/>
      <c r="BR3" s="549"/>
      <c r="BS3" s="549"/>
      <c r="BT3" s="549"/>
      <c r="BU3" s="585"/>
      <c r="BV3" s="548" t="s">
        <v>83</v>
      </c>
      <c r="BW3" s="549"/>
      <c r="BX3" s="549"/>
      <c r="BY3" s="549"/>
      <c r="BZ3" s="549"/>
      <c r="CA3" s="549"/>
      <c r="CB3" s="549"/>
      <c r="CC3" s="585"/>
      <c r="CD3" s="447" t="s">
        <v>1</v>
      </c>
      <c r="CE3" s="448"/>
      <c r="CF3" s="448"/>
      <c r="CG3" s="448"/>
      <c r="CH3" s="448"/>
      <c r="CI3" s="448"/>
      <c r="CJ3" s="448"/>
      <c r="CK3" s="448"/>
      <c r="CL3" s="448"/>
      <c r="CM3" s="448"/>
      <c r="CN3" s="448"/>
      <c r="CO3" s="448"/>
      <c r="CP3" s="448"/>
      <c r="CQ3" s="448"/>
      <c r="CR3" s="448"/>
      <c r="CS3" s="584"/>
      <c r="CT3" s="548" t="s">
        <v>84</v>
      </c>
      <c r="CU3" s="549"/>
      <c r="CV3" s="549"/>
      <c r="CW3" s="549"/>
      <c r="CX3" s="549"/>
      <c r="CY3" s="549"/>
      <c r="CZ3" s="549"/>
      <c r="DA3" s="585"/>
      <c r="DB3" s="548" t="s">
        <v>85</v>
      </c>
      <c r="DC3" s="549"/>
      <c r="DD3" s="549"/>
      <c r="DE3" s="549"/>
      <c r="DF3" s="549"/>
      <c r="DG3" s="549"/>
      <c r="DH3" s="549"/>
      <c r="DI3" s="585"/>
      <c r="DJ3" s="157"/>
      <c r="DK3" s="157"/>
      <c r="DL3" s="157"/>
      <c r="DM3" s="157"/>
      <c r="DN3" s="157"/>
      <c r="DO3" s="157"/>
    </row>
    <row r="4" spans="1:119" ht="18.75" customHeight="1" x14ac:dyDescent="0.2">
      <c r="A4" s="158"/>
      <c r="B4" s="580"/>
      <c r="C4" s="538"/>
      <c r="D4" s="554"/>
      <c r="E4" s="554"/>
      <c r="F4" s="554"/>
      <c r="G4" s="554"/>
      <c r="H4" s="554"/>
      <c r="I4" s="554"/>
      <c r="J4" s="554"/>
      <c r="K4" s="554"/>
      <c r="L4" s="554"/>
      <c r="M4" s="554"/>
      <c r="N4" s="554"/>
      <c r="O4" s="554"/>
      <c r="P4" s="554"/>
      <c r="Q4" s="554"/>
      <c r="R4" s="555"/>
      <c r="S4" s="555"/>
      <c r="T4" s="555"/>
      <c r="U4" s="555"/>
      <c r="V4" s="556"/>
      <c r="W4" s="500" t="s">
        <v>86</v>
      </c>
      <c r="X4" s="501"/>
      <c r="Y4" s="502"/>
      <c r="Z4" s="509" t="s">
        <v>1</v>
      </c>
      <c r="AA4" s="510"/>
      <c r="AB4" s="510"/>
      <c r="AC4" s="510"/>
      <c r="AD4" s="510"/>
      <c r="AE4" s="510"/>
      <c r="AF4" s="510"/>
      <c r="AG4" s="510"/>
      <c r="AH4" s="511"/>
      <c r="AI4" s="509" t="s">
        <v>87</v>
      </c>
      <c r="AJ4" s="559"/>
      <c r="AK4" s="559"/>
      <c r="AL4" s="559"/>
      <c r="AM4" s="559"/>
      <c r="AN4" s="559"/>
      <c r="AO4" s="559"/>
      <c r="AP4" s="560"/>
      <c r="AQ4" s="515" t="s">
        <v>88</v>
      </c>
      <c r="AR4" s="516"/>
      <c r="AS4" s="559"/>
      <c r="AT4" s="559"/>
      <c r="AU4" s="559"/>
      <c r="AV4" s="559"/>
      <c r="AW4" s="559"/>
      <c r="AX4" s="559"/>
      <c r="AY4" s="564"/>
      <c r="AZ4" s="421" t="s">
        <v>89</v>
      </c>
      <c r="BA4" s="422"/>
      <c r="BB4" s="422"/>
      <c r="BC4" s="422"/>
      <c r="BD4" s="422"/>
      <c r="BE4" s="422"/>
      <c r="BF4" s="422"/>
      <c r="BG4" s="422"/>
      <c r="BH4" s="422"/>
      <c r="BI4" s="422"/>
      <c r="BJ4" s="422"/>
      <c r="BK4" s="422"/>
      <c r="BL4" s="422"/>
      <c r="BM4" s="423"/>
      <c r="BN4" s="424">
        <v>1032511566</v>
      </c>
      <c r="BO4" s="425"/>
      <c r="BP4" s="425"/>
      <c r="BQ4" s="425"/>
      <c r="BR4" s="425"/>
      <c r="BS4" s="425"/>
      <c r="BT4" s="425"/>
      <c r="BU4" s="426"/>
      <c r="BV4" s="424">
        <v>1074872987</v>
      </c>
      <c r="BW4" s="425"/>
      <c r="BX4" s="425"/>
      <c r="BY4" s="425"/>
      <c r="BZ4" s="425"/>
      <c r="CA4" s="425"/>
      <c r="CB4" s="425"/>
      <c r="CC4" s="426"/>
      <c r="CD4" s="533" t="s">
        <v>90</v>
      </c>
      <c r="CE4" s="534"/>
      <c r="CF4" s="534"/>
      <c r="CG4" s="534"/>
      <c r="CH4" s="534"/>
      <c r="CI4" s="534"/>
      <c r="CJ4" s="534"/>
      <c r="CK4" s="534"/>
      <c r="CL4" s="534"/>
      <c r="CM4" s="534"/>
      <c r="CN4" s="534"/>
      <c r="CO4" s="534"/>
      <c r="CP4" s="534"/>
      <c r="CQ4" s="534"/>
      <c r="CR4" s="534"/>
      <c r="CS4" s="535"/>
      <c r="CT4" s="586">
        <v>4.8</v>
      </c>
      <c r="CU4" s="587"/>
      <c r="CV4" s="587"/>
      <c r="CW4" s="587"/>
      <c r="CX4" s="587"/>
      <c r="CY4" s="587"/>
      <c r="CZ4" s="587"/>
      <c r="DA4" s="588"/>
      <c r="DB4" s="586">
        <v>6.1</v>
      </c>
      <c r="DC4" s="587"/>
      <c r="DD4" s="587"/>
      <c r="DE4" s="587"/>
      <c r="DF4" s="587"/>
      <c r="DG4" s="587"/>
      <c r="DH4" s="587"/>
      <c r="DI4" s="588"/>
      <c r="DJ4" s="157"/>
      <c r="DK4" s="157"/>
      <c r="DL4" s="157"/>
      <c r="DM4" s="157"/>
      <c r="DN4" s="157"/>
      <c r="DO4" s="157"/>
    </row>
    <row r="5" spans="1:119" ht="18.75" customHeight="1" thickBot="1" x14ac:dyDescent="0.25">
      <c r="A5" s="158"/>
      <c r="B5" s="580"/>
      <c r="C5" s="538"/>
      <c r="D5" s="554"/>
      <c r="E5" s="554"/>
      <c r="F5" s="554"/>
      <c r="G5" s="554"/>
      <c r="H5" s="554"/>
      <c r="I5" s="554"/>
      <c r="J5" s="554"/>
      <c r="K5" s="554"/>
      <c r="L5" s="557"/>
      <c r="M5" s="557"/>
      <c r="N5" s="557"/>
      <c r="O5" s="557"/>
      <c r="P5" s="557"/>
      <c r="Q5" s="557"/>
      <c r="R5" s="512"/>
      <c r="S5" s="512"/>
      <c r="T5" s="512"/>
      <c r="U5" s="512"/>
      <c r="V5" s="558"/>
      <c r="W5" s="503"/>
      <c r="X5" s="504"/>
      <c r="Y5" s="505"/>
      <c r="Z5" s="512"/>
      <c r="AA5" s="513"/>
      <c r="AB5" s="513"/>
      <c r="AC5" s="513"/>
      <c r="AD5" s="513"/>
      <c r="AE5" s="513"/>
      <c r="AF5" s="513"/>
      <c r="AG5" s="513"/>
      <c r="AH5" s="514"/>
      <c r="AI5" s="561"/>
      <c r="AJ5" s="562"/>
      <c r="AK5" s="562"/>
      <c r="AL5" s="562"/>
      <c r="AM5" s="562"/>
      <c r="AN5" s="562"/>
      <c r="AO5" s="562"/>
      <c r="AP5" s="563"/>
      <c r="AQ5" s="561"/>
      <c r="AR5" s="562"/>
      <c r="AS5" s="562"/>
      <c r="AT5" s="562"/>
      <c r="AU5" s="562"/>
      <c r="AV5" s="562"/>
      <c r="AW5" s="562"/>
      <c r="AX5" s="562"/>
      <c r="AY5" s="565"/>
      <c r="AZ5" s="427" t="s">
        <v>91</v>
      </c>
      <c r="BA5" s="428"/>
      <c r="BB5" s="428"/>
      <c r="BC5" s="428"/>
      <c r="BD5" s="428"/>
      <c r="BE5" s="428"/>
      <c r="BF5" s="428"/>
      <c r="BG5" s="428"/>
      <c r="BH5" s="428"/>
      <c r="BI5" s="428"/>
      <c r="BJ5" s="428"/>
      <c r="BK5" s="428"/>
      <c r="BL5" s="428"/>
      <c r="BM5" s="429"/>
      <c r="BN5" s="430">
        <v>957753857</v>
      </c>
      <c r="BO5" s="431"/>
      <c r="BP5" s="431"/>
      <c r="BQ5" s="431"/>
      <c r="BR5" s="431"/>
      <c r="BS5" s="431"/>
      <c r="BT5" s="431"/>
      <c r="BU5" s="432"/>
      <c r="BV5" s="430">
        <v>986984123</v>
      </c>
      <c r="BW5" s="431"/>
      <c r="BX5" s="431"/>
      <c r="BY5" s="431"/>
      <c r="BZ5" s="431"/>
      <c r="CA5" s="431"/>
      <c r="CB5" s="431"/>
      <c r="CC5" s="432"/>
      <c r="CD5" s="477" t="s">
        <v>92</v>
      </c>
      <c r="CE5" s="478"/>
      <c r="CF5" s="478"/>
      <c r="CG5" s="478"/>
      <c r="CH5" s="478"/>
      <c r="CI5" s="478"/>
      <c r="CJ5" s="478"/>
      <c r="CK5" s="478"/>
      <c r="CL5" s="478"/>
      <c r="CM5" s="478"/>
      <c r="CN5" s="478"/>
      <c r="CO5" s="478"/>
      <c r="CP5" s="478"/>
      <c r="CQ5" s="478"/>
      <c r="CR5" s="478"/>
      <c r="CS5" s="479"/>
      <c r="CT5" s="409">
        <v>96.2</v>
      </c>
      <c r="CU5" s="410"/>
      <c r="CV5" s="410"/>
      <c r="CW5" s="410"/>
      <c r="CX5" s="410"/>
      <c r="CY5" s="410"/>
      <c r="CZ5" s="410"/>
      <c r="DA5" s="411"/>
      <c r="DB5" s="409">
        <v>97.6</v>
      </c>
      <c r="DC5" s="410"/>
      <c r="DD5" s="410"/>
      <c r="DE5" s="410"/>
      <c r="DF5" s="410"/>
      <c r="DG5" s="410"/>
      <c r="DH5" s="410"/>
      <c r="DI5" s="411"/>
      <c r="DJ5" s="157"/>
      <c r="DK5" s="157"/>
      <c r="DL5" s="157"/>
      <c r="DM5" s="157"/>
      <c r="DN5" s="157"/>
      <c r="DO5" s="157"/>
    </row>
    <row r="6" spans="1:119" ht="18.75" customHeight="1" x14ac:dyDescent="0.2">
      <c r="A6" s="158"/>
      <c r="B6" s="548" t="s">
        <v>93</v>
      </c>
      <c r="C6" s="549"/>
      <c r="D6" s="549"/>
      <c r="E6" s="549"/>
      <c r="F6" s="549"/>
      <c r="G6" s="549"/>
      <c r="H6" s="549"/>
      <c r="I6" s="549"/>
      <c r="J6" s="549"/>
      <c r="K6" s="550"/>
      <c r="L6" s="551" t="s">
        <v>94</v>
      </c>
      <c r="M6" s="551"/>
      <c r="N6" s="551"/>
      <c r="O6" s="551"/>
      <c r="P6" s="551"/>
      <c r="Q6" s="551"/>
      <c r="R6" s="552"/>
      <c r="S6" s="552"/>
      <c r="T6" s="552"/>
      <c r="U6" s="552"/>
      <c r="V6" s="553"/>
      <c r="W6" s="503"/>
      <c r="X6" s="504"/>
      <c r="Y6" s="505"/>
      <c r="Z6" s="530" t="s">
        <v>95</v>
      </c>
      <c r="AA6" s="531"/>
      <c r="AB6" s="531"/>
      <c r="AC6" s="531"/>
      <c r="AD6" s="531"/>
      <c r="AE6" s="531"/>
      <c r="AF6" s="531"/>
      <c r="AG6" s="531"/>
      <c r="AH6" s="532"/>
      <c r="AI6" s="455">
        <v>1</v>
      </c>
      <c r="AJ6" s="456"/>
      <c r="AK6" s="456"/>
      <c r="AL6" s="456"/>
      <c r="AM6" s="456"/>
      <c r="AN6" s="456"/>
      <c r="AO6" s="456"/>
      <c r="AP6" s="457"/>
      <c r="AQ6" s="455">
        <v>12300</v>
      </c>
      <c r="AR6" s="456"/>
      <c r="AS6" s="456"/>
      <c r="AT6" s="456"/>
      <c r="AU6" s="456"/>
      <c r="AV6" s="456"/>
      <c r="AW6" s="456"/>
      <c r="AX6" s="456"/>
      <c r="AY6" s="458"/>
      <c r="AZ6" s="427" t="s">
        <v>96</v>
      </c>
      <c r="BA6" s="428"/>
      <c r="BB6" s="428"/>
      <c r="BC6" s="428"/>
      <c r="BD6" s="428"/>
      <c r="BE6" s="428"/>
      <c r="BF6" s="428"/>
      <c r="BG6" s="428"/>
      <c r="BH6" s="428"/>
      <c r="BI6" s="428"/>
      <c r="BJ6" s="428"/>
      <c r="BK6" s="428"/>
      <c r="BL6" s="428"/>
      <c r="BM6" s="429"/>
      <c r="BN6" s="430">
        <v>74757709</v>
      </c>
      <c r="BO6" s="431"/>
      <c r="BP6" s="431"/>
      <c r="BQ6" s="431"/>
      <c r="BR6" s="431"/>
      <c r="BS6" s="431"/>
      <c r="BT6" s="431"/>
      <c r="BU6" s="432"/>
      <c r="BV6" s="430">
        <v>87888864</v>
      </c>
      <c r="BW6" s="431"/>
      <c r="BX6" s="431"/>
      <c r="BY6" s="431"/>
      <c r="BZ6" s="431"/>
      <c r="CA6" s="431"/>
      <c r="CB6" s="431"/>
      <c r="CC6" s="432"/>
      <c r="CD6" s="477" t="s">
        <v>97</v>
      </c>
      <c r="CE6" s="478"/>
      <c r="CF6" s="478"/>
      <c r="CG6" s="478"/>
      <c r="CH6" s="478"/>
      <c r="CI6" s="478"/>
      <c r="CJ6" s="478"/>
      <c r="CK6" s="478"/>
      <c r="CL6" s="478"/>
      <c r="CM6" s="478"/>
      <c r="CN6" s="478"/>
      <c r="CO6" s="478"/>
      <c r="CP6" s="478"/>
      <c r="CQ6" s="478"/>
      <c r="CR6" s="478"/>
      <c r="CS6" s="479"/>
      <c r="CT6" s="575">
        <v>103.7</v>
      </c>
      <c r="CU6" s="576"/>
      <c r="CV6" s="576"/>
      <c r="CW6" s="576"/>
      <c r="CX6" s="576"/>
      <c r="CY6" s="576"/>
      <c r="CZ6" s="576"/>
      <c r="DA6" s="577"/>
      <c r="DB6" s="575">
        <v>106.7</v>
      </c>
      <c r="DC6" s="576"/>
      <c r="DD6" s="576"/>
      <c r="DE6" s="576"/>
      <c r="DF6" s="576"/>
      <c r="DG6" s="576"/>
      <c r="DH6" s="576"/>
      <c r="DI6" s="577"/>
      <c r="DJ6" s="157"/>
      <c r="DK6" s="157"/>
      <c r="DL6" s="157"/>
      <c r="DM6" s="157"/>
      <c r="DN6" s="157"/>
      <c r="DO6" s="157"/>
    </row>
    <row r="7" spans="1:119" ht="18.75" customHeight="1" x14ac:dyDescent="0.2">
      <c r="A7" s="158"/>
      <c r="B7" s="537"/>
      <c r="C7" s="400"/>
      <c r="D7" s="400"/>
      <c r="E7" s="400"/>
      <c r="F7" s="400"/>
      <c r="G7" s="400"/>
      <c r="H7" s="400"/>
      <c r="I7" s="400"/>
      <c r="J7" s="400"/>
      <c r="K7" s="538"/>
      <c r="L7" s="554"/>
      <c r="M7" s="554"/>
      <c r="N7" s="554"/>
      <c r="O7" s="554"/>
      <c r="P7" s="554"/>
      <c r="Q7" s="554"/>
      <c r="R7" s="555"/>
      <c r="S7" s="555"/>
      <c r="T7" s="555"/>
      <c r="U7" s="555"/>
      <c r="V7" s="556"/>
      <c r="W7" s="503"/>
      <c r="X7" s="504"/>
      <c r="Y7" s="505"/>
      <c r="Z7" s="530" t="s">
        <v>98</v>
      </c>
      <c r="AA7" s="531"/>
      <c r="AB7" s="531"/>
      <c r="AC7" s="531"/>
      <c r="AD7" s="531"/>
      <c r="AE7" s="531"/>
      <c r="AF7" s="531"/>
      <c r="AG7" s="531"/>
      <c r="AH7" s="532"/>
      <c r="AI7" s="455">
        <v>2</v>
      </c>
      <c r="AJ7" s="456"/>
      <c r="AK7" s="456"/>
      <c r="AL7" s="456"/>
      <c r="AM7" s="456"/>
      <c r="AN7" s="456"/>
      <c r="AO7" s="456"/>
      <c r="AP7" s="457"/>
      <c r="AQ7" s="455">
        <v>9500</v>
      </c>
      <c r="AR7" s="456"/>
      <c r="AS7" s="456"/>
      <c r="AT7" s="456"/>
      <c r="AU7" s="456"/>
      <c r="AV7" s="456"/>
      <c r="AW7" s="456"/>
      <c r="AX7" s="456"/>
      <c r="AY7" s="458"/>
      <c r="AZ7" s="427" t="s">
        <v>99</v>
      </c>
      <c r="BA7" s="428"/>
      <c r="BB7" s="428"/>
      <c r="BC7" s="428"/>
      <c r="BD7" s="428"/>
      <c r="BE7" s="428"/>
      <c r="BF7" s="428"/>
      <c r="BG7" s="428"/>
      <c r="BH7" s="428"/>
      <c r="BI7" s="428"/>
      <c r="BJ7" s="428"/>
      <c r="BK7" s="428"/>
      <c r="BL7" s="428"/>
      <c r="BM7" s="429"/>
      <c r="BN7" s="430">
        <v>55706252</v>
      </c>
      <c r="BO7" s="431"/>
      <c r="BP7" s="431"/>
      <c r="BQ7" s="431"/>
      <c r="BR7" s="431"/>
      <c r="BS7" s="431"/>
      <c r="BT7" s="431"/>
      <c r="BU7" s="432"/>
      <c r="BV7" s="430">
        <v>63573568</v>
      </c>
      <c r="BW7" s="431"/>
      <c r="BX7" s="431"/>
      <c r="BY7" s="431"/>
      <c r="BZ7" s="431"/>
      <c r="CA7" s="431"/>
      <c r="CB7" s="431"/>
      <c r="CC7" s="432"/>
      <c r="CD7" s="477" t="s">
        <v>100</v>
      </c>
      <c r="CE7" s="478"/>
      <c r="CF7" s="478"/>
      <c r="CG7" s="478"/>
      <c r="CH7" s="478"/>
      <c r="CI7" s="478"/>
      <c r="CJ7" s="478"/>
      <c r="CK7" s="478"/>
      <c r="CL7" s="478"/>
      <c r="CM7" s="478"/>
      <c r="CN7" s="478"/>
      <c r="CO7" s="478"/>
      <c r="CP7" s="478"/>
      <c r="CQ7" s="478"/>
      <c r="CR7" s="478"/>
      <c r="CS7" s="479"/>
      <c r="CT7" s="430">
        <v>396972206</v>
      </c>
      <c r="CU7" s="431"/>
      <c r="CV7" s="431"/>
      <c r="CW7" s="431"/>
      <c r="CX7" s="431"/>
      <c r="CY7" s="431"/>
      <c r="CZ7" s="431"/>
      <c r="DA7" s="432"/>
      <c r="DB7" s="430">
        <v>398811844</v>
      </c>
      <c r="DC7" s="431"/>
      <c r="DD7" s="431"/>
      <c r="DE7" s="431"/>
      <c r="DF7" s="431"/>
      <c r="DG7" s="431"/>
      <c r="DH7" s="431"/>
      <c r="DI7" s="432"/>
      <c r="DJ7" s="157"/>
      <c r="DK7" s="157"/>
      <c r="DL7" s="157"/>
      <c r="DM7" s="157"/>
      <c r="DN7" s="157"/>
      <c r="DO7" s="157"/>
    </row>
    <row r="8" spans="1:119" ht="18.75" customHeight="1" thickBot="1" x14ac:dyDescent="0.25">
      <c r="A8" s="158"/>
      <c r="B8" s="539"/>
      <c r="C8" s="540"/>
      <c r="D8" s="540"/>
      <c r="E8" s="540"/>
      <c r="F8" s="540"/>
      <c r="G8" s="540"/>
      <c r="H8" s="540"/>
      <c r="I8" s="540"/>
      <c r="J8" s="540"/>
      <c r="K8" s="541"/>
      <c r="L8" s="557"/>
      <c r="M8" s="557"/>
      <c r="N8" s="557"/>
      <c r="O8" s="557"/>
      <c r="P8" s="557"/>
      <c r="Q8" s="557"/>
      <c r="R8" s="512"/>
      <c r="S8" s="512"/>
      <c r="T8" s="512"/>
      <c r="U8" s="512"/>
      <c r="V8" s="558"/>
      <c r="W8" s="503"/>
      <c r="X8" s="504"/>
      <c r="Y8" s="505"/>
      <c r="Z8" s="530" t="s">
        <v>101</v>
      </c>
      <c r="AA8" s="531"/>
      <c r="AB8" s="531"/>
      <c r="AC8" s="531"/>
      <c r="AD8" s="531"/>
      <c r="AE8" s="531"/>
      <c r="AF8" s="531"/>
      <c r="AG8" s="531"/>
      <c r="AH8" s="532"/>
      <c r="AI8" s="455">
        <v>1</v>
      </c>
      <c r="AJ8" s="456"/>
      <c r="AK8" s="456"/>
      <c r="AL8" s="456"/>
      <c r="AM8" s="456"/>
      <c r="AN8" s="456"/>
      <c r="AO8" s="456"/>
      <c r="AP8" s="457"/>
      <c r="AQ8" s="455">
        <v>7500</v>
      </c>
      <c r="AR8" s="456"/>
      <c r="AS8" s="456"/>
      <c r="AT8" s="456"/>
      <c r="AU8" s="456"/>
      <c r="AV8" s="456"/>
      <c r="AW8" s="456"/>
      <c r="AX8" s="456"/>
      <c r="AY8" s="458"/>
      <c r="AZ8" s="427" t="s">
        <v>102</v>
      </c>
      <c r="BA8" s="428"/>
      <c r="BB8" s="428"/>
      <c r="BC8" s="428"/>
      <c r="BD8" s="428"/>
      <c r="BE8" s="428"/>
      <c r="BF8" s="428"/>
      <c r="BG8" s="428"/>
      <c r="BH8" s="428"/>
      <c r="BI8" s="428"/>
      <c r="BJ8" s="428"/>
      <c r="BK8" s="428"/>
      <c r="BL8" s="428"/>
      <c r="BM8" s="429"/>
      <c r="BN8" s="430">
        <v>19051457</v>
      </c>
      <c r="BO8" s="431"/>
      <c r="BP8" s="431"/>
      <c r="BQ8" s="431"/>
      <c r="BR8" s="431"/>
      <c r="BS8" s="431"/>
      <c r="BT8" s="431"/>
      <c r="BU8" s="432"/>
      <c r="BV8" s="430">
        <v>24315296</v>
      </c>
      <c r="BW8" s="431"/>
      <c r="BX8" s="431"/>
      <c r="BY8" s="431"/>
      <c r="BZ8" s="431"/>
      <c r="CA8" s="431"/>
      <c r="CB8" s="431"/>
      <c r="CC8" s="432"/>
      <c r="CD8" s="477" t="s">
        <v>103</v>
      </c>
      <c r="CE8" s="478"/>
      <c r="CF8" s="478"/>
      <c r="CG8" s="478"/>
      <c r="CH8" s="478"/>
      <c r="CI8" s="478"/>
      <c r="CJ8" s="478"/>
      <c r="CK8" s="478"/>
      <c r="CL8" s="478"/>
      <c r="CM8" s="478"/>
      <c r="CN8" s="478"/>
      <c r="CO8" s="478"/>
      <c r="CP8" s="478"/>
      <c r="CQ8" s="478"/>
      <c r="CR8" s="478"/>
      <c r="CS8" s="479"/>
      <c r="CT8" s="572">
        <v>0.36254999999999998</v>
      </c>
      <c r="CU8" s="573"/>
      <c r="CV8" s="573"/>
      <c r="CW8" s="573"/>
      <c r="CX8" s="573"/>
      <c r="CY8" s="573"/>
      <c r="CZ8" s="573"/>
      <c r="DA8" s="574"/>
      <c r="DB8" s="572">
        <v>0.36241000000000001</v>
      </c>
      <c r="DC8" s="573"/>
      <c r="DD8" s="573"/>
      <c r="DE8" s="573"/>
      <c r="DF8" s="573"/>
      <c r="DG8" s="573"/>
      <c r="DH8" s="573"/>
      <c r="DI8" s="574"/>
      <c r="DJ8" s="157"/>
      <c r="DK8" s="157"/>
      <c r="DL8" s="157"/>
      <c r="DM8" s="157"/>
      <c r="DN8" s="157"/>
      <c r="DO8" s="157"/>
    </row>
    <row r="9" spans="1:119" ht="18.75" customHeight="1" thickBot="1" x14ac:dyDescent="0.25">
      <c r="A9" s="158"/>
      <c r="B9" s="536" t="s">
        <v>104</v>
      </c>
      <c r="C9" s="510"/>
      <c r="D9" s="510"/>
      <c r="E9" s="510"/>
      <c r="F9" s="510"/>
      <c r="G9" s="510"/>
      <c r="H9" s="510"/>
      <c r="I9" s="510"/>
      <c r="J9" s="510"/>
      <c r="K9" s="511"/>
      <c r="L9" s="542" t="s">
        <v>105</v>
      </c>
      <c r="M9" s="543"/>
      <c r="N9" s="543"/>
      <c r="O9" s="543"/>
      <c r="P9" s="543"/>
      <c r="Q9" s="544"/>
      <c r="R9" s="545">
        <v>1279594</v>
      </c>
      <c r="S9" s="546"/>
      <c r="T9" s="546"/>
      <c r="U9" s="546"/>
      <c r="V9" s="547"/>
      <c r="W9" s="503"/>
      <c r="X9" s="504"/>
      <c r="Y9" s="505"/>
      <c r="Z9" s="530" t="s">
        <v>106</v>
      </c>
      <c r="AA9" s="531"/>
      <c r="AB9" s="531"/>
      <c r="AC9" s="531"/>
      <c r="AD9" s="531"/>
      <c r="AE9" s="531"/>
      <c r="AF9" s="531"/>
      <c r="AG9" s="531"/>
      <c r="AH9" s="532"/>
      <c r="AI9" s="455">
        <v>1</v>
      </c>
      <c r="AJ9" s="456"/>
      <c r="AK9" s="456"/>
      <c r="AL9" s="456"/>
      <c r="AM9" s="456"/>
      <c r="AN9" s="456"/>
      <c r="AO9" s="456"/>
      <c r="AP9" s="457"/>
      <c r="AQ9" s="455">
        <v>8900</v>
      </c>
      <c r="AR9" s="456"/>
      <c r="AS9" s="456"/>
      <c r="AT9" s="456"/>
      <c r="AU9" s="456"/>
      <c r="AV9" s="456"/>
      <c r="AW9" s="456"/>
      <c r="AX9" s="456"/>
      <c r="AY9" s="458"/>
      <c r="AZ9" s="427" t="s">
        <v>107</v>
      </c>
      <c r="BA9" s="428"/>
      <c r="BB9" s="428"/>
      <c r="BC9" s="428"/>
      <c r="BD9" s="428"/>
      <c r="BE9" s="428"/>
      <c r="BF9" s="428"/>
      <c r="BG9" s="428"/>
      <c r="BH9" s="428"/>
      <c r="BI9" s="428"/>
      <c r="BJ9" s="428"/>
      <c r="BK9" s="428"/>
      <c r="BL9" s="428"/>
      <c r="BM9" s="429"/>
      <c r="BN9" s="430">
        <v>-5263839</v>
      </c>
      <c r="BO9" s="431"/>
      <c r="BP9" s="431"/>
      <c r="BQ9" s="431"/>
      <c r="BR9" s="431"/>
      <c r="BS9" s="431"/>
      <c r="BT9" s="431"/>
      <c r="BU9" s="432"/>
      <c r="BV9" s="430">
        <v>2482856</v>
      </c>
      <c r="BW9" s="431"/>
      <c r="BX9" s="431"/>
      <c r="BY9" s="431"/>
      <c r="BZ9" s="431"/>
      <c r="CA9" s="431"/>
      <c r="CB9" s="431"/>
      <c r="CC9" s="432"/>
      <c r="CD9" s="401" t="s">
        <v>108</v>
      </c>
      <c r="CE9" s="402"/>
      <c r="CF9" s="402"/>
      <c r="CG9" s="402"/>
      <c r="CH9" s="402"/>
      <c r="CI9" s="402"/>
      <c r="CJ9" s="402"/>
      <c r="CK9" s="402"/>
      <c r="CL9" s="402"/>
      <c r="CM9" s="402"/>
      <c r="CN9" s="402"/>
      <c r="CO9" s="402"/>
      <c r="CP9" s="402"/>
      <c r="CQ9" s="402"/>
      <c r="CR9" s="402"/>
      <c r="CS9" s="403"/>
      <c r="CT9" s="409">
        <v>19.7</v>
      </c>
      <c r="CU9" s="410"/>
      <c r="CV9" s="410"/>
      <c r="CW9" s="410"/>
      <c r="CX9" s="410"/>
      <c r="CY9" s="410"/>
      <c r="CZ9" s="410"/>
      <c r="DA9" s="411"/>
      <c r="DB9" s="409">
        <v>20.9</v>
      </c>
      <c r="DC9" s="410"/>
      <c r="DD9" s="410"/>
      <c r="DE9" s="410"/>
      <c r="DF9" s="410"/>
      <c r="DG9" s="410"/>
      <c r="DH9" s="410"/>
      <c r="DI9" s="411"/>
      <c r="DJ9" s="157"/>
      <c r="DK9" s="157"/>
      <c r="DL9" s="157"/>
      <c r="DM9" s="157"/>
      <c r="DN9" s="157"/>
      <c r="DO9" s="157"/>
    </row>
    <row r="10" spans="1:119" ht="18.75" customHeight="1" x14ac:dyDescent="0.2">
      <c r="A10" s="158"/>
      <c r="B10" s="537"/>
      <c r="C10" s="400"/>
      <c r="D10" s="400"/>
      <c r="E10" s="400"/>
      <c r="F10" s="400"/>
      <c r="G10" s="400"/>
      <c r="H10" s="400"/>
      <c r="I10" s="400"/>
      <c r="J10" s="400"/>
      <c r="K10" s="538"/>
      <c r="L10" s="452" t="s">
        <v>109</v>
      </c>
      <c r="M10" s="453"/>
      <c r="N10" s="453"/>
      <c r="O10" s="453"/>
      <c r="P10" s="453"/>
      <c r="Q10" s="454"/>
      <c r="R10" s="455">
        <v>1330147</v>
      </c>
      <c r="S10" s="456"/>
      <c r="T10" s="456"/>
      <c r="U10" s="456"/>
      <c r="V10" s="458"/>
      <c r="W10" s="503"/>
      <c r="X10" s="504"/>
      <c r="Y10" s="505"/>
      <c r="Z10" s="530" t="s">
        <v>110</v>
      </c>
      <c r="AA10" s="531"/>
      <c r="AB10" s="531"/>
      <c r="AC10" s="531"/>
      <c r="AD10" s="531"/>
      <c r="AE10" s="531"/>
      <c r="AF10" s="531"/>
      <c r="AG10" s="531"/>
      <c r="AH10" s="532"/>
      <c r="AI10" s="455">
        <v>1</v>
      </c>
      <c r="AJ10" s="456"/>
      <c r="AK10" s="456"/>
      <c r="AL10" s="456"/>
      <c r="AM10" s="456"/>
      <c r="AN10" s="456"/>
      <c r="AO10" s="456"/>
      <c r="AP10" s="457"/>
      <c r="AQ10" s="455">
        <v>8000</v>
      </c>
      <c r="AR10" s="456"/>
      <c r="AS10" s="456"/>
      <c r="AT10" s="456"/>
      <c r="AU10" s="456"/>
      <c r="AV10" s="456"/>
      <c r="AW10" s="456"/>
      <c r="AX10" s="456"/>
      <c r="AY10" s="458"/>
      <c r="AZ10" s="427" t="s">
        <v>111</v>
      </c>
      <c r="BA10" s="428"/>
      <c r="BB10" s="428"/>
      <c r="BC10" s="428"/>
      <c r="BD10" s="428"/>
      <c r="BE10" s="428"/>
      <c r="BF10" s="428"/>
      <c r="BG10" s="428"/>
      <c r="BH10" s="428"/>
      <c r="BI10" s="428"/>
      <c r="BJ10" s="428"/>
      <c r="BK10" s="428"/>
      <c r="BL10" s="428"/>
      <c r="BM10" s="429"/>
      <c r="BN10" s="430">
        <v>12157648</v>
      </c>
      <c r="BO10" s="431"/>
      <c r="BP10" s="431"/>
      <c r="BQ10" s="431"/>
      <c r="BR10" s="431"/>
      <c r="BS10" s="431"/>
      <c r="BT10" s="431"/>
      <c r="BU10" s="432"/>
      <c r="BV10" s="430">
        <v>10916220</v>
      </c>
      <c r="BW10" s="431"/>
      <c r="BX10" s="431"/>
      <c r="BY10" s="431"/>
      <c r="BZ10" s="431"/>
      <c r="CA10" s="431"/>
      <c r="CB10" s="431"/>
      <c r="CC10" s="432"/>
      <c r="CD10" s="533" t="s">
        <v>112</v>
      </c>
      <c r="CE10" s="534"/>
      <c r="CF10" s="534"/>
      <c r="CG10" s="534"/>
      <c r="CH10" s="534"/>
      <c r="CI10" s="534"/>
      <c r="CJ10" s="534"/>
      <c r="CK10" s="534"/>
      <c r="CL10" s="534"/>
      <c r="CM10" s="534"/>
      <c r="CN10" s="534"/>
      <c r="CO10" s="534"/>
      <c r="CP10" s="534"/>
      <c r="CQ10" s="534"/>
      <c r="CR10" s="534"/>
      <c r="CS10" s="535"/>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539"/>
      <c r="C11" s="540"/>
      <c r="D11" s="540"/>
      <c r="E11" s="540"/>
      <c r="F11" s="540"/>
      <c r="G11" s="540"/>
      <c r="H11" s="540"/>
      <c r="I11" s="540"/>
      <c r="J11" s="540"/>
      <c r="K11" s="541"/>
      <c r="L11" s="566" t="s">
        <v>113</v>
      </c>
      <c r="M11" s="567"/>
      <c r="N11" s="567"/>
      <c r="O11" s="567"/>
      <c r="P11" s="567"/>
      <c r="Q11" s="568"/>
      <c r="R11" s="569" t="s">
        <v>114</v>
      </c>
      <c r="S11" s="570"/>
      <c r="T11" s="570"/>
      <c r="U11" s="570"/>
      <c r="V11" s="571"/>
      <c r="W11" s="506"/>
      <c r="X11" s="507"/>
      <c r="Y11" s="508"/>
      <c r="Z11" s="530" t="s">
        <v>115</v>
      </c>
      <c r="AA11" s="531"/>
      <c r="AB11" s="531"/>
      <c r="AC11" s="531"/>
      <c r="AD11" s="531"/>
      <c r="AE11" s="531"/>
      <c r="AF11" s="531"/>
      <c r="AG11" s="531"/>
      <c r="AH11" s="532"/>
      <c r="AI11" s="455">
        <v>46</v>
      </c>
      <c r="AJ11" s="456"/>
      <c r="AK11" s="456"/>
      <c r="AL11" s="456"/>
      <c r="AM11" s="456"/>
      <c r="AN11" s="456"/>
      <c r="AO11" s="456"/>
      <c r="AP11" s="457"/>
      <c r="AQ11" s="455">
        <v>7700</v>
      </c>
      <c r="AR11" s="456"/>
      <c r="AS11" s="456"/>
      <c r="AT11" s="456"/>
      <c r="AU11" s="456"/>
      <c r="AV11" s="456"/>
      <c r="AW11" s="456"/>
      <c r="AX11" s="456"/>
      <c r="AY11" s="458"/>
      <c r="AZ11" s="427" t="s">
        <v>116</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0</v>
      </c>
      <c r="BW11" s="431"/>
      <c r="BX11" s="431"/>
      <c r="BY11" s="431"/>
      <c r="BZ11" s="431"/>
      <c r="CA11" s="431"/>
      <c r="CB11" s="431"/>
      <c r="CC11" s="432"/>
      <c r="CD11" s="477" t="s">
        <v>117</v>
      </c>
      <c r="CE11" s="478"/>
      <c r="CF11" s="478"/>
      <c r="CG11" s="478"/>
      <c r="CH11" s="478"/>
      <c r="CI11" s="478"/>
      <c r="CJ11" s="478"/>
      <c r="CK11" s="478"/>
      <c r="CL11" s="478"/>
      <c r="CM11" s="478"/>
      <c r="CN11" s="478"/>
      <c r="CO11" s="478"/>
      <c r="CP11" s="478"/>
      <c r="CQ11" s="478"/>
      <c r="CR11" s="478"/>
      <c r="CS11" s="479"/>
      <c r="CT11" s="480" t="s">
        <v>118</v>
      </c>
      <c r="CU11" s="481"/>
      <c r="CV11" s="481"/>
      <c r="CW11" s="481"/>
      <c r="CX11" s="481"/>
      <c r="CY11" s="481"/>
      <c r="CZ11" s="481"/>
      <c r="DA11" s="482"/>
      <c r="DB11" s="480" t="s">
        <v>119</v>
      </c>
      <c r="DC11" s="481"/>
      <c r="DD11" s="481"/>
      <c r="DE11" s="481"/>
      <c r="DF11" s="481"/>
      <c r="DG11" s="481"/>
      <c r="DH11" s="481"/>
      <c r="DI11" s="482"/>
      <c r="DJ11" s="157"/>
      <c r="DK11" s="157"/>
      <c r="DL11" s="157"/>
      <c r="DM11" s="157"/>
      <c r="DN11" s="157"/>
      <c r="DO11" s="157"/>
    </row>
    <row r="12" spans="1:119" ht="18.75" customHeight="1" x14ac:dyDescent="0.2">
      <c r="A12" s="158"/>
      <c r="B12" s="485" t="s">
        <v>120</v>
      </c>
      <c r="C12" s="486"/>
      <c r="D12" s="486"/>
      <c r="E12" s="486"/>
      <c r="F12" s="486"/>
      <c r="G12" s="486"/>
      <c r="H12" s="486"/>
      <c r="I12" s="486"/>
      <c r="J12" s="486"/>
      <c r="K12" s="487"/>
      <c r="L12" s="494" t="s">
        <v>121</v>
      </c>
      <c r="M12" s="495"/>
      <c r="N12" s="495"/>
      <c r="O12" s="495"/>
      <c r="P12" s="495"/>
      <c r="Q12" s="496"/>
      <c r="R12" s="497">
        <v>1250142</v>
      </c>
      <c r="S12" s="498"/>
      <c r="T12" s="498"/>
      <c r="U12" s="498"/>
      <c r="V12" s="499"/>
      <c r="W12" s="500" t="s">
        <v>122</v>
      </c>
      <c r="X12" s="501"/>
      <c r="Y12" s="502"/>
      <c r="Z12" s="509" t="s">
        <v>1</v>
      </c>
      <c r="AA12" s="510"/>
      <c r="AB12" s="510"/>
      <c r="AC12" s="510"/>
      <c r="AD12" s="510"/>
      <c r="AE12" s="510"/>
      <c r="AF12" s="510"/>
      <c r="AG12" s="510"/>
      <c r="AH12" s="511"/>
      <c r="AI12" s="515" t="s">
        <v>123</v>
      </c>
      <c r="AJ12" s="510"/>
      <c r="AK12" s="510"/>
      <c r="AL12" s="510"/>
      <c r="AM12" s="511"/>
      <c r="AN12" s="515" t="s">
        <v>124</v>
      </c>
      <c r="AO12" s="516"/>
      <c r="AP12" s="516"/>
      <c r="AQ12" s="516"/>
      <c r="AR12" s="516"/>
      <c r="AS12" s="517"/>
      <c r="AT12" s="524" t="s">
        <v>125</v>
      </c>
      <c r="AU12" s="525"/>
      <c r="AV12" s="525"/>
      <c r="AW12" s="525"/>
      <c r="AX12" s="525"/>
      <c r="AY12" s="526"/>
      <c r="AZ12" s="427" t="s">
        <v>126</v>
      </c>
      <c r="BA12" s="428"/>
      <c r="BB12" s="428"/>
      <c r="BC12" s="428"/>
      <c r="BD12" s="428"/>
      <c r="BE12" s="428"/>
      <c r="BF12" s="428"/>
      <c r="BG12" s="428"/>
      <c r="BH12" s="428"/>
      <c r="BI12" s="428"/>
      <c r="BJ12" s="428"/>
      <c r="BK12" s="428"/>
      <c r="BL12" s="428"/>
      <c r="BM12" s="429"/>
      <c r="BN12" s="430">
        <v>10027348</v>
      </c>
      <c r="BO12" s="431"/>
      <c r="BP12" s="431"/>
      <c r="BQ12" s="431"/>
      <c r="BR12" s="431"/>
      <c r="BS12" s="431"/>
      <c r="BT12" s="431"/>
      <c r="BU12" s="432"/>
      <c r="BV12" s="430">
        <v>12890000</v>
      </c>
      <c r="BW12" s="431"/>
      <c r="BX12" s="431"/>
      <c r="BY12" s="431"/>
      <c r="BZ12" s="431"/>
      <c r="CA12" s="431"/>
      <c r="CB12" s="431"/>
      <c r="CC12" s="432"/>
      <c r="CD12" s="477" t="s">
        <v>127</v>
      </c>
      <c r="CE12" s="478"/>
      <c r="CF12" s="478"/>
      <c r="CG12" s="478"/>
      <c r="CH12" s="478"/>
      <c r="CI12" s="478"/>
      <c r="CJ12" s="478"/>
      <c r="CK12" s="478"/>
      <c r="CL12" s="478"/>
      <c r="CM12" s="478"/>
      <c r="CN12" s="478"/>
      <c r="CO12" s="478"/>
      <c r="CP12" s="478"/>
      <c r="CQ12" s="478"/>
      <c r="CR12" s="478"/>
      <c r="CS12" s="479"/>
      <c r="CT12" s="480" t="s">
        <v>128</v>
      </c>
      <c r="CU12" s="481"/>
      <c r="CV12" s="481"/>
      <c r="CW12" s="481"/>
      <c r="CX12" s="481"/>
      <c r="CY12" s="481"/>
      <c r="CZ12" s="481"/>
      <c r="DA12" s="482"/>
      <c r="DB12" s="480" t="s">
        <v>128</v>
      </c>
      <c r="DC12" s="481"/>
      <c r="DD12" s="481"/>
      <c r="DE12" s="481"/>
      <c r="DF12" s="481"/>
      <c r="DG12" s="481"/>
      <c r="DH12" s="481"/>
      <c r="DI12" s="482"/>
      <c r="DJ12" s="157"/>
      <c r="DK12" s="157"/>
      <c r="DL12" s="157"/>
      <c r="DM12" s="157"/>
      <c r="DN12" s="157"/>
      <c r="DO12" s="157"/>
    </row>
    <row r="13" spans="1:119" ht="18.75" customHeight="1" thickBot="1" x14ac:dyDescent="0.25">
      <c r="A13" s="158"/>
      <c r="B13" s="488"/>
      <c r="C13" s="489"/>
      <c r="D13" s="489"/>
      <c r="E13" s="489"/>
      <c r="F13" s="489"/>
      <c r="G13" s="489"/>
      <c r="H13" s="489"/>
      <c r="I13" s="489"/>
      <c r="J13" s="489"/>
      <c r="K13" s="490"/>
      <c r="L13" s="165"/>
      <c r="M13" s="471" t="s">
        <v>129</v>
      </c>
      <c r="N13" s="472"/>
      <c r="O13" s="472"/>
      <c r="P13" s="472"/>
      <c r="Q13" s="473"/>
      <c r="R13" s="521">
        <v>1243012</v>
      </c>
      <c r="S13" s="522"/>
      <c r="T13" s="522"/>
      <c r="U13" s="522"/>
      <c r="V13" s="523"/>
      <c r="W13" s="503"/>
      <c r="X13" s="504"/>
      <c r="Y13" s="505"/>
      <c r="Z13" s="512"/>
      <c r="AA13" s="513"/>
      <c r="AB13" s="513"/>
      <c r="AC13" s="513"/>
      <c r="AD13" s="513"/>
      <c r="AE13" s="513"/>
      <c r="AF13" s="513"/>
      <c r="AG13" s="513"/>
      <c r="AH13" s="514"/>
      <c r="AI13" s="512"/>
      <c r="AJ13" s="513"/>
      <c r="AK13" s="513"/>
      <c r="AL13" s="513"/>
      <c r="AM13" s="514"/>
      <c r="AN13" s="518"/>
      <c r="AO13" s="519"/>
      <c r="AP13" s="519"/>
      <c r="AQ13" s="519"/>
      <c r="AR13" s="519"/>
      <c r="AS13" s="520"/>
      <c r="AT13" s="527"/>
      <c r="AU13" s="528"/>
      <c r="AV13" s="528"/>
      <c r="AW13" s="528"/>
      <c r="AX13" s="528"/>
      <c r="AY13" s="529"/>
      <c r="AZ13" s="438" t="s">
        <v>130</v>
      </c>
      <c r="BA13" s="439"/>
      <c r="BB13" s="439"/>
      <c r="BC13" s="439"/>
      <c r="BD13" s="439"/>
      <c r="BE13" s="439"/>
      <c r="BF13" s="439"/>
      <c r="BG13" s="439"/>
      <c r="BH13" s="439"/>
      <c r="BI13" s="439"/>
      <c r="BJ13" s="439"/>
      <c r="BK13" s="439"/>
      <c r="BL13" s="439"/>
      <c r="BM13" s="440"/>
      <c r="BN13" s="430">
        <v>-3133539</v>
      </c>
      <c r="BO13" s="431"/>
      <c r="BP13" s="431"/>
      <c r="BQ13" s="431"/>
      <c r="BR13" s="431"/>
      <c r="BS13" s="431"/>
      <c r="BT13" s="431"/>
      <c r="BU13" s="432"/>
      <c r="BV13" s="430">
        <v>509076</v>
      </c>
      <c r="BW13" s="431"/>
      <c r="BX13" s="431"/>
      <c r="BY13" s="431"/>
      <c r="BZ13" s="431"/>
      <c r="CA13" s="431"/>
      <c r="CB13" s="431"/>
      <c r="CC13" s="432"/>
      <c r="CD13" s="477" t="s">
        <v>131</v>
      </c>
      <c r="CE13" s="478"/>
      <c r="CF13" s="478"/>
      <c r="CG13" s="478"/>
      <c r="CH13" s="478"/>
      <c r="CI13" s="478"/>
      <c r="CJ13" s="478"/>
      <c r="CK13" s="478"/>
      <c r="CL13" s="478"/>
      <c r="CM13" s="478"/>
      <c r="CN13" s="478"/>
      <c r="CO13" s="478"/>
      <c r="CP13" s="478"/>
      <c r="CQ13" s="478"/>
      <c r="CR13" s="478"/>
      <c r="CS13" s="479"/>
      <c r="CT13" s="409">
        <v>16.7</v>
      </c>
      <c r="CU13" s="410"/>
      <c r="CV13" s="410"/>
      <c r="CW13" s="410"/>
      <c r="CX13" s="410"/>
      <c r="CY13" s="410"/>
      <c r="CZ13" s="410"/>
      <c r="DA13" s="411"/>
      <c r="DB13" s="409">
        <v>18.2</v>
      </c>
      <c r="DC13" s="410"/>
      <c r="DD13" s="410"/>
      <c r="DE13" s="410"/>
      <c r="DF13" s="410"/>
      <c r="DG13" s="410"/>
      <c r="DH13" s="410"/>
      <c r="DI13" s="411"/>
      <c r="DJ13" s="157"/>
      <c r="DK13" s="157"/>
      <c r="DL13" s="157"/>
      <c r="DM13" s="157"/>
      <c r="DN13" s="157"/>
      <c r="DO13" s="157"/>
    </row>
    <row r="14" spans="1:119" ht="18.75" customHeight="1" thickBot="1" x14ac:dyDescent="0.25">
      <c r="A14" s="158"/>
      <c r="B14" s="488"/>
      <c r="C14" s="489"/>
      <c r="D14" s="489"/>
      <c r="E14" s="489"/>
      <c r="F14" s="489"/>
      <c r="G14" s="489"/>
      <c r="H14" s="489"/>
      <c r="I14" s="489"/>
      <c r="J14" s="489"/>
      <c r="K14" s="490"/>
      <c r="L14" s="465" t="s">
        <v>132</v>
      </c>
      <c r="M14" s="483"/>
      <c r="N14" s="483"/>
      <c r="O14" s="483"/>
      <c r="P14" s="483"/>
      <c r="Q14" s="484"/>
      <c r="R14" s="474">
        <v>1264329</v>
      </c>
      <c r="S14" s="475"/>
      <c r="T14" s="475"/>
      <c r="U14" s="475"/>
      <c r="V14" s="476"/>
      <c r="W14" s="503"/>
      <c r="X14" s="504"/>
      <c r="Y14" s="505"/>
      <c r="Z14" s="452" t="s">
        <v>133</v>
      </c>
      <c r="AA14" s="453"/>
      <c r="AB14" s="453"/>
      <c r="AC14" s="453"/>
      <c r="AD14" s="453"/>
      <c r="AE14" s="453"/>
      <c r="AF14" s="453"/>
      <c r="AG14" s="453"/>
      <c r="AH14" s="454"/>
      <c r="AI14" s="455">
        <v>5732</v>
      </c>
      <c r="AJ14" s="456"/>
      <c r="AK14" s="456"/>
      <c r="AL14" s="456"/>
      <c r="AM14" s="457"/>
      <c r="AN14" s="455">
        <v>18554484</v>
      </c>
      <c r="AO14" s="456"/>
      <c r="AP14" s="456"/>
      <c r="AQ14" s="456"/>
      <c r="AR14" s="456"/>
      <c r="AS14" s="457"/>
      <c r="AT14" s="455">
        <v>3237</v>
      </c>
      <c r="AU14" s="456"/>
      <c r="AV14" s="456"/>
      <c r="AW14" s="456"/>
      <c r="AX14" s="456"/>
      <c r="AY14" s="458"/>
      <c r="AZ14" s="421" t="s">
        <v>134</v>
      </c>
      <c r="BA14" s="422"/>
      <c r="BB14" s="422"/>
      <c r="BC14" s="422"/>
      <c r="BD14" s="422"/>
      <c r="BE14" s="422"/>
      <c r="BF14" s="422"/>
      <c r="BG14" s="422"/>
      <c r="BH14" s="422"/>
      <c r="BI14" s="422"/>
      <c r="BJ14" s="422"/>
      <c r="BK14" s="422"/>
      <c r="BL14" s="422"/>
      <c r="BM14" s="423"/>
      <c r="BN14" s="424">
        <v>123815155</v>
      </c>
      <c r="BO14" s="425"/>
      <c r="BP14" s="425"/>
      <c r="BQ14" s="425"/>
      <c r="BR14" s="425"/>
      <c r="BS14" s="425"/>
      <c r="BT14" s="425"/>
      <c r="BU14" s="426"/>
      <c r="BV14" s="424">
        <v>123186178</v>
      </c>
      <c r="BW14" s="425"/>
      <c r="BX14" s="425"/>
      <c r="BY14" s="425"/>
      <c r="BZ14" s="425"/>
      <c r="CA14" s="425"/>
      <c r="CB14" s="425"/>
      <c r="CC14" s="426"/>
      <c r="CD14" s="401" t="s">
        <v>135</v>
      </c>
      <c r="CE14" s="402"/>
      <c r="CF14" s="402"/>
      <c r="CG14" s="402"/>
      <c r="CH14" s="402"/>
      <c r="CI14" s="402"/>
      <c r="CJ14" s="402"/>
      <c r="CK14" s="402"/>
      <c r="CL14" s="402"/>
      <c r="CM14" s="402"/>
      <c r="CN14" s="402"/>
      <c r="CO14" s="402"/>
      <c r="CP14" s="402"/>
      <c r="CQ14" s="402"/>
      <c r="CR14" s="402"/>
      <c r="CS14" s="403"/>
      <c r="CT14" s="435">
        <v>218.3</v>
      </c>
      <c r="CU14" s="436"/>
      <c r="CV14" s="436"/>
      <c r="CW14" s="436"/>
      <c r="CX14" s="436"/>
      <c r="CY14" s="436"/>
      <c r="CZ14" s="436"/>
      <c r="DA14" s="437"/>
      <c r="DB14" s="435">
        <v>224.2</v>
      </c>
      <c r="DC14" s="436"/>
      <c r="DD14" s="436"/>
      <c r="DE14" s="436"/>
      <c r="DF14" s="436"/>
      <c r="DG14" s="436"/>
      <c r="DH14" s="436"/>
      <c r="DI14" s="437"/>
      <c r="DJ14" s="157"/>
      <c r="DK14" s="157"/>
      <c r="DL14" s="157"/>
      <c r="DM14" s="157"/>
      <c r="DN14" s="157"/>
      <c r="DO14" s="157"/>
    </row>
    <row r="15" spans="1:119" ht="18.75" customHeight="1" x14ac:dyDescent="0.2">
      <c r="A15" s="158"/>
      <c r="B15" s="488"/>
      <c r="C15" s="489"/>
      <c r="D15" s="489"/>
      <c r="E15" s="489"/>
      <c r="F15" s="489"/>
      <c r="G15" s="489"/>
      <c r="H15" s="489"/>
      <c r="I15" s="489"/>
      <c r="J15" s="489"/>
      <c r="K15" s="490"/>
      <c r="L15" s="165"/>
      <c r="M15" s="471" t="s">
        <v>129</v>
      </c>
      <c r="N15" s="472"/>
      <c r="O15" s="472"/>
      <c r="P15" s="472"/>
      <c r="Q15" s="473"/>
      <c r="R15" s="474">
        <v>1257779</v>
      </c>
      <c r="S15" s="475"/>
      <c r="T15" s="475"/>
      <c r="U15" s="475"/>
      <c r="V15" s="476"/>
      <c r="W15" s="503"/>
      <c r="X15" s="504"/>
      <c r="Y15" s="505"/>
      <c r="Z15" s="452" t="s">
        <v>136</v>
      </c>
      <c r="AA15" s="453"/>
      <c r="AB15" s="453"/>
      <c r="AC15" s="453"/>
      <c r="AD15" s="453"/>
      <c r="AE15" s="453"/>
      <c r="AF15" s="453"/>
      <c r="AG15" s="453"/>
      <c r="AH15" s="454"/>
      <c r="AI15" s="455" t="s">
        <v>128</v>
      </c>
      <c r="AJ15" s="456"/>
      <c r="AK15" s="456"/>
      <c r="AL15" s="456"/>
      <c r="AM15" s="457"/>
      <c r="AN15" s="455" t="s">
        <v>128</v>
      </c>
      <c r="AO15" s="456"/>
      <c r="AP15" s="456"/>
      <c r="AQ15" s="456"/>
      <c r="AR15" s="456"/>
      <c r="AS15" s="457"/>
      <c r="AT15" s="455" t="s">
        <v>137</v>
      </c>
      <c r="AU15" s="456"/>
      <c r="AV15" s="456"/>
      <c r="AW15" s="456"/>
      <c r="AX15" s="456"/>
      <c r="AY15" s="458"/>
      <c r="AZ15" s="427" t="s">
        <v>138</v>
      </c>
      <c r="BA15" s="428"/>
      <c r="BB15" s="428"/>
      <c r="BC15" s="428"/>
      <c r="BD15" s="428"/>
      <c r="BE15" s="428"/>
      <c r="BF15" s="428"/>
      <c r="BG15" s="428"/>
      <c r="BH15" s="428"/>
      <c r="BI15" s="428"/>
      <c r="BJ15" s="428"/>
      <c r="BK15" s="428"/>
      <c r="BL15" s="428"/>
      <c r="BM15" s="429"/>
      <c r="BN15" s="430">
        <v>337186021</v>
      </c>
      <c r="BO15" s="431"/>
      <c r="BP15" s="431"/>
      <c r="BQ15" s="431"/>
      <c r="BR15" s="431"/>
      <c r="BS15" s="431"/>
      <c r="BT15" s="431"/>
      <c r="BU15" s="432"/>
      <c r="BV15" s="430">
        <v>337290476</v>
      </c>
      <c r="BW15" s="431"/>
      <c r="BX15" s="431"/>
      <c r="BY15" s="431"/>
      <c r="BZ15" s="431"/>
      <c r="CA15" s="431"/>
      <c r="CB15" s="431"/>
      <c r="CC15" s="432"/>
      <c r="CD15" s="468" t="s">
        <v>139</v>
      </c>
      <c r="CE15" s="469"/>
      <c r="CF15" s="469"/>
      <c r="CG15" s="469"/>
      <c r="CH15" s="469"/>
      <c r="CI15" s="469"/>
      <c r="CJ15" s="469"/>
      <c r="CK15" s="469"/>
      <c r="CL15" s="469"/>
      <c r="CM15" s="469"/>
      <c r="CN15" s="469"/>
      <c r="CO15" s="469"/>
      <c r="CP15" s="469"/>
      <c r="CQ15" s="469"/>
      <c r="CR15" s="469"/>
      <c r="CS15" s="470"/>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488"/>
      <c r="C16" s="489"/>
      <c r="D16" s="489"/>
      <c r="E16" s="489"/>
      <c r="F16" s="489"/>
      <c r="G16" s="489"/>
      <c r="H16" s="489"/>
      <c r="I16" s="489"/>
      <c r="J16" s="489"/>
      <c r="K16" s="490"/>
      <c r="L16" s="465" t="s">
        <v>140</v>
      </c>
      <c r="M16" s="466"/>
      <c r="N16" s="466"/>
      <c r="O16" s="466"/>
      <c r="P16" s="466"/>
      <c r="Q16" s="467"/>
      <c r="R16" s="462" t="s">
        <v>141</v>
      </c>
      <c r="S16" s="463"/>
      <c r="T16" s="463"/>
      <c r="U16" s="463"/>
      <c r="V16" s="464"/>
      <c r="W16" s="503"/>
      <c r="X16" s="504"/>
      <c r="Y16" s="505"/>
      <c r="Z16" s="452" t="s">
        <v>142</v>
      </c>
      <c r="AA16" s="453"/>
      <c r="AB16" s="453"/>
      <c r="AC16" s="453"/>
      <c r="AD16" s="453"/>
      <c r="AE16" s="453"/>
      <c r="AF16" s="453"/>
      <c r="AG16" s="453"/>
      <c r="AH16" s="454"/>
      <c r="AI16" s="455">
        <v>276</v>
      </c>
      <c r="AJ16" s="456"/>
      <c r="AK16" s="456"/>
      <c r="AL16" s="456"/>
      <c r="AM16" s="457"/>
      <c r="AN16" s="455">
        <v>868848</v>
      </c>
      <c r="AO16" s="456"/>
      <c r="AP16" s="456"/>
      <c r="AQ16" s="456"/>
      <c r="AR16" s="456"/>
      <c r="AS16" s="457"/>
      <c r="AT16" s="455">
        <v>3148</v>
      </c>
      <c r="AU16" s="456"/>
      <c r="AV16" s="456"/>
      <c r="AW16" s="456"/>
      <c r="AX16" s="456"/>
      <c r="AY16" s="458"/>
      <c r="AZ16" s="427" t="s">
        <v>143</v>
      </c>
      <c r="BA16" s="428"/>
      <c r="BB16" s="428"/>
      <c r="BC16" s="428"/>
      <c r="BD16" s="428"/>
      <c r="BE16" s="428"/>
      <c r="BF16" s="428"/>
      <c r="BG16" s="428"/>
      <c r="BH16" s="428"/>
      <c r="BI16" s="428"/>
      <c r="BJ16" s="428"/>
      <c r="BK16" s="428"/>
      <c r="BL16" s="428"/>
      <c r="BM16" s="429"/>
      <c r="BN16" s="430">
        <v>155151718</v>
      </c>
      <c r="BO16" s="431"/>
      <c r="BP16" s="431"/>
      <c r="BQ16" s="431"/>
      <c r="BR16" s="431"/>
      <c r="BS16" s="431"/>
      <c r="BT16" s="431"/>
      <c r="BU16" s="432"/>
      <c r="BV16" s="430">
        <v>154652893</v>
      </c>
      <c r="BW16" s="431"/>
      <c r="BX16" s="431"/>
      <c r="BY16" s="431"/>
      <c r="BZ16" s="431"/>
      <c r="CA16" s="431"/>
      <c r="CB16" s="431"/>
      <c r="CC16" s="432"/>
      <c r="CD16" s="169"/>
      <c r="CE16" s="407"/>
      <c r="CF16" s="407"/>
      <c r="CG16" s="407"/>
      <c r="CH16" s="407"/>
      <c r="CI16" s="407"/>
      <c r="CJ16" s="407"/>
      <c r="CK16" s="407"/>
      <c r="CL16" s="407"/>
      <c r="CM16" s="407"/>
      <c r="CN16" s="407"/>
      <c r="CO16" s="407"/>
      <c r="CP16" s="407"/>
      <c r="CQ16" s="407"/>
      <c r="CR16" s="407"/>
      <c r="CS16" s="408"/>
      <c r="CT16" s="409"/>
      <c r="CU16" s="410"/>
      <c r="CV16" s="410"/>
      <c r="CW16" s="410"/>
      <c r="CX16" s="410"/>
      <c r="CY16" s="410"/>
      <c r="CZ16" s="410"/>
      <c r="DA16" s="411"/>
      <c r="DB16" s="409"/>
      <c r="DC16" s="410"/>
      <c r="DD16" s="410"/>
      <c r="DE16" s="410"/>
      <c r="DF16" s="410"/>
      <c r="DG16" s="410"/>
      <c r="DH16" s="410"/>
      <c r="DI16" s="411"/>
      <c r="DJ16" s="157"/>
      <c r="DK16" s="157"/>
      <c r="DL16" s="157"/>
      <c r="DM16" s="157"/>
      <c r="DN16" s="157"/>
      <c r="DO16" s="157"/>
    </row>
    <row r="17" spans="1:119" ht="18.75" customHeight="1" thickBot="1" x14ac:dyDescent="0.25">
      <c r="A17" s="158"/>
      <c r="B17" s="491"/>
      <c r="C17" s="492"/>
      <c r="D17" s="492"/>
      <c r="E17" s="492"/>
      <c r="F17" s="492"/>
      <c r="G17" s="492"/>
      <c r="H17" s="492"/>
      <c r="I17" s="492"/>
      <c r="J17" s="492"/>
      <c r="K17" s="493"/>
      <c r="L17" s="170"/>
      <c r="M17" s="459" t="s">
        <v>144</v>
      </c>
      <c r="N17" s="460"/>
      <c r="O17" s="460"/>
      <c r="P17" s="460"/>
      <c r="Q17" s="461"/>
      <c r="R17" s="462" t="s">
        <v>145</v>
      </c>
      <c r="S17" s="463"/>
      <c r="T17" s="463"/>
      <c r="U17" s="463"/>
      <c r="V17" s="464"/>
      <c r="W17" s="503"/>
      <c r="X17" s="504"/>
      <c r="Y17" s="505"/>
      <c r="Z17" s="452" t="s">
        <v>146</v>
      </c>
      <c r="AA17" s="453"/>
      <c r="AB17" s="453"/>
      <c r="AC17" s="453"/>
      <c r="AD17" s="453"/>
      <c r="AE17" s="453"/>
      <c r="AF17" s="453"/>
      <c r="AG17" s="453"/>
      <c r="AH17" s="454"/>
      <c r="AI17" s="455">
        <v>2143</v>
      </c>
      <c r="AJ17" s="456"/>
      <c r="AK17" s="456"/>
      <c r="AL17" s="456"/>
      <c r="AM17" s="457"/>
      <c r="AN17" s="455">
        <v>6849028</v>
      </c>
      <c r="AO17" s="456"/>
      <c r="AP17" s="456"/>
      <c r="AQ17" s="456"/>
      <c r="AR17" s="456"/>
      <c r="AS17" s="457"/>
      <c r="AT17" s="455">
        <v>3196</v>
      </c>
      <c r="AU17" s="456"/>
      <c r="AV17" s="456"/>
      <c r="AW17" s="456"/>
      <c r="AX17" s="456"/>
      <c r="AY17" s="458"/>
      <c r="AZ17" s="427" t="s">
        <v>147</v>
      </c>
      <c r="BA17" s="428"/>
      <c r="BB17" s="428"/>
      <c r="BC17" s="428"/>
      <c r="BD17" s="428"/>
      <c r="BE17" s="428"/>
      <c r="BF17" s="428"/>
      <c r="BG17" s="428"/>
      <c r="BH17" s="428"/>
      <c r="BI17" s="428"/>
      <c r="BJ17" s="428"/>
      <c r="BK17" s="428"/>
      <c r="BL17" s="428"/>
      <c r="BM17" s="429"/>
      <c r="BN17" s="430">
        <v>385191480</v>
      </c>
      <c r="BO17" s="431"/>
      <c r="BP17" s="431"/>
      <c r="BQ17" s="431"/>
      <c r="BR17" s="431"/>
      <c r="BS17" s="431"/>
      <c r="BT17" s="431"/>
      <c r="BU17" s="432"/>
      <c r="BV17" s="430">
        <v>390876899</v>
      </c>
      <c r="BW17" s="431"/>
      <c r="BX17" s="431"/>
      <c r="BY17" s="431"/>
      <c r="BZ17" s="431"/>
      <c r="CA17" s="431"/>
      <c r="CB17" s="431"/>
      <c r="CC17" s="432"/>
      <c r="CD17" s="169"/>
      <c r="CE17" s="407"/>
      <c r="CF17" s="407"/>
      <c r="CG17" s="407"/>
      <c r="CH17" s="407"/>
      <c r="CI17" s="407"/>
      <c r="CJ17" s="407"/>
      <c r="CK17" s="407"/>
      <c r="CL17" s="407"/>
      <c r="CM17" s="407"/>
      <c r="CN17" s="407"/>
      <c r="CO17" s="407"/>
      <c r="CP17" s="407"/>
      <c r="CQ17" s="407"/>
      <c r="CR17" s="407"/>
      <c r="CS17" s="408"/>
      <c r="CT17" s="409"/>
      <c r="CU17" s="410"/>
      <c r="CV17" s="410"/>
      <c r="CW17" s="410"/>
      <c r="CX17" s="410"/>
      <c r="CY17" s="410"/>
      <c r="CZ17" s="410"/>
      <c r="DA17" s="411"/>
      <c r="DB17" s="409"/>
      <c r="DC17" s="410"/>
      <c r="DD17" s="410"/>
      <c r="DE17" s="410"/>
      <c r="DF17" s="410"/>
      <c r="DG17" s="410"/>
      <c r="DH17" s="410"/>
      <c r="DI17" s="411"/>
      <c r="DJ17" s="157"/>
      <c r="DK17" s="157"/>
      <c r="DL17" s="157"/>
      <c r="DM17" s="157"/>
      <c r="DN17" s="157"/>
      <c r="DO17" s="157"/>
    </row>
    <row r="18" spans="1:119" ht="18.75" customHeight="1" thickBot="1" x14ac:dyDescent="0.25">
      <c r="A18" s="158"/>
      <c r="B18" s="447" t="s">
        <v>148</v>
      </c>
      <c r="C18" s="448"/>
      <c r="D18" s="448"/>
      <c r="E18" s="448"/>
      <c r="F18" s="448"/>
      <c r="G18" s="448"/>
      <c r="H18" s="448"/>
      <c r="I18" s="448"/>
      <c r="J18" s="448"/>
      <c r="K18" s="449"/>
      <c r="L18" s="450">
        <v>15275</v>
      </c>
      <c r="M18" s="451"/>
      <c r="N18" s="451"/>
      <c r="O18" s="451"/>
      <c r="P18" s="451"/>
      <c r="Q18" s="451"/>
      <c r="R18" s="451"/>
      <c r="S18" s="451"/>
      <c r="T18" s="451"/>
      <c r="U18" s="451"/>
      <c r="V18" s="451"/>
      <c r="W18" s="503"/>
      <c r="X18" s="504"/>
      <c r="Y18" s="505"/>
      <c r="Z18" s="452" t="s">
        <v>149</v>
      </c>
      <c r="AA18" s="453"/>
      <c r="AB18" s="453"/>
      <c r="AC18" s="453"/>
      <c r="AD18" s="453"/>
      <c r="AE18" s="453"/>
      <c r="AF18" s="453"/>
      <c r="AG18" s="453"/>
      <c r="AH18" s="454"/>
      <c r="AI18" s="455">
        <v>10741</v>
      </c>
      <c r="AJ18" s="456"/>
      <c r="AK18" s="456"/>
      <c r="AL18" s="456"/>
      <c r="AM18" s="457"/>
      <c r="AN18" s="455">
        <v>41468740</v>
      </c>
      <c r="AO18" s="456"/>
      <c r="AP18" s="456"/>
      <c r="AQ18" s="456"/>
      <c r="AR18" s="456"/>
      <c r="AS18" s="457"/>
      <c r="AT18" s="455">
        <v>3861</v>
      </c>
      <c r="AU18" s="456"/>
      <c r="AV18" s="456"/>
      <c r="AW18" s="456"/>
      <c r="AX18" s="456"/>
      <c r="AY18" s="458"/>
      <c r="AZ18" s="438" t="s">
        <v>150</v>
      </c>
      <c r="BA18" s="439"/>
      <c r="BB18" s="439"/>
      <c r="BC18" s="439"/>
      <c r="BD18" s="439"/>
      <c r="BE18" s="439"/>
      <c r="BF18" s="439"/>
      <c r="BG18" s="439"/>
      <c r="BH18" s="439"/>
      <c r="BI18" s="439"/>
      <c r="BJ18" s="439"/>
      <c r="BK18" s="439"/>
      <c r="BL18" s="439"/>
      <c r="BM18" s="440"/>
      <c r="BN18" s="404">
        <v>563081028</v>
      </c>
      <c r="BO18" s="405"/>
      <c r="BP18" s="405"/>
      <c r="BQ18" s="405"/>
      <c r="BR18" s="405"/>
      <c r="BS18" s="405"/>
      <c r="BT18" s="405"/>
      <c r="BU18" s="406"/>
      <c r="BV18" s="404">
        <v>570055433</v>
      </c>
      <c r="BW18" s="405"/>
      <c r="BX18" s="405"/>
      <c r="BY18" s="405"/>
      <c r="BZ18" s="405"/>
      <c r="CA18" s="405"/>
      <c r="CB18" s="405"/>
      <c r="CC18" s="406"/>
      <c r="CD18" s="169"/>
      <c r="CE18" s="407"/>
      <c r="CF18" s="407"/>
      <c r="CG18" s="407"/>
      <c r="CH18" s="407"/>
      <c r="CI18" s="407"/>
      <c r="CJ18" s="407"/>
      <c r="CK18" s="407"/>
      <c r="CL18" s="407"/>
      <c r="CM18" s="407"/>
      <c r="CN18" s="407"/>
      <c r="CO18" s="407"/>
      <c r="CP18" s="407"/>
      <c r="CQ18" s="407"/>
      <c r="CR18" s="407"/>
      <c r="CS18" s="408"/>
      <c r="CT18" s="409"/>
      <c r="CU18" s="410"/>
      <c r="CV18" s="410"/>
      <c r="CW18" s="410"/>
      <c r="CX18" s="410"/>
      <c r="CY18" s="410"/>
      <c r="CZ18" s="410"/>
      <c r="DA18" s="411"/>
      <c r="DB18" s="409"/>
      <c r="DC18" s="410"/>
      <c r="DD18" s="410"/>
      <c r="DE18" s="410"/>
      <c r="DF18" s="410"/>
      <c r="DG18" s="410"/>
      <c r="DH18" s="410"/>
      <c r="DI18" s="411"/>
      <c r="DJ18" s="157"/>
      <c r="DK18" s="157"/>
      <c r="DL18" s="157"/>
      <c r="DM18" s="157"/>
      <c r="DN18" s="157"/>
      <c r="DO18" s="157"/>
    </row>
    <row r="19" spans="1:119" ht="18.75" customHeight="1" thickBot="1" x14ac:dyDescent="0.25">
      <c r="A19" s="158"/>
      <c r="B19" s="447" t="s">
        <v>151</v>
      </c>
      <c r="C19" s="448"/>
      <c r="D19" s="448"/>
      <c r="E19" s="448"/>
      <c r="F19" s="448"/>
      <c r="G19" s="448"/>
      <c r="H19" s="448"/>
      <c r="I19" s="448"/>
      <c r="J19" s="448"/>
      <c r="K19" s="449"/>
      <c r="L19" s="450">
        <v>82</v>
      </c>
      <c r="M19" s="451"/>
      <c r="N19" s="451"/>
      <c r="O19" s="451"/>
      <c r="P19" s="451"/>
      <c r="Q19" s="451"/>
      <c r="R19" s="451"/>
      <c r="S19" s="451"/>
      <c r="T19" s="451"/>
      <c r="U19" s="451"/>
      <c r="V19" s="451"/>
      <c r="W19" s="503"/>
      <c r="X19" s="504"/>
      <c r="Y19" s="505"/>
      <c r="Z19" s="452" t="s">
        <v>152</v>
      </c>
      <c r="AA19" s="453"/>
      <c r="AB19" s="453"/>
      <c r="AC19" s="453"/>
      <c r="AD19" s="453"/>
      <c r="AE19" s="453"/>
      <c r="AF19" s="453"/>
      <c r="AG19" s="453"/>
      <c r="AH19" s="454"/>
      <c r="AI19" s="455" t="s">
        <v>137</v>
      </c>
      <c r="AJ19" s="456"/>
      <c r="AK19" s="456"/>
      <c r="AL19" s="456"/>
      <c r="AM19" s="457"/>
      <c r="AN19" s="455" t="s">
        <v>128</v>
      </c>
      <c r="AO19" s="456"/>
      <c r="AP19" s="456"/>
      <c r="AQ19" s="456"/>
      <c r="AR19" s="456"/>
      <c r="AS19" s="457"/>
      <c r="AT19" s="455" t="s">
        <v>128</v>
      </c>
      <c r="AU19" s="456"/>
      <c r="AV19" s="456"/>
      <c r="AW19" s="456"/>
      <c r="AX19" s="456"/>
      <c r="AY19" s="458"/>
      <c r="AZ19" s="421" t="s">
        <v>153</v>
      </c>
      <c r="BA19" s="422"/>
      <c r="BB19" s="422"/>
      <c r="BC19" s="422"/>
      <c r="BD19" s="422"/>
      <c r="BE19" s="422"/>
      <c r="BF19" s="422"/>
      <c r="BG19" s="422"/>
      <c r="BH19" s="422"/>
      <c r="BI19" s="422"/>
      <c r="BJ19" s="422"/>
      <c r="BK19" s="422"/>
      <c r="BL19" s="422"/>
      <c r="BM19" s="423"/>
      <c r="BN19" s="424">
        <v>1347436892</v>
      </c>
      <c r="BO19" s="425"/>
      <c r="BP19" s="425"/>
      <c r="BQ19" s="425"/>
      <c r="BR19" s="425"/>
      <c r="BS19" s="425"/>
      <c r="BT19" s="425"/>
      <c r="BU19" s="426"/>
      <c r="BV19" s="424">
        <v>1368516880</v>
      </c>
      <c r="BW19" s="425"/>
      <c r="BX19" s="425"/>
      <c r="BY19" s="425"/>
      <c r="BZ19" s="425"/>
      <c r="CA19" s="425"/>
      <c r="CB19" s="425"/>
      <c r="CC19" s="426"/>
      <c r="CD19" s="169"/>
      <c r="CE19" s="407"/>
      <c r="CF19" s="407"/>
      <c r="CG19" s="407"/>
      <c r="CH19" s="407"/>
      <c r="CI19" s="407"/>
      <c r="CJ19" s="407"/>
      <c r="CK19" s="407"/>
      <c r="CL19" s="407"/>
      <c r="CM19" s="407"/>
      <c r="CN19" s="407"/>
      <c r="CO19" s="407"/>
      <c r="CP19" s="407"/>
      <c r="CQ19" s="407"/>
      <c r="CR19" s="407"/>
      <c r="CS19" s="408"/>
      <c r="CT19" s="409"/>
      <c r="CU19" s="410"/>
      <c r="CV19" s="410"/>
      <c r="CW19" s="410"/>
      <c r="CX19" s="410"/>
      <c r="CY19" s="410"/>
      <c r="CZ19" s="410"/>
      <c r="DA19" s="411"/>
      <c r="DB19" s="409"/>
      <c r="DC19" s="410"/>
      <c r="DD19" s="410"/>
      <c r="DE19" s="410"/>
      <c r="DF19" s="410"/>
      <c r="DG19" s="410"/>
      <c r="DH19" s="410"/>
      <c r="DI19" s="411"/>
      <c r="DJ19" s="157"/>
      <c r="DK19" s="157"/>
      <c r="DL19" s="157"/>
      <c r="DM19" s="157"/>
      <c r="DN19" s="157"/>
      <c r="DO19" s="157"/>
    </row>
    <row r="20" spans="1:119" ht="18.75" customHeight="1" thickBot="1" x14ac:dyDescent="0.25">
      <c r="A20" s="158"/>
      <c r="B20" s="447" t="s">
        <v>154</v>
      </c>
      <c r="C20" s="448"/>
      <c r="D20" s="448"/>
      <c r="E20" s="448"/>
      <c r="F20" s="448"/>
      <c r="G20" s="448"/>
      <c r="H20" s="448"/>
      <c r="I20" s="448"/>
      <c r="J20" s="448"/>
      <c r="K20" s="449"/>
      <c r="L20" s="450">
        <v>493049</v>
      </c>
      <c r="M20" s="451"/>
      <c r="N20" s="451"/>
      <c r="O20" s="451"/>
      <c r="P20" s="451"/>
      <c r="Q20" s="451"/>
      <c r="R20" s="451"/>
      <c r="S20" s="451"/>
      <c r="T20" s="451"/>
      <c r="U20" s="451"/>
      <c r="V20" s="451"/>
      <c r="W20" s="506"/>
      <c r="X20" s="507"/>
      <c r="Y20" s="508"/>
      <c r="Z20" s="452" t="s">
        <v>155</v>
      </c>
      <c r="AA20" s="453"/>
      <c r="AB20" s="453"/>
      <c r="AC20" s="453"/>
      <c r="AD20" s="453"/>
      <c r="AE20" s="453"/>
      <c r="AF20" s="453"/>
      <c r="AG20" s="453"/>
      <c r="AH20" s="454"/>
      <c r="AI20" s="455">
        <v>18616</v>
      </c>
      <c r="AJ20" s="456"/>
      <c r="AK20" s="456"/>
      <c r="AL20" s="456"/>
      <c r="AM20" s="457"/>
      <c r="AN20" s="455">
        <v>66872252</v>
      </c>
      <c r="AO20" s="456"/>
      <c r="AP20" s="456"/>
      <c r="AQ20" s="456"/>
      <c r="AR20" s="456"/>
      <c r="AS20" s="457"/>
      <c r="AT20" s="455">
        <v>3592</v>
      </c>
      <c r="AU20" s="456"/>
      <c r="AV20" s="456"/>
      <c r="AW20" s="456"/>
      <c r="AX20" s="456"/>
      <c r="AY20" s="458"/>
      <c r="AZ20" s="438" t="s">
        <v>156</v>
      </c>
      <c r="BA20" s="439"/>
      <c r="BB20" s="439"/>
      <c r="BC20" s="439"/>
      <c r="BD20" s="439"/>
      <c r="BE20" s="439"/>
      <c r="BF20" s="439"/>
      <c r="BG20" s="439"/>
      <c r="BH20" s="439"/>
      <c r="BI20" s="439"/>
      <c r="BJ20" s="439"/>
      <c r="BK20" s="439"/>
      <c r="BL20" s="439"/>
      <c r="BM20" s="440"/>
      <c r="BN20" s="404">
        <v>312387906</v>
      </c>
      <c r="BO20" s="405"/>
      <c r="BP20" s="405"/>
      <c r="BQ20" s="405"/>
      <c r="BR20" s="405"/>
      <c r="BS20" s="405"/>
      <c r="BT20" s="405"/>
      <c r="BU20" s="406"/>
      <c r="BV20" s="404">
        <v>345139058</v>
      </c>
      <c r="BW20" s="405"/>
      <c r="BX20" s="405"/>
      <c r="BY20" s="405"/>
      <c r="BZ20" s="405"/>
      <c r="CA20" s="405"/>
      <c r="CB20" s="405"/>
      <c r="CC20" s="406"/>
      <c r="CD20" s="169"/>
      <c r="CE20" s="407"/>
      <c r="CF20" s="407"/>
      <c r="CG20" s="407"/>
      <c r="CH20" s="407"/>
      <c r="CI20" s="407"/>
      <c r="CJ20" s="407"/>
      <c r="CK20" s="407"/>
      <c r="CL20" s="407"/>
      <c r="CM20" s="407"/>
      <c r="CN20" s="407"/>
      <c r="CO20" s="407"/>
      <c r="CP20" s="407"/>
      <c r="CQ20" s="407"/>
      <c r="CR20" s="407"/>
      <c r="CS20" s="408"/>
      <c r="CT20" s="409"/>
      <c r="CU20" s="410"/>
      <c r="CV20" s="410"/>
      <c r="CW20" s="410"/>
      <c r="CX20" s="410"/>
      <c r="CY20" s="410"/>
      <c r="CZ20" s="410"/>
      <c r="DA20" s="411"/>
      <c r="DB20" s="409"/>
      <c r="DC20" s="410"/>
      <c r="DD20" s="410"/>
      <c r="DE20" s="410"/>
      <c r="DF20" s="410"/>
      <c r="DG20" s="410"/>
      <c r="DH20" s="410"/>
      <c r="DI20" s="411"/>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441" t="s">
        <v>157</v>
      </c>
      <c r="X21" s="442"/>
      <c r="Y21" s="442"/>
      <c r="Z21" s="442"/>
      <c r="AA21" s="442"/>
      <c r="AB21" s="442"/>
      <c r="AC21" s="442"/>
      <c r="AD21" s="442"/>
      <c r="AE21" s="442"/>
      <c r="AF21" s="442"/>
      <c r="AG21" s="442"/>
      <c r="AH21" s="443"/>
      <c r="AI21" s="444">
        <v>99.2</v>
      </c>
      <c r="AJ21" s="445"/>
      <c r="AK21" s="445"/>
      <c r="AL21" s="445"/>
      <c r="AM21" s="445"/>
      <c r="AN21" s="445"/>
      <c r="AO21" s="445"/>
      <c r="AP21" s="445"/>
      <c r="AQ21" s="445"/>
      <c r="AR21" s="445"/>
      <c r="AS21" s="445"/>
      <c r="AT21" s="445"/>
      <c r="AU21" s="445"/>
      <c r="AV21" s="445"/>
      <c r="AW21" s="445"/>
      <c r="AX21" s="445"/>
      <c r="AY21" s="446"/>
      <c r="AZ21" s="421" t="s">
        <v>158</v>
      </c>
      <c r="BA21" s="422"/>
      <c r="BB21" s="422"/>
      <c r="BC21" s="422"/>
      <c r="BD21" s="422"/>
      <c r="BE21" s="422"/>
      <c r="BF21" s="422"/>
      <c r="BG21" s="422"/>
      <c r="BH21" s="422"/>
      <c r="BI21" s="422"/>
      <c r="BJ21" s="422"/>
      <c r="BK21" s="422"/>
      <c r="BL21" s="422"/>
      <c r="BM21" s="423"/>
      <c r="BN21" s="424">
        <v>295339311</v>
      </c>
      <c r="BO21" s="425"/>
      <c r="BP21" s="425"/>
      <c r="BQ21" s="425"/>
      <c r="BR21" s="425"/>
      <c r="BS21" s="425"/>
      <c r="BT21" s="425"/>
      <c r="BU21" s="426"/>
      <c r="BV21" s="424">
        <v>414440528</v>
      </c>
      <c r="BW21" s="425"/>
      <c r="BX21" s="425"/>
      <c r="BY21" s="425"/>
      <c r="BZ21" s="425"/>
      <c r="CA21" s="425"/>
      <c r="CB21" s="425"/>
      <c r="CC21" s="426"/>
      <c r="CD21" s="169"/>
      <c r="CE21" s="407"/>
      <c r="CF21" s="407"/>
      <c r="CG21" s="407"/>
      <c r="CH21" s="407"/>
      <c r="CI21" s="407"/>
      <c r="CJ21" s="407"/>
      <c r="CK21" s="407"/>
      <c r="CL21" s="407"/>
      <c r="CM21" s="407"/>
      <c r="CN21" s="407"/>
      <c r="CO21" s="407"/>
      <c r="CP21" s="407"/>
      <c r="CQ21" s="407"/>
      <c r="CR21" s="407"/>
      <c r="CS21" s="408"/>
      <c r="CT21" s="409"/>
      <c r="CU21" s="410"/>
      <c r="CV21" s="410"/>
      <c r="CW21" s="410"/>
      <c r="CX21" s="410"/>
      <c r="CY21" s="410"/>
      <c r="CZ21" s="410"/>
      <c r="DA21" s="411"/>
      <c r="DB21" s="409"/>
      <c r="DC21" s="410"/>
      <c r="DD21" s="410"/>
      <c r="DE21" s="410"/>
      <c r="DF21" s="410"/>
      <c r="DG21" s="410"/>
      <c r="DH21" s="410"/>
      <c r="DI21" s="411"/>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159</v>
      </c>
      <c r="BA22" s="428"/>
      <c r="BB22" s="428"/>
      <c r="BC22" s="428"/>
      <c r="BD22" s="428"/>
      <c r="BE22" s="428"/>
      <c r="BF22" s="428"/>
      <c r="BG22" s="428"/>
      <c r="BH22" s="428"/>
      <c r="BI22" s="428"/>
      <c r="BJ22" s="428"/>
      <c r="BK22" s="428"/>
      <c r="BL22" s="428"/>
      <c r="BM22" s="429"/>
      <c r="BN22" s="430">
        <v>2990844</v>
      </c>
      <c r="BO22" s="431"/>
      <c r="BP22" s="431"/>
      <c r="BQ22" s="431"/>
      <c r="BR22" s="431"/>
      <c r="BS22" s="431"/>
      <c r="BT22" s="431"/>
      <c r="BU22" s="432"/>
      <c r="BV22" s="430">
        <v>3294220</v>
      </c>
      <c r="BW22" s="431"/>
      <c r="BX22" s="431"/>
      <c r="BY22" s="431"/>
      <c r="BZ22" s="431"/>
      <c r="CA22" s="431"/>
      <c r="CB22" s="431"/>
      <c r="CC22" s="432"/>
      <c r="CD22" s="169"/>
      <c r="CE22" s="407"/>
      <c r="CF22" s="407"/>
      <c r="CG22" s="407"/>
      <c r="CH22" s="407"/>
      <c r="CI22" s="407"/>
      <c r="CJ22" s="407"/>
      <c r="CK22" s="407"/>
      <c r="CL22" s="407"/>
      <c r="CM22" s="407"/>
      <c r="CN22" s="407"/>
      <c r="CO22" s="407"/>
      <c r="CP22" s="407"/>
      <c r="CQ22" s="407"/>
      <c r="CR22" s="407"/>
      <c r="CS22" s="408"/>
      <c r="CT22" s="409"/>
      <c r="CU22" s="410"/>
      <c r="CV22" s="410"/>
      <c r="CW22" s="410"/>
      <c r="CX22" s="410"/>
      <c r="CY22" s="410"/>
      <c r="CZ22" s="410"/>
      <c r="DA22" s="411"/>
      <c r="DB22" s="409"/>
      <c r="DC22" s="410"/>
      <c r="DD22" s="410"/>
      <c r="DE22" s="410"/>
      <c r="DF22" s="410"/>
      <c r="DG22" s="410"/>
      <c r="DH22" s="410"/>
      <c r="DI22" s="411"/>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160</v>
      </c>
      <c r="BA23" s="428"/>
      <c r="BB23" s="428"/>
      <c r="BC23" s="428"/>
      <c r="BD23" s="428"/>
      <c r="BE23" s="428"/>
      <c r="BF23" s="428"/>
      <c r="BG23" s="428"/>
      <c r="BH23" s="428"/>
      <c r="BI23" s="428"/>
      <c r="BJ23" s="428"/>
      <c r="BK23" s="428"/>
      <c r="BL23" s="428"/>
      <c r="BM23" s="429"/>
      <c r="BN23" s="430">
        <v>37706000</v>
      </c>
      <c r="BO23" s="431"/>
      <c r="BP23" s="431"/>
      <c r="BQ23" s="431"/>
      <c r="BR23" s="431"/>
      <c r="BS23" s="431"/>
      <c r="BT23" s="431"/>
      <c r="BU23" s="432"/>
      <c r="BV23" s="430">
        <v>37706000</v>
      </c>
      <c r="BW23" s="431"/>
      <c r="BX23" s="431"/>
      <c r="BY23" s="431"/>
      <c r="BZ23" s="431"/>
      <c r="CA23" s="431"/>
      <c r="CB23" s="431"/>
      <c r="CC23" s="432"/>
      <c r="CD23" s="169"/>
      <c r="CE23" s="407"/>
      <c r="CF23" s="407"/>
      <c r="CG23" s="407"/>
      <c r="CH23" s="407"/>
      <c r="CI23" s="407"/>
      <c r="CJ23" s="407"/>
      <c r="CK23" s="407"/>
      <c r="CL23" s="407"/>
      <c r="CM23" s="407"/>
      <c r="CN23" s="407"/>
      <c r="CO23" s="407"/>
      <c r="CP23" s="407"/>
      <c r="CQ23" s="407"/>
      <c r="CR23" s="407"/>
      <c r="CS23" s="408"/>
      <c r="CT23" s="409"/>
      <c r="CU23" s="410"/>
      <c r="CV23" s="410"/>
      <c r="CW23" s="410"/>
      <c r="CX23" s="410"/>
      <c r="CY23" s="410"/>
      <c r="CZ23" s="410"/>
      <c r="DA23" s="411"/>
      <c r="DB23" s="409"/>
      <c r="DC23" s="410"/>
      <c r="DD23" s="410"/>
      <c r="DE23" s="410"/>
      <c r="DF23" s="410"/>
      <c r="DG23" s="410"/>
      <c r="DH23" s="410"/>
      <c r="DI23" s="411"/>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01" t="s">
        <v>161</v>
      </c>
      <c r="BA24" s="402"/>
      <c r="BB24" s="402"/>
      <c r="BC24" s="402"/>
      <c r="BD24" s="402"/>
      <c r="BE24" s="402"/>
      <c r="BF24" s="402"/>
      <c r="BG24" s="402"/>
      <c r="BH24" s="402"/>
      <c r="BI24" s="402"/>
      <c r="BJ24" s="402"/>
      <c r="BK24" s="402"/>
      <c r="BL24" s="402"/>
      <c r="BM24" s="403"/>
      <c r="BN24" s="404">
        <v>2200000</v>
      </c>
      <c r="BO24" s="405"/>
      <c r="BP24" s="405"/>
      <c r="BQ24" s="405"/>
      <c r="BR24" s="405"/>
      <c r="BS24" s="405"/>
      <c r="BT24" s="405"/>
      <c r="BU24" s="406"/>
      <c r="BV24" s="404">
        <v>2200000</v>
      </c>
      <c r="BW24" s="405"/>
      <c r="BX24" s="405"/>
      <c r="BY24" s="405"/>
      <c r="BZ24" s="405"/>
      <c r="CA24" s="405"/>
      <c r="CB24" s="405"/>
      <c r="CC24" s="406"/>
      <c r="CD24" s="169"/>
      <c r="CE24" s="407"/>
      <c r="CF24" s="407"/>
      <c r="CG24" s="407"/>
      <c r="CH24" s="407"/>
      <c r="CI24" s="407"/>
      <c r="CJ24" s="407"/>
      <c r="CK24" s="407"/>
      <c r="CL24" s="407"/>
      <c r="CM24" s="407"/>
      <c r="CN24" s="407"/>
      <c r="CO24" s="407"/>
      <c r="CP24" s="407"/>
      <c r="CQ24" s="407"/>
      <c r="CR24" s="407"/>
      <c r="CS24" s="408"/>
      <c r="CT24" s="409"/>
      <c r="CU24" s="410"/>
      <c r="CV24" s="410"/>
      <c r="CW24" s="410"/>
      <c r="CX24" s="410"/>
      <c r="CY24" s="410"/>
      <c r="CZ24" s="410"/>
      <c r="DA24" s="411"/>
      <c r="DB24" s="409"/>
      <c r="DC24" s="410"/>
      <c r="DD24" s="410"/>
      <c r="DE24" s="410"/>
      <c r="DF24" s="410"/>
      <c r="DG24" s="410"/>
      <c r="DH24" s="410"/>
      <c r="DI24" s="411"/>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412" t="s">
        <v>162</v>
      </c>
      <c r="BA25" s="413"/>
      <c r="BB25" s="413"/>
      <c r="BC25" s="414"/>
      <c r="BD25" s="421" t="s">
        <v>44</v>
      </c>
      <c r="BE25" s="422"/>
      <c r="BF25" s="422"/>
      <c r="BG25" s="422"/>
      <c r="BH25" s="422"/>
      <c r="BI25" s="422"/>
      <c r="BJ25" s="422"/>
      <c r="BK25" s="422"/>
      <c r="BL25" s="422"/>
      <c r="BM25" s="423"/>
      <c r="BN25" s="424">
        <v>22949112</v>
      </c>
      <c r="BO25" s="425"/>
      <c r="BP25" s="425"/>
      <c r="BQ25" s="425"/>
      <c r="BR25" s="425"/>
      <c r="BS25" s="425"/>
      <c r="BT25" s="425"/>
      <c r="BU25" s="426"/>
      <c r="BV25" s="424">
        <v>20818812</v>
      </c>
      <c r="BW25" s="425"/>
      <c r="BX25" s="425"/>
      <c r="BY25" s="425"/>
      <c r="BZ25" s="425"/>
      <c r="CA25" s="425"/>
      <c r="CB25" s="425"/>
      <c r="CC25" s="426"/>
      <c r="CD25" s="169"/>
      <c r="CE25" s="407"/>
      <c r="CF25" s="407"/>
      <c r="CG25" s="407"/>
      <c r="CH25" s="407"/>
      <c r="CI25" s="407"/>
      <c r="CJ25" s="407"/>
      <c r="CK25" s="407"/>
      <c r="CL25" s="407"/>
      <c r="CM25" s="407"/>
      <c r="CN25" s="407"/>
      <c r="CO25" s="407"/>
      <c r="CP25" s="407"/>
      <c r="CQ25" s="407"/>
      <c r="CR25" s="407"/>
      <c r="CS25" s="408"/>
      <c r="CT25" s="409"/>
      <c r="CU25" s="410"/>
      <c r="CV25" s="410"/>
      <c r="CW25" s="410"/>
      <c r="CX25" s="410"/>
      <c r="CY25" s="410"/>
      <c r="CZ25" s="410"/>
      <c r="DA25" s="411"/>
      <c r="DB25" s="409"/>
      <c r="DC25" s="410"/>
      <c r="DD25" s="410"/>
      <c r="DE25" s="410"/>
      <c r="DF25" s="410"/>
      <c r="DG25" s="410"/>
      <c r="DH25" s="410"/>
      <c r="DI25" s="411"/>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415"/>
      <c r="BA26" s="416"/>
      <c r="BB26" s="416"/>
      <c r="BC26" s="417"/>
      <c r="BD26" s="427" t="s">
        <v>163</v>
      </c>
      <c r="BE26" s="428"/>
      <c r="BF26" s="428"/>
      <c r="BG26" s="428"/>
      <c r="BH26" s="428"/>
      <c r="BI26" s="428"/>
      <c r="BJ26" s="428"/>
      <c r="BK26" s="428"/>
      <c r="BL26" s="428"/>
      <c r="BM26" s="429"/>
      <c r="BN26" s="430">
        <v>14788210</v>
      </c>
      <c r="BO26" s="431"/>
      <c r="BP26" s="431"/>
      <c r="BQ26" s="431"/>
      <c r="BR26" s="431"/>
      <c r="BS26" s="431"/>
      <c r="BT26" s="431"/>
      <c r="BU26" s="432"/>
      <c r="BV26" s="430">
        <v>13553021</v>
      </c>
      <c r="BW26" s="431"/>
      <c r="BX26" s="431"/>
      <c r="BY26" s="431"/>
      <c r="BZ26" s="431"/>
      <c r="CA26" s="431"/>
      <c r="CB26" s="431"/>
      <c r="CC26" s="432"/>
      <c r="CD26" s="169"/>
      <c r="CE26" s="407"/>
      <c r="CF26" s="407"/>
      <c r="CG26" s="407"/>
      <c r="CH26" s="407"/>
      <c r="CI26" s="407"/>
      <c r="CJ26" s="407"/>
      <c r="CK26" s="407"/>
      <c r="CL26" s="407"/>
      <c r="CM26" s="407"/>
      <c r="CN26" s="407"/>
      <c r="CO26" s="407"/>
      <c r="CP26" s="407"/>
      <c r="CQ26" s="407"/>
      <c r="CR26" s="407"/>
      <c r="CS26" s="408"/>
      <c r="CT26" s="409"/>
      <c r="CU26" s="410"/>
      <c r="CV26" s="410"/>
      <c r="CW26" s="410"/>
      <c r="CX26" s="410"/>
      <c r="CY26" s="410"/>
      <c r="CZ26" s="410"/>
      <c r="DA26" s="411"/>
      <c r="DB26" s="409"/>
      <c r="DC26" s="410"/>
      <c r="DD26" s="410"/>
      <c r="DE26" s="410"/>
      <c r="DF26" s="410"/>
      <c r="DG26" s="410"/>
      <c r="DH26" s="410"/>
      <c r="DI26" s="411"/>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418"/>
      <c r="BA27" s="419"/>
      <c r="BB27" s="419"/>
      <c r="BC27" s="420"/>
      <c r="BD27" s="438" t="s">
        <v>46</v>
      </c>
      <c r="BE27" s="439"/>
      <c r="BF27" s="439"/>
      <c r="BG27" s="439"/>
      <c r="BH27" s="439"/>
      <c r="BI27" s="439"/>
      <c r="BJ27" s="439"/>
      <c r="BK27" s="439"/>
      <c r="BL27" s="439"/>
      <c r="BM27" s="440"/>
      <c r="BN27" s="404">
        <v>59327963</v>
      </c>
      <c r="BO27" s="405"/>
      <c r="BP27" s="405"/>
      <c r="BQ27" s="405"/>
      <c r="BR27" s="405"/>
      <c r="BS27" s="405"/>
      <c r="BT27" s="405"/>
      <c r="BU27" s="406"/>
      <c r="BV27" s="404">
        <v>80380059</v>
      </c>
      <c r="BW27" s="405"/>
      <c r="BX27" s="405"/>
      <c r="BY27" s="405"/>
      <c r="BZ27" s="405"/>
      <c r="CA27" s="405"/>
      <c r="CB27" s="405"/>
      <c r="CC27" s="406"/>
      <c r="CD27" s="189"/>
      <c r="CE27" s="433"/>
      <c r="CF27" s="433"/>
      <c r="CG27" s="433"/>
      <c r="CH27" s="433"/>
      <c r="CI27" s="433"/>
      <c r="CJ27" s="433"/>
      <c r="CK27" s="433"/>
      <c r="CL27" s="433"/>
      <c r="CM27" s="433"/>
      <c r="CN27" s="433"/>
      <c r="CO27" s="433"/>
      <c r="CP27" s="433"/>
      <c r="CQ27" s="433"/>
      <c r="CR27" s="433"/>
      <c r="CS27" s="434"/>
      <c r="CT27" s="435"/>
      <c r="CU27" s="436"/>
      <c r="CV27" s="436"/>
      <c r="CW27" s="436"/>
      <c r="CX27" s="436"/>
      <c r="CY27" s="436"/>
      <c r="CZ27" s="436"/>
      <c r="DA27" s="437"/>
      <c r="DB27" s="435"/>
      <c r="DC27" s="436"/>
      <c r="DD27" s="436"/>
      <c r="DE27" s="436"/>
      <c r="DF27" s="436"/>
      <c r="DG27" s="436"/>
      <c r="DH27" s="436"/>
      <c r="DI27" s="437"/>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164</v>
      </c>
      <c r="D29" s="199"/>
      <c r="E29" s="191"/>
      <c r="F29" s="191"/>
      <c r="G29" s="191"/>
      <c r="H29" s="191"/>
      <c r="I29" s="191"/>
      <c r="J29" s="191"/>
      <c r="K29" s="191"/>
      <c r="L29" s="191"/>
      <c r="M29" s="191"/>
      <c r="N29" s="191"/>
      <c r="O29" s="191"/>
      <c r="P29" s="191"/>
      <c r="Q29" s="191"/>
      <c r="R29" s="191"/>
      <c r="S29" s="191"/>
      <c r="T29" s="191"/>
      <c r="U29" s="191" t="s">
        <v>165</v>
      </c>
      <c r="V29" s="191"/>
      <c r="W29" s="191"/>
      <c r="X29" s="191"/>
      <c r="Y29" s="191"/>
      <c r="Z29" s="191"/>
      <c r="AA29" s="191"/>
      <c r="AB29" s="191"/>
      <c r="AC29" s="191"/>
      <c r="AD29" s="191"/>
      <c r="AE29" s="191"/>
      <c r="AF29" s="191"/>
      <c r="AG29" s="191"/>
      <c r="AH29" s="191"/>
      <c r="AI29" s="191"/>
      <c r="AJ29" s="191"/>
      <c r="AK29" s="191"/>
      <c r="AL29" s="191"/>
      <c r="AM29" s="181" t="s">
        <v>166</v>
      </c>
      <c r="AN29" s="191"/>
      <c r="AO29" s="191"/>
      <c r="AP29" s="191"/>
      <c r="AQ29" s="191"/>
      <c r="AR29" s="181"/>
      <c r="AS29" s="181"/>
      <c r="AT29" s="181"/>
      <c r="AU29" s="181"/>
      <c r="AV29" s="181"/>
      <c r="AW29" s="181"/>
      <c r="AX29" s="181"/>
      <c r="AY29" s="181"/>
      <c r="AZ29" s="181"/>
      <c r="BA29" s="181"/>
      <c r="BB29" s="191"/>
      <c r="BC29" s="181"/>
      <c r="BD29" s="181"/>
      <c r="BE29" s="181" t="s">
        <v>167</v>
      </c>
      <c r="BF29" s="191"/>
      <c r="BG29" s="191"/>
      <c r="BH29" s="191"/>
      <c r="BI29" s="191"/>
      <c r="BJ29" s="181"/>
      <c r="BK29" s="181"/>
      <c r="BL29" s="181"/>
      <c r="BM29" s="181"/>
      <c r="BN29" s="181"/>
      <c r="BO29" s="181"/>
      <c r="BP29" s="181"/>
      <c r="BQ29" s="181"/>
      <c r="BR29" s="191"/>
      <c r="BS29" s="191"/>
      <c r="BT29" s="191"/>
      <c r="BU29" s="191"/>
      <c r="BV29" s="191"/>
      <c r="BW29" s="191" t="s">
        <v>168</v>
      </c>
      <c r="BX29" s="191"/>
      <c r="BY29" s="191"/>
      <c r="BZ29" s="191"/>
      <c r="CA29" s="191"/>
      <c r="CB29" s="181"/>
      <c r="CC29" s="181"/>
      <c r="CD29" s="181"/>
      <c r="CE29" s="181"/>
      <c r="CF29" s="181"/>
      <c r="CG29" s="181"/>
      <c r="CH29" s="181"/>
      <c r="CI29" s="181"/>
      <c r="CJ29" s="181"/>
      <c r="CK29" s="181"/>
      <c r="CL29" s="181"/>
      <c r="CM29" s="181"/>
      <c r="CN29" s="181"/>
      <c r="CO29" s="181" t="s">
        <v>169</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399" t="s">
        <v>170</v>
      </c>
      <c r="D30" s="399"/>
      <c r="E30" s="400" t="s">
        <v>171</v>
      </c>
      <c r="F30" s="400"/>
      <c r="G30" s="400"/>
      <c r="H30" s="400"/>
      <c r="I30" s="400"/>
      <c r="J30" s="400"/>
      <c r="K30" s="400"/>
      <c r="L30" s="400"/>
      <c r="M30" s="400"/>
      <c r="N30" s="400"/>
      <c r="O30" s="400"/>
      <c r="P30" s="400"/>
      <c r="Q30" s="400"/>
      <c r="R30" s="400"/>
      <c r="S30" s="400"/>
      <c r="T30" s="175"/>
      <c r="U30" s="399" t="s">
        <v>172</v>
      </c>
      <c r="V30" s="399"/>
      <c r="W30" s="400" t="s">
        <v>173</v>
      </c>
      <c r="X30" s="400"/>
      <c r="Y30" s="400"/>
      <c r="Z30" s="400"/>
      <c r="AA30" s="400"/>
      <c r="AB30" s="400"/>
      <c r="AC30" s="400"/>
      <c r="AD30" s="400"/>
      <c r="AE30" s="400"/>
      <c r="AF30" s="400"/>
      <c r="AG30" s="400"/>
      <c r="AH30" s="400"/>
      <c r="AI30" s="400"/>
      <c r="AJ30" s="400"/>
      <c r="AK30" s="400"/>
      <c r="AL30" s="175"/>
      <c r="AM30" s="399" t="s">
        <v>174</v>
      </c>
      <c r="AN30" s="399"/>
      <c r="AO30" s="400" t="s">
        <v>173</v>
      </c>
      <c r="AP30" s="400"/>
      <c r="AQ30" s="400"/>
      <c r="AR30" s="400"/>
      <c r="AS30" s="400"/>
      <c r="AT30" s="400"/>
      <c r="AU30" s="400"/>
      <c r="AV30" s="400"/>
      <c r="AW30" s="400"/>
      <c r="AX30" s="400"/>
      <c r="AY30" s="400"/>
      <c r="AZ30" s="400"/>
      <c r="BA30" s="400"/>
      <c r="BB30" s="400"/>
      <c r="BC30" s="400"/>
      <c r="BD30" s="200"/>
      <c r="BE30" s="399" t="s">
        <v>170</v>
      </c>
      <c r="BF30" s="399"/>
      <c r="BG30" s="400" t="s">
        <v>175</v>
      </c>
      <c r="BH30" s="400"/>
      <c r="BI30" s="400"/>
      <c r="BJ30" s="400"/>
      <c r="BK30" s="400"/>
      <c r="BL30" s="400"/>
      <c r="BM30" s="400"/>
      <c r="BN30" s="400"/>
      <c r="BO30" s="400"/>
      <c r="BP30" s="400"/>
      <c r="BQ30" s="400"/>
      <c r="BR30" s="400"/>
      <c r="BS30" s="400"/>
      <c r="BT30" s="400"/>
      <c r="BU30" s="400"/>
      <c r="BV30" s="201"/>
      <c r="BW30" s="399" t="s">
        <v>170</v>
      </c>
      <c r="BX30" s="399"/>
      <c r="BY30" s="400" t="s">
        <v>176</v>
      </c>
      <c r="BZ30" s="400"/>
      <c r="CA30" s="400"/>
      <c r="CB30" s="400"/>
      <c r="CC30" s="400"/>
      <c r="CD30" s="400"/>
      <c r="CE30" s="400"/>
      <c r="CF30" s="400"/>
      <c r="CG30" s="400"/>
      <c r="CH30" s="400"/>
      <c r="CI30" s="400"/>
      <c r="CJ30" s="400"/>
      <c r="CK30" s="400"/>
      <c r="CL30" s="400"/>
      <c r="CM30" s="400"/>
      <c r="CN30" s="175"/>
      <c r="CO30" s="399" t="s">
        <v>172</v>
      </c>
      <c r="CP30" s="399"/>
      <c r="CQ30" s="400" t="s">
        <v>177</v>
      </c>
      <c r="CR30" s="400"/>
      <c r="CS30" s="400"/>
      <c r="CT30" s="400"/>
      <c r="CU30" s="400"/>
      <c r="CV30" s="400"/>
      <c r="CW30" s="400"/>
      <c r="CX30" s="400"/>
      <c r="CY30" s="400"/>
      <c r="CZ30" s="400"/>
      <c r="DA30" s="400"/>
      <c r="DB30" s="400"/>
      <c r="DC30" s="400"/>
      <c r="DD30" s="400"/>
      <c r="DE30" s="400"/>
      <c r="DF30" s="175"/>
      <c r="DG30" s="398" t="s">
        <v>178</v>
      </c>
      <c r="DH30" s="398"/>
      <c r="DI30" s="202"/>
      <c r="DJ30" s="157"/>
      <c r="DK30" s="157"/>
      <c r="DL30" s="157"/>
      <c r="DM30" s="157"/>
      <c r="DN30" s="157"/>
      <c r="DO30" s="157"/>
    </row>
    <row r="31" spans="1:119" ht="32.25" customHeight="1" x14ac:dyDescent="0.2">
      <c r="A31" s="158"/>
      <c r="B31" s="198"/>
      <c r="C31" s="396">
        <f>IF(E31="","",1)</f>
        <v>1</v>
      </c>
      <c r="D31" s="396"/>
      <c r="E31" s="395" t="str">
        <f>IF('各会計、関係団体の財政状況及び健全化判断比率'!B7="","",'各会計、関係団体の財政状況及び健全化判断比率'!B7)</f>
        <v>一般会計</v>
      </c>
      <c r="F31" s="395"/>
      <c r="G31" s="395"/>
      <c r="H31" s="395"/>
      <c r="I31" s="395"/>
      <c r="J31" s="395"/>
      <c r="K31" s="395"/>
      <c r="L31" s="395"/>
      <c r="M31" s="395"/>
      <c r="N31" s="395"/>
      <c r="O31" s="395"/>
      <c r="P31" s="395"/>
      <c r="Q31" s="395"/>
      <c r="R31" s="395"/>
      <c r="S31" s="395"/>
      <c r="T31" s="199"/>
      <c r="U31" s="396">
        <f>IF(W31="","",MAX(C31:D40)+1)</f>
        <v>10</v>
      </c>
      <c r="V31" s="396"/>
      <c r="W31" s="395" t="str">
        <f>IF('各会計、関係団体の財政状況及び健全化判断比率'!B28="","",'各会計、関係団体の財政状況及び健全化判断比率'!B28)</f>
        <v>国民健康保険特別会計</v>
      </c>
      <c r="X31" s="395"/>
      <c r="Y31" s="395"/>
      <c r="Z31" s="395"/>
      <c r="AA31" s="395"/>
      <c r="AB31" s="395"/>
      <c r="AC31" s="395"/>
      <c r="AD31" s="395"/>
      <c r="AE31" s="395"/>
      <c r="AF31" s="395"/>
      <c r="AG31" s="395"/>
      <c r="AH31" s="395"/>
      <c r="AI31" s="395"/>
      <c r="AJ31" s="395"/>
      <c r="AK31" s="395"/>
      <c r="AL31" s="199"/>
      <c r="AM31" s="396">
        <f>IF(AO31="","",MAX(C31:D40,U31:V40)+1)</f>
        <v>11</v>
      </c>
      <c r="AN31" s="396"/>
      <c r="AO31" s="395" t="str">
        <f>IF('各会計、関係団体の財政状況及び健全化判断比率'!B29="","",'各会計、関係団体の財政状況及び健全化判断比率'!B29)</f>
        <v>県立病院等事業会計</v>
      </c>
      <c r="AP31" s="395"/>
      <c r="AQ31" s="395"/>
      <c r="AR31" s="395"/>
      <c r="AS31" s="395"/>
      <c r="AT31" s="395"/>
      <c r="AU31" s="395"/>
      <c r="AV31" s="395"/>
      <c r="AW31" s="395"/>
      <c r="AX31" s="395"/>
      <c r="AY31" s="395"/>
      <c r="AZ31" s="395"/>
      <c r="BA31" s="395"/>
      <c r="BB31" s="395"/>
      <c r="BC31" s="395"/>
      <c r="BD31" s="199"/>
      <c r="BE31" s="396">
        <f>IF(BG31="","",MAX(C31:D40,U31:V40,AM31:AN40)+1)</f>
        <v>14</v>
      </c>
      <c r="BF31" s="396"/>
      <c r="BG31" s="395" t="str">
        <f>IF('各会計、関係団体の財政状況及び健全化判断比率'!B32="","",'各会計、関係団体の財政状況及び健全化判断比率'!B32)</f>
        <v>流域下水道事業特別会計</v>
      </c>
      <c r="BH31" s="395"/>
      <c r="BI31" s="395"/>
      <c r="BJ31" s="395"/>
      <c r="BK31" s="395"/>
      <c r="BL31" s="395"/>
      <c r="BM31" s="395"/>
      <c r="BN31" s="395"/>
      <c r="BO31" s="395"/>
      <c r="BP31" s="395"/>
      <c r="BQ31" s="395"/>
      <c r="BR31" s="395"/>
      <c r="BS31" s="395"/>
      <c r="BT31" s="395"/>
      <c r="BU31" s="395"/>
      <c r="BV31" s="199"/>
      <c r="BW31" s="396">
        <f>IF(BY31="","",MAX(C31:D40,U31:V40,AM31:AN40,BE31:BF40)+1)</f>
        <v>16</v>
      </c>
      <c r="BX31" s="396"/>
      <c r="BY31" s="395" t="str">
        <f>IF('各会計、関係団体の財政状況及び健全化判断比率'!B68="","",'各会計、関係団体の財政状況及び健全化判断比率'!B68)</f>
        <v>岩手県競馬組合</v>
      </c>
      <c r="BZ31" s="395"/>
      <c r="CA31" s="395"/>
      <c r="CB31" s="395"/>
      <c r="CC31" s="395"/>
      <c r="CD31" s="395"/>
      <c r="CE31" s="395"/>
      <c r="CF31" s="395"/>
      <c r="CG31" s="395"/>
      <c r="CH31" s="395"/>
      <c r="CI31" s="395"/>
      <c r="CJ31" s="395"/>
      <c r="CK31" s="395"/>
      <c r="CL31" s="395"/>
      <c r="CM31" s="395"/>
      <c r="CN31" s="199"/>
      <c r="CO31" s="396">
        <f>IF(CQ31="","",MAX(C31:D40,U31:V40,AM31:AN40,BE31:BF40,BW31:BX40)+1)</f>
        <v>17</v>
      </c>
      <c r="CP31" s="396"/>
      <c r="CQ31" s="395" t="str">
        <f>IF('各会計、関係団体の財政状況及び健全化判断比率'!BS7="","",'各会計、関係団体の財政状況及び健全化判断比率'!BS7)</f>
        <v>（公社）岩手県農畜産物価格安定基金協会</v>
      </c>
      <c r="CR31" s="395"/>
      <c r="CS31" s="395"/>
      <c r="CT31" s="395"/>
      <c r="CU31" s="395"/>
      <c r="CV31" s="395"/>
      <c r="CW31" s="395"/>
      <c r="CX31" s="395"/>
      <c r="CY31" s="395"/>
      <c r="CZ31" s="395"/>
      <c r="DA31" s="395"/>
      <c r="DB31" s="395"/>
      <c r="DC31" s="395"/>
      <c r="DD31" s="395"/>
      <c r="DE31" s="395"/>
      <c r="DF31" s="191"/>
      <c r="DG31" s="397" t="str">
        <f>IF('各会計、関係団体の財政状況及び健全化判断比率'!BR7="","",'各会計、関係団体の財政状況及び健全化判断比率'!BR7)</f>
        <v/>
      </c>
      <c r="DH31" s="397"/>
      <c r="DI31" s="202"/>
      <c r="DJ31" s="157"/>
      <c r="DK31" s="157"/>
      <c r="DL31" s="157"/>
      <c r="DM31" s="157"/>
      <c r="DN31" s="157"/>
      <c r="DO31" s="157"/>
    </row>
    <row r="32" spans="1:119" ht="32.25" customHeight="1" x14ac:dyDescent="0.2">
      <c r="A32" s="158"/>
      <c r="B32" s="198"/>
      <c r="C32" s="396">
        <f>IF(E32="","",C31+1)</f>
        <v>2</v>
      </c>
      <c r="D32" s="396"/>
      <c r="E32" s="395" t="str">
        <f>IF('各会計、関係団体の財政状況及び健全化判断比率'!B8="","",'各会計、関係団体の財政状況及び健全化判断比率'!B8)</f>
        <v>母子父子寡婦福祉資金特別会計</v>
      </c>
      <c r="F32" s="395"/>
      <c r="G32" s="395"/>
      <c r="H32" s="395"/>
      <c r="I32" s="395"/>
      <c r="J32" s="395"/>
      <c r="K32" s="395"/>
      <c r="L32" s="395"/>
      <c r="M32" s="395"/>
      <c r="N32" s="395"/>
      <c r="O32" s="395"/>
      <c r="P32" s="395"/>
      <c r="Q32" s="395"/>
      <c r="R32" s="395"/>
      <c r="S32" s="395"/>
      <c r="T32" s="199"/>
      <c r="U32" s="396" t="str">
        <f t="shared" ref="U32:U40" si="0">IF(W32="","",U31+1)</f>
        <v/>
      </c>
      <c r="V32" s="396"/>
      <c r="W32" s="395"/>
      <c r="X32" s="395"/>
      <c r="Y32" s="395"/>
      <c r="Z32" s="395"/>
      <c r="AA32" s="395"/>
      <c r="AB32" s="395"/>
      <c r="AC32" s="395"/>
      <c r="AD32" s="395"/>
      <c r="AE32" s="395"/>
      <c r="AF32" s="395"/>
      <c r="AG32" s="395"/>
      <c r="AH32" s="395"/>
      <c r="AI32" s="395"/>
      <c r="AJ32" s="395"/>
      <c r="AK32" s="395"/>
      <c r="AL32" s="199"/>
      <c r="AM32" s="396">
        <f t="shared" ref="AM32:AM40" si="1">IF(AO32="","",AM31+1)</f>
        <v>12</v>
      </c>
      <c r="AN32" s="396"/>
      <c r="AO32" s="395" t="str">
        <f>IF('各会計、関係団体の財政状況及び健全化判断比率'!B30="","",'各会計、関係団体の財政状況及び健全化判断比率'!B30)</f>
        <v>工業用水道事業会計</v>
      </c>
      <c r="AP32" s="395"/>
      <c r="AQ32" s="395"/>
      <c r="AR32" s="395"/>
      <c r="AS32" s="395"/>
      <c r="AT32" s="395"/>
      <c r="AU32" s="395"/>
      <c r="AV32" s="395"/>
      <c r="AW32" s="395"/>
      <c r="AX32" s="395"/>
      <c r="AY32" s="395"/>
      <c r="AZ32" s="395"/>
      <c r="BA32" s="395"/>
      <c r="BB32" s="395"/>
      <c r="BC32" s="395"/>
      <c r="BD32" s="199"/>
      <c r="BE32" s="396">
        <f t="shared" ref="BE32:BE40" si="2">IF(BG32="","",BE31+1)</f>
        <v>15</v>
      </c>
      <c r="BF32" s="396"/>
      <c r="BG32" s="395" t="str">
        <f>IF('各会計、関係団体の財政状況及び健全化判断比率'!B33="","",'各会計、関係団体の財政状況及び健全化判断比率'!B33)</f>
        <v>港湾整備事業特別会計</v>
      </c>
      <c r="BH32" s="395"/>
      <c r="BI32" s="395"/>
      <c r="BJ32" s="395"/>
      <c r="BK32" s="395"/>
      <c r="BL32" s="395"/>
      <c r="BM32" s="395"/>
      <c r="BN32" s="395"/>
      <c r="BO32" s="395"/>
      <c r="BP32" s="395"/>
      <c r="BQ32" s="395"/>
      <c r="BR32" s="395"/>
      <c r="BS32" s="395"/>
      <c r="BT32" s="395"/>
      <c r="BU32" s="395"/>
      <c r="BV32" s="199"/>
      <c r="BW32" s="396" t="str">
        <f t="shared" ref="BW32:BW40" si="3">IF(BY32="","",BW31+1)</f>
        <v/>
      </c>
      <c r="BX32" s="396"/>
      <c r="BY32" s="395" t="str">
        <f>IF('各会計、関係団体の財政状況及び健全化判断比率'!B69="","",'各会計、関係団体の財政状況及び健全化判断比率'!B69)</f>
        <v/>
      </c>
      <c r="BZ32" s="395"/>
      <c r="CA32" s="395"/>
      <c r="CB32" s="395"/>
      <c r="CC32" s="395"/>
      <c r="CD32" s="395"/>
      <c r="CE32" s="395"/>
      <c r="CF32" s="395"/>
      <c r="CG32" s="395"/>
      <c r="CH32" s="395"/>
      <c r="CI32" s="395"/>
      <c r="CJ32" s="395"/>
      <c r="CK32" s="395"/>
      <c r="CL32" s="395"/>
      <c r="CM32" s="395"/>
      <c r="CN32" s="199"/>
      <c r="CO32" s="396">
        <f t="shared" ref="CO32:CO40" si="4">IF(CQ32="","",CO31+1)</f>
        <v>18</v>
      </c>
      <c r="CP32" s="396"/>
      <c r="CQ32" s="395" t="str">
        <f>IF('各会計、関係団体の財政状況及び健全化判断比率'!BS8="","",'各会計、関係団体の財政状況及び健全化判断比率'!BS8)</f>
        <v>（公社）岩手県農業公社</v>
      </c>
      <c r="CR32" s="395"/>
      <c r="CS32" s="395"/>
      <c r="CT32" s="395"/>
      <c r="CU32" s="395"/>
      <c r="CV32" s="395"/>
      <c r="CW32" s="395"/>
      <c r="CX32" s="395"/>
      <c r="CY32" s="395"/>
      <c r="CZ32" s="395"/>
      <c r="DA32" s="395"/>
      <c r="DB32" s="395"/>
      <c r="DC32" s="395"/>
      <c r="DD32" s="395"/>
      <c r="DE32" s="395"/>
      <c r="DF32" s="191"/>
      <c r="DG32" s="397" t="str">
        <f>IF('各会計、関係団体の財政状況及び健全化判断比率'!BR8="","",'各会計、関係団体の財政状況及び健全化判断比率'!BR8)</f>
        <v>○</v>
      </c>
      <c r="DH32" s="397"/>
      <c r="DI32" s="202"/>
      <c r="DJ32" s="157"/>
      <c r="DK32" s="157"/>
      <c r="DL32" s="157"/>
      <c r="DM32" s="157"/>
      <c r="DN32" s="157"/>
      <c r="DO32" s="157"/>
    </row>
    <row r="33" spans="1:119" ht="32.25" customHeight="1" x14ac:dyDescent="0.2">
      <c r="A33" s="158"/>
      <c r="B33" s="198"/>
      <c r="C33" s="396">
        <f>IF(E33="","",C32+1)</f>
        <v>3</v>
      </c>
      <c r="D33" s="396"/>
      <c r="E33" s="395" t="str">
        <f>IF('各会計、関係団体の財政状況及び健全化判断比率'!B9="","",'各会計、関係団体の財政状況及び健全化判断比率'!B9)</f>
        <v>中小企業振興資金特別会計</v>
      </c>
      <c r="F33" s="395"/>
      <c r="G33" s="395"/>
      <c r="H33" s="395"/>
      <c r="I33" s="395"/>
      <c r="J33" s="395"/>
      <c r="K33" s="395"/>
      <c r="L33" s="395"/>
      <c r="M33" s="395"/>
      <c r="N33" s="395"/>
      <c r="O33" s="395"/>
      <c r="P33" s="395"/>
      <c r="Q33" s="395"/>
      <c r="R33" s="395"/>
      <c r="S33" s="395"/>
      <c r="T33" s="199"/>
      <c r="U33" s="396" t="str">
        <f t="shared" si="0"/>
        <v/>
      </c>
      <c r="V33" s="396"/>
      <c r="W33" s="395"/>
      <c r="X33" s="395"/>
      <c r="Y33" s="395"/>
      <c r="Z33" s="395"/>
      <c r="AA33" s="395"/>
      <c r="AB33" s="395"/>
      <c r="AC33" s="395"/>
      <c r="AD33" s="395"/>
      <c r="AE33" s="395"/>
      <c r="AF33" s="395"/>
      <c r="AG33" s="395"/>
      <c r="AH33" s="395"/>
      <c r="AI33" s="395"/>
      <c r="AJ33" s="395"/>
      <c r="AK33" s="395"/>
      <c r="AL33" s="199"/>
      <c r="AM33" s="396">
        <f t="shared" si="1"/>
        <v>13</v>
      </c>
      <c r="AN33" s="396"/>
      <c r="AO33" s="395" t="str">
        <f>IF('各会計、関係団体の財政状況及び健全化判断比率'!B31="","",'各会計、関係団体の財政状況及び健全化判断比率'!B31)</f>
        <v>電気事業会計</v>
      </c>
      <c r="AP33" s="395"/>
      <c r="AQ33" s="395"/>
      <c r="AR33" s="395"/>
      <c r="AS33" s="395"/>
      <c r="AT33" s="395"/>
      <c r="AU33" s="395"/>
      <c r="AV33" s="395"/>
      <c r="AW33" s="395"/>
      <c r="AX33" s="395"/>
      <c r="AY33" s="395"/>
      <c r="AZ33" s="395"/>
      <c r="BA33" s="395"/>
      <c r="BB33" s="395"/>
      <c r="BC33" s="395"/>
      <c r="BD33" s="199"/>
      <c r="BE33" s="396" t="str">
        <f t="shared" si="2"/>
        <v/>
      </c>
      <c r="BF33" s="396"/>
      <c r="BG33" s="395"/>
      <c r="BH33" s="395"/>
      <c r="BI33" s="395"/>
      <c r="BJ33" s="395"/>
      <c r="BK33" s="395"/>
      <c r="BL33" s="395"/>
      <c r="BM33" s="395"/>
      <c r="BN33" s="395"/>
      <c r="BO33" s="395"/>
      <c r="BP33" s="395"/>
      <c r="BQ33" s="395"/>
      <c r="BR33" s="395"/>
      <c r="BS33" s="395"/>
      <c r="BT33" s="395"/>
      <c r="BU33" s="395"/>
      <c r="BV33" s="199"/>
      <c r="BW33" s="396" t="str">
        <f t="shared" si="3"/>
        <v/>
      </c>
      <c r="BX33" s="396"/>
      <c r="BY33" s="395" t="str">
        <f>IF('各会計、関係団体の財政状況及び健全化判断比率'!B70="","",'各会計、関係団体の財政状況及び健全化判断比率'!B70)</f>
        <v/>
      </c>
      <c r="BZ33" s="395"/>
      <c r="CA33" s="395"/>
      <c r="CB33" s="395"/>
      <c r="CC33" s="395"/>
      <c r="CD33" s="395"/>
      <c r="CE33" s="395"/>
      <c r="CF33" s="395"/>
      <c r="CG33" s="395"/>
      <c r="CH33" s="395"/>
      <c r="CI33" s="395"/>
      <c r="CJ33" s="395"/>
      <c r="CK33" s="395"/>
      <c r="CL33" s="395"/>
      <c r="CM33" s="395"/>
      <c r="CN33" s="199"/>
      <c r="CO33" s="396">
        <f t="shared" si="4"/>
        <v>19</v>
      </c>
      <c r="CP33" s="396"/>
      <c r="CQ33" s="395" t="str">
        <f>IF('各会計、関係団体の財政状況及び健全化判断比率'!BS9="","",'各会計、関係団体の財政状況及び健全化判断比率'!BS9)</f>
        <v>（公社）岩手県農産物改良種苗センター</v>
      </c>
      <c r="CR33" s="395"/>
      <c r="CS33" s="395"/>
      <c r="CT33" s="395"/>
      <c r="CU33" s="395"/>
      <c r="CV33" s="395"/>
      <c r="CW33" s="395"/>
      <c r="CX33" s="395"/>
      <c r="CY33" s="395"/>
      <c r="CZ33" s="395"/>
      <c r="DA33" s="395"/>
      <c r="DB33" s="395"/>
      <c r="DC33" s="395"/>
      <c r="DD33" s="395"/>
      <c r="DE33" s="395"/>
      <c r="DF33" s="191"/>
      <c r="DG33" s="397" t="str">
        <f>IF('各会計、関係団体の財政状況及び健全化判断比率'!BR9="","",'各会計、関係団体の財政状況及び健全化判断比率'!BR9)</f>
        <v/>
      </c>
      <c r="DH33" s="397"/>
      <c r="DI33" s="202"/>
      <c r="DJ33" s="157"/>
      <c r="DK33" s="157"/>
      <c r="DL33" s="157"/>
      <c r="DM33" s="157"/>
      <c r="DN33" s="157"/>
      <c r="DO33" s="157"/>
    </row>
    <row r="34" spans="1:119" ht="32.25" customHeight="1" x14ac:dyDescent="0.2">
      <c r="A34" s="158"/>
      <c r="B34" s="198"/>
      <c r="C34" s="396">
        <f>IF(E34="","",C33+1)</f>
        <v>4</v>
      </c>
      <c r="D34" s="396"/>
      <c r="E34" s="395" t="str">
        <f>IF('各会計、関係団体の財政状況及び健全化判断比率'!B10="","",'各会計、関係団体の財政状況及び健全化判断比率'!B10)</f>
        <v>証紙収入整理特別会計</v>
      </c>
      <c r="F34" s="395"/>
      <c r="G34" s="395"/>
      <c r="H34" s="395"/>
      <c r="I34" s="395"/>
      <c r="J34" s="395"/>
      <c r="K34" s="395"/>
      <c r="L34" s="395"/>
      <c r="M34" s="395"/>
      <c r="N34" s="395"/>
      <c r="O34" s="395"/>
      <c r="P34" s="395"/>
      <c r="Q34" s="395"/>
      <c r="R34" s="395"/>
      <c r="S34" s="395"/>
      <c r="T34" s="199"/>
      <c r="U34" s="396" t="str">
        <f t="shared" si="0"/>
        <v/>
      </c>
      <c r="V34" s="396"/>
      <c r="W34" s="395"/>
      <c r="X34" s="395"/>
      <c r="Y34" s="395"/>
      <c r="Z34" s="395"/>
      <c r="AA34" s="395"/>
      <c r="AB34" s="395"/>
      <c r="AC34" s="395"/>
      <c r="AD34" s="395"/>
      <c r="AE34" s="395"/>
      <c r="AF34" s="395"/>
      <c r="AG34" s="395"/>
      <c r="AH34" s="395"/>
      <c r="AI34" s="395"/>
      <c r="AJ34" s="395"/>
      <c r="AK34" s="395"/>
      <c r="AL34" s="199"/>
      <c r="AM34" s="396" t="str">
        <f t="shared" si="1"/>
        <v/>
      </c>
      <c r="AN34" s="396"/>
      <c r="AO34" s="395"/>
      <c r="AP34" s="395"/>
      <c r="AQ34" s="395"/>
      <c r="AR34" s="395"/>
      <c r="AS34" s="395"/>
      <c r="AT34" s="395"/>
      <c r="AU34" s="395"/>
      <c r="AV34" s="395"/>
      <c r="AW34" s="395"/>
      <c r="AX34" s="395"/>
      <c r="AY34" s="395"/>
      <c r="AZ34" s="395"/>
      <c r="BA34" s="395"/>
      <c r="BB34" s="395"/>
      <c r="BC34" s="395"/>
      <c r="BD34" s="199"/>
      <c r="BE34" s="396" t="str">
        <f t="shared" si="2"/>
        <v/>
      </c>
      <c r="BF34" s="396"/>
      <c r="BG34" s="395"/>
      <c r="BH34" s="395"/>
      <c r="BI34" s="395"/>
      <c r="BJ34" s="395"/>
      <c r="BK34" s="395"/>
      <c r="BL34" s="395"/>
      <c r="BM34" s="395"/>
      <c r="BN34" s="395"/>
      <c r="BO34" s="395"/>
      <c r="BP34" s="395"/>
      <c r="BQ34" s="395"/>
      <c r="BR34" s="395"/>
      <c r="BS34" s="395"/>
      <c r="BT34" s="395"/>
      <c r="BU34" s="395"/>
      <c r="BV34" s="199"/>
      <c r="BW34" s="396" t="str">
        <f t="shared" si="3"/>
        <v/>
      </c>
      <c r="BX34" s="396"/>
      <c r="BY34" s="395" t="str">
        <f>IF('各会計、関係団体の財政状況及び健全化判断比率'!B71="","",'各会計、関係団体の財政状況及び健全化判断比率'!B71)</f>
        <v/>
      </c>
      <c r="BZ34" s="395"/>
      <c r="CA34" s="395"/>
      <c r="CB34" s="395"/>
      <c r="CC34" s="395"/>
      <c r="CD34" s="395"/>
      <c r="CE34" s="395"/>
      <c r="CF34" s="395"/>
      <c r="CG34" s="395"/>
      <c r="CH34" s="395"/>
      <c r="CI34" s="395"/>
      <c r="CJ34" s="395"/>
      <c r="CK34" s="395"/>
      <c r="CL34" s="395"/>
      <c r="CM34" s="395"/>
      <c r="CN34" s="199"/>
      <c r="CO34" s="396">
        <f t="shared" si="4"/>
        <v>20</v>
      </c>
      <c r="CP34" s="396"/>
      <c r="CQ34" s="395" t="str">
        <f>IF('各会計、関係団体の財政状況及び健全化判断比率'!BS10="","",'各会計、関係団体の財政状況及び健全化判断比率'!BS10)</f>
        <v>（一財）岩手県栽培漁業協会</v>
      </c>
      <c r="CR34" s="395"/>
      <c r="CS34" s="395"/>
      <c r="CT34" s="395"/>
      <c r="CU34" s="395"/>
      <c r="CV34" s="395"/>
      <c r="CW34" s="395"/>
      <c r="CX34" s="395"/>
      <c r="CY34" s="395"/>
      <c r="CZ34" s="395"/>
      <c r="DA34" s="395"/>
      <c r="DB34" s="395"/>
      <c r="DC34" s="395"/>
      <c r="DD34" s="395"/>
      <c r="DE34" s="395"/>
      <c r="DF34" s="191"/>
      <c r="DG34" s="397" t="str">
        <f>IF('各会計、関係団体の財政状況及び健全化判断比率'!BR10="","",'各会計、関係団体の財政状況及び健全化判断比率'!BR10)</f>
        <v/>
      </c>
      <c r="DH34" s="397"/>
      <c r="DI34" s="202"/>
      <c r="DJ34" s="157"/>
      <c r="DK34" s="157"/>
      <c r="DL34" s="157"/>
      <c r="DM34" s="157"/>
      <c r="DN34" s="157"/>
      <c r="DO34" s="157"/>
    </row>
    <row r="35" spans="1:119" ht="32.25" customHeight="1" x14ac:dyDescent="0.2">
      <c r="A35" s="158"/>
      <c r="B35" s="198"/>
      <c r="C35" s="396">
        <f t="shared" ref="C35:C40" si="5">IF(E35="","",C34+1)</f>
        <v>5</v>
      </c>
      <c r="D35" s="396"/>
      <c r="E35" s="395" t="str">
        <f>IF('各会計、関係団体の財政状況及び健全化判断比率'!B11="","",'各会計、関係団体の財政状況及び健全化判断比率'!B11)</f>
        <v>沿岸漁業改善資金特別会計</v>
      </c>
      <c r="F35" s="395"/>
      <c r="G35" s="395"/>
      <c r="H35" s="395"/>
      <c r="I35" s="395"/>
      <c r="J35" s="395"/>
      <c r="K35" s="395"/>
      <c r="L35" s="395"/>
      <c r="M35" s="395"/>
      <c r="N35" s="395"/>
      <c r="O35" s="395"/>
      <c r="P35" s="395"/>
      <c r="Q35" s="395"/>
      <c r="R35" s="395"/>
      <c r="S35" s="395"/>
      <c r="T35" s="199"/>
      <c r="U35" s="396" t="str">
        <f t="shared" si="0"/>
        <v/>
      </c>
      <c r="V35" s="396"/>
      <c r="W35" s="395"/>
      <c r="X35" s="395"/>
      <c r="Y35" s="395"/>
      <c r="Z35" s="395"/>
      <c r="AA35" s="395"/>
      <c r="AB35" s="395"/>
      <c r="AC35" s="395"/>
      <c r="AD35" s="395"/>
      <c r="AE35" s="395"/>
      <c r="AF35" s="395"/>
      <c r="AG35" s="395"/>
      <c r="AH35" s="395"/>
      <c r="AI35" s="395"/>
      <c r="AJ35" s="395"/>
      <c r="AK35" s="395"/>
      <c r="AL35" s="199"/>
      <c r="AM35" s="396" t="str">
        <f t="shared" si="1"/>
        <v/>
      </c>
      <c r="AN35" s="396"/>
      <c r="AO35" s="395"/>
      <c r="AP35" s="395"/>
      <c r="AQ35" s="395"/>
      <c r="AR35" s="395"/>
      <c r="AS35" s="395"/>
      <c r="AT35" s="395"/>
      <c r="AU35" s="395"/>
      <c r="AV35" s="395"/>
      <c r="AW35" s="395"/>
      <c r="AX35" s="395"/>
      <c r="AY35" s="395"/>
      <c r="AZ35" s="395"/>
      <c r="BA35" s="395"/>
      <c r="BB35" s="395"/>
      <c r="BC35" s="395"/>
      <c r="BD35" s="199"/>
      <c r="BE35" s="396" t="str">
        <f t="shared" si="2"/>
        <v/>
      </c>
      <c r="BF35" s="396"/>
      <c r="BG35" s="395"/>
      <c r="BH35" s="395"/>
      <c r="BI35" s="395"/>
      <c r="BJ35" s="395"/>
      <c r="BK35" s="395"/>
      <c r="BL35" s="395"/>
      <c r="BM35" s="395"/>
      <c r="BN35" s="395"/>
      <c r="BO35" s="395"/>
      <c r="BP35" s="395"/>
      <c r="BQ35" s="395"/>
      <c r="BR35" s="395"/>
      <c r="BS35" s="395"/>
      <c r="BT35" s="395"/>
      <c r="BU35" s="395"/>
      <c r="BV35" s="199"/>
      <c r="BW35" s="396" t="str">
        <f t="shared" si="3"/>
        <v/>
      </c>
      <c r="BX35" s="396"/>
      <c r="BY35" s="395" t="str">
        <f>IF('各会計、関係団体の財政状況及び健全化判断比率'!B72="","",'各会計、関係団体の財政状況及び健全化判断比率'!B72)</f>
        <v/>
      </c>
      <c r="BZ35" s="395"/>
      <c r="CA35" s="395"/>
      <c r="CB35" s="395"/>
      <c r="CC35" s="395"/>
      <c r="CD35" s="395"/>
      <c r="CE35" s="395"/>
      <c r="CF35" s="395"/>
      <c r="CG35" s="395"/>
      <c r="CH35" s="395"/>
      <c r="CI35" s="395"/>
      <c r="CJ35" s="395"/>
      <c r="CK35" s="395"/>
      <c r="CL35" s="395"/>
      <c r="CM35" s="395"/>
      <c r="CN35" s="199"/>
      <c r="CO35" s="396">
        <f t="shared" si="4"/>
        <v>21</v>
      </c>
      <c r="CP35" s="396"/>
      <c r="CQ35" s="395" t="str">
        <f>IF('各会計、関係団体の財政状況及び健全化判断比率'!BS11="","",'各会計、関係団体の財政状況及び健全化判断比率'!BS11)</f>
        <v>（一財）岩手県畜産協会</v>
      </c>
      <c r="CR35" s="395"/>
      <c r="CS35" s="395"/>
      <c r="CT35" s="395"/>
      <c r="CU35" s="395"/>
      <c r="CV35" s="395"/>
      <c r="CW35" s="395"/>
      <c r="CX35" s="395"/>
      <c r="CY35" s="395"/>
      <c r="CZ35" s="395"/>
      <c r="DA35" s="395"/>
      <c r="DB35" s="395"/>
      <c r="DC35" s="395"/>
      <c r="DD35" s="395"/>
      <c r="DE35" s="395"/>
      <c r="DF35" s="191"/>
      <c r="DG35" s="397" t="str">
        <f>IF('各会計、関係団体の財政状況及び健全化判断比率'!BR11="","",'各会計、関係団体の財政状況及び健全化判断比率'!BR11)</f>
        <v/>
      </c>
      <c r="DH35" s="397"/>
      <c r="DI35" s="202"/>
      <c r="DJ35" s="157"/>
      <c r="DK35" s="157"/>
      <c r="DL35" s="157"/>
      <c r="DM35" s="157"/>
      <c r="DN35" s="157"/>
      <c r="DO35" s="157"/>
    </row>
    <row r="36" spans="1:119" ht="32.25" customHeight="1" x14ac:dyDescent="0.2">
      <c r="A36" s="158"/>
      <c r="B36" s="198"/>
      <c r="C36" s="396">
        <f t="shared" si="5"/>
        <v>6</v>
      </c>
      <c r="D36" s="396"/>
      <c r="E36" s="395" t="str">
        <f>IF('各会計、関係団体の財政状況及び健全化判断比率'!B12="","",'各会計、関係団体の財政状況及び健全化判断比率'!B12)</f>
        <v>土地先行取得事業特別会計</v>
      </c>
      <c r="F36" s="395"/>
      <c r="G36" s="395"/>
      <c r="H36" s="395"/>
      <c r="I36" s="395"/>
      <c r="J36" s="395"/>
      <c r="K36" s="395"/>
      <c r="L36" s="395"/>
      <c r="M36" s="395"/>
      <c r="N36" s="395"/>
      <c r="O36" s="395"/>
      <c r="P36" s="395"/>
      <c r="Q36" s="395"/>
      <c r="R36" s="395"/>
      <c r="S36" s="395"/>
      <c r="T36" s="199"/>
      <c r="U36" s="396" t="str">
        <f t="shared" si="0"/>
        <v/>
      </c>
      <c r="V36" s="396"/>
      <c r="W36" s="395"/>
      <c r="X36" s="395"/>
      <c r="Y36" s="395"/>
      <c r="Z36" s="395"/>
      <c r="AA36" s="395"/>
      <c r="AB36" s="395"/>
      <c r="AC36" s="395"/>
      <c r="AD36" s="395"/>
      <c r="AE36" s="395"/>
      <c r="AF36" s="395"/>
      <c r="AG36" s="395"/>
      <c r="AH36" s="395"/>
      <c r="AI36" s="395"/>
      <c r="AJ36" s="395"/>
      <c r="AK36" s="395"/>
      <c r="AL36" s="199"/>
      <c r="AM36" s="396" t="str">
        <f t="shared" si="1"/>
        <v/>
      </c>
      <c r="AN36" s="396"/>
      <c r="AO36" s="395"/>
      <c r="AP36" s="395"/>
      <c r="AQ36" s="395"/>
      <c r="AR36" s="395"/>
      <c r="AS36" s="395"/>
      <c r="AT36" s="395"/>
      <c r="AU36" s="395"/>
      <c r="AV36" s="395"/>
      <c r="AW36" s="395"/>
      <c r="AX36" s="395"/>
      <c r="AY36" s="395"/>
      <c r="AZ36" s="395"/>
      <c r="BA36" s="395"/>
      <c r="BB36" s="395"/>
      <c r="BC36" s="395"/>
      <c r="BD36" s="199"/>
      <c r="BE36" s="396" t="str">
        <f t="shared" si="2"/>
        <v/>
      </c>
      <c r="BF36" s="396"/>
      <c r="BG36" s="395"/>
      <c r="BH36" s="395"/>
      <c r="BI36" s="395"/>
      <c r="BJ36" s="395"/>
      <c r="BK36" s="395"/>
      <c r="BL36" s="395"/>
      <c r="BM36" s="395"/>
      <c r="BN36" s="395"/>
      <c r="BO36" s="395"/>
      <c r="BP36" s="395"/>
      <c r="BQ36" s="395"/>
      <c r="BR36" s="395"/>
      <c r="BS36" s="395"/>
      <c r="BT36" s="395"/>
      <c r="BU36" s="395"/>
      <c r="BV36" s="199"/>
      <c r="BW36" s="396" t="str">
        <f t="shared" si="3"/>
        <v/>
      </c>
      <c r="BX36" s="396"/>
      <c r="BY36" s="395" t="str">
        <f>IF('各会計、関係団体の財政状況及び健全化判断比率'!B73="","",'各会計、関係団体の財政状況及び健全化判断比率'!B73)</f>
        <v/>
      </c>
      <c r="BZ36" s="395"/>
      <c r="CA36" s="395"/>
      <c r="CB36" s="395"/>
      <c r="CC36" s="395"/>
      <c r="CD36" s="395"/>
      <c r="CE36" s="395"/>
      <c r="CF36" s="395"/>
      <c r="CG36" s="395"/>
      <c r="CH36" s="395"/>
      <c r="CI36" s="395"/>
      <c r="CJ36" s="395"/>
      <c r="CK36" s="395"/>
      <c r="CL36" s="395"/>
      <c r="CM36" s="395"/>
      <c r="CN36" s="199"/>
      <c r="CO36" s="396">
        <f t="shared" si="4"/>
        <v>22</v>
      </c>
      <c r="CP36" s="396"/>
      <c r="CQ36" s="395" t="str">
        <f>IF('各会計、関係団体の財政状況及び健全化判断比率'!BS12="","",'各会計、関係団体の財政状況及び健全化判断比率'!BS12)</f>
        <v>（公財）さんりく基金</v>
      </c>
      <c r="CR36" s="395"/>
      <c r="CS36" s="395"/>
      <c r="CT36" s="395"/>
      <c r="CU36" s="395"/>
      <c r="CV36" s="395"/>
      <c r="CW36" s="395"/>
      <c r="CX36" s="395"/>
      <c r="CY36" s="395"/>
      <c r="CZ36" s="395"/>
      <c r="DA36" s="395"/>
      <c r="DB36" s="395"/>
      <c r="DC36" s="395"/>
      <c r="DD36" s="395"/>
      <c r="DE36" s="395"/>
      <c r="DF36" s="191"/>
      <c r="DG36" s="397" t="str">
        <f>IF('各会計、関係団体の財政状況及び健全化判断比率'!BR12="","",'各会計、関係団体の財政状況及び健全化判断比率'!BR12)</f>
        <v/>
      </c>
      <c r="DH36" s="397"/>
      <c r="DI36" s="202"/>
      <c r="DJ36" s="157"/>
      <c r="DK36" s="157"/>
      <c r="DL36" s="157"/>
      <c r="DM36" s="157"/>
      <c r="DN36" s="157"/>
      <c r="DO36" s="157"/>
    </row>
    <row r="37" spans="1:119" ht="32.25" customHeight="1" x14ac:dyDescent="0.2">
      <c r="A37" s="158"/>
      <c r="B37" s="198"/>
      <c r="C37" s="396">
        <f t="shared" si="5"/>
        <v>7</v>
      </c>
      <c r="D37" s="396"/>
      <c r="E37" s="395" t="str">
        <f>IF('各会計、関係団体の財政状況及び健全化判断比率'!B13="","",'各会計、関係団体の財政状況及び健全化判断比率'!B13)</f>
        <v>県有林事業特別会計</v>
      </c>
      <c r="F37" s="395"/>
      <c r="G37" s="395"/>
      <c r="H37" s="395"/>
      <c r="I37" s="395"/>
      <c r="J37" s="395"/>
      <c r="K37" s="395"/>
      <c r="L37" s="395"/>
      <c r="M37" s="395"/>
      <c r="N37" s="395"/>
      <c r="O37" s="395"/>
      <c r="P37" s="395"/>
      <c r="Q37" s="395"/>
      <c r="R37" s="395"/>
      <c r="S37" s="395"/>
      <c r="T37" s="199"/>
      <c r="U37" s="396" t="str">
        <f t="shared" si="0"/>
        <v/>
      </c>
      <c r="V37" s="396"/>
      <c r="W37" s="395"/>
      <c r="X37" s="395"/>
      <c r="Y37" s="395"/>
      <c r="Z37" s="395"/>
      <c r="AA37" s="395"/>
      <c r="AB37" s="395"/>
      <c r="AC37" s="395"/>
      <c r="AD37" s="395"/>
      <c r="AE37" s="395"/>
      <c r="AF37" s="395"/>
      <c r="AG37" s="395"/>
      <c r="AH37" s="395"/>
      <c r="AI37" s="395"/>
      <c r="AJ37" s="395"/>
      <c r="AK37" s="395"/>
      <c r="AL37" s="199"/>
      <c r="AM37" s="396" t="str">
        <f t="shared" si="1"/>
        <v/>
      </c>
      <c r="AN37" s="396"/>
      <c r="AO37" s="395"/>
      <c r="AP37" s="395"/>
      <c r="AQ37" s="395"/>
      <c r="AR37" s="395"/>
      <c r="AS37" s="395"/>
      <c r="AT37" s="395"/>
      <c r="AU37" s="395"/>
      <c r="AV37" s="395"/>
      <c r="AW37" s="395"/>
      <c r="AX37" s="395"/>
      <c r="AY37" s="395"/>
      <c r="AZ37" s="395"/>
      <c r="BA37" s="395"/>
      <c r="BB37" s="395"/>
      <c r="BC37" s="395"/>
      <c r="BD37" s="199"/>
      <c r="BE37" s="396" t="str">
        <f t="shared" si="2"/>
        <v/>
      </c>
      <c r="BF37" s="396"/>
      <c r="BG37" s="395"/>
      <c r="BH37" s="395"/>
      <c r="BI37" s="395"/>
      <c r="BJ37" s="395"/>
      <c r="BK37" s="395"/>
      <c r="BL37" s="395"/>
      <c r="BM37" s="395"/>
      <c r="BN37" s="395"/>
      <c r="BO37" s="395"/>
      <c r="BP37" s="395"/>
      <c r="BQ37" s="395"/>
      <c r="BR37" s="395"/>
      <c r="BS37" s="395"/>
      <c r="BT37" s="395"/>
      <c r="BU37" s="395"/>
      <c r="BV37" s="199"/>
      <c r="BW37" s="396" t="str">
        <f t="shared" si="3"/>
        <v/>
      </c>
      <c r="BX37" s="396"/>
      <c r="BY37" s="395" t="str">
        <f>IF('各会計、関係団体の財政状況及び健全化判断比率'!B74="","",'各会計、関係団体の財政状況及び健全化判断比率'!B74)</f>
        <v/>
      </c>
      <c r="BZ37" s="395"/>
      <c r="CA37" s="395"/>
      <c r="CB37" s="395"/>
      <c r="CC37" s="395"/>
      <c r="CD37" s="395"/>
      <c r="CE37" s="395"/>
      <c r="CF37" s="395"/>
      <c r="CG37" s="395"/>
      <c r="CH37" s="395"/>
      <c r="CI37" s="395"/>
      <c r="CJ37" s="395"/>
      <c r="CK37" s="395"/>
      <c r="CL37" s="395"/>
      <c r="CM37" s="395"/>
      <c r="CN37" s="199"/>
      <c r="CO37" s="396">
        <f t="shared" si="4"/>
        <v>23</v>
      </c>
      <c r="CP37" s="396"/>
      <c r="CQ37" s="395" t="str">
        <f>IF('各会計、関係団体の財政状況及び健全化判断比率'!BS13="","",'各会計、関係団体の財政状況及び健全化判断比率'!BS13)</f>
        <v>（公財）岩手県国際交流協会</v>
      </c>
      <c r="CR37" s="395"/>
      <c r="CS37" s="395"/>
      <c r="CT37" s="395"/>
      <c r="CU37" s="395"/>
      <c r="CV37" s="395"/>
      <c r="CW37" s="395"/>
      <c r="CX37" s="395"/>
      <c r="CY37" s="395"/>
      <c r="CZ37" s="395"/>
      <c r="DA37" s="395"/>
      <c r="DB37" s="395"/>
      <c r="DC37" s="395"/>
      <c r="DD37" s="395"/>
      <c r="DE37" s="395"/>
      <c r="DF37" s="191"/>
      <c r="DG37" s="397" t="str">
        <f>IF('各会計、関係団体の財政状況及び健全化判断比率'!BR13="","",'各会計、関係団体の財政状況及び健全化判断比率'!BR13)</f>
        <v/>
      </c>
      <c r="DH37" s="397"/>
      <c r="DI37" s="202"/>
      <c r="DJ37" s="157"/>
      <c r="DK37" s="157"/>
      <c r="DL37" s="157"/>
      <c r="DM37" s="157"/>
      <c r="DN37" s="157"/>
      <c r="DO37" s="157"/>
    </row>
    <row r="38" spans="1:119" ht="32.25" customHeight="1" x14ac:dyDescent="0.2">
      <c r="A38" s="158"/>
      <c r="B38" s="198"/>
      <c r="C38" s="396">
        <f t="shared" si="5"/>
        <v>8</v>
      </c>
      <c r="D38" s="396"/>
      <c r="E38" s="395" t="str">
        <f>IF('各会計、関係団体の財政状況及び健全化判断比率'!B14="","",'各会計、関係団体の財政状況及び健全化判断比率'!B14)</f>
        <v>林業・木材産業資金特別会計</v>
      </c>
      <c r="F38" s="395"/>
      <c r="G38" s="395"/>
      <c r="H38" s="395"/>
      <c r="I38" s="395"/>
      <c r="J38" s="395"/>
      <c r="K38" s="395"/>
      <c r="L38" s="395"/>
      <c r="M38" s="395"/>
      <c r="N38" s="395"/>
      <c r="O38" s="395"/>
      <c r="P38" s="395"/>
      <c r="Q38" s="395"/>
      <c r="R38" s="395"/>
      <c r="S38" s="395"/>
      <c r="T38" s="199"/>
      <c r="U38" s="396" t="str">
        <f t="shared" si="0"/>
        <v/>
      </c>
      <c r="V38" s="396"/>
      <c r="W38" s="395"/>
      <c r="X38" s="395"/>
      <c r="Y38" s="395"/>
      <c r="Z38" s="395"/>
      <c r="AA38" s="395"/>
      <c r="AB38" s="395"/>
      <c r="AC38" s="395"/>
      <c r="AD38" s="395"/>
      <c r="AE38" s="395"/>
      <c r="AF38" s="395"/>
      <c r="AG38" s="395"/>
      <c r="AH38" s="395"/>
      <c r="AI38" s="395"/>
      <c r="AJ38" s="395"/>
      <c r="AK38" s="395"/>
      <c r="AL38" s="199"/>
      <c r="AM38" s="396" t="str">
        <f t="shared" si="1"/>
        <v/>
      </c>
      <c r="AN38" s="396"/>
      <c r="AO38" s="395"/>
      <c r="AP38" s="395"/>
      <c r="AQ38" s="395"/>
      <c r="AR38" s="395"/>
      <c r="AS38" s="395"/>
      <c r="AT38" s="395"/>
      <c r="AU38" s="395"/>
      <c r="AV38" s="395"/>
      <c r="AW38" s="395"/>
      <c r="AX38" s="395"/>
      <c r="AY38" s="395"/>
      <c r="AZ38" s="395"/>
      <c r="BA38" s="395"/>
      <c r="BB38" s="395"/>
      <c r="BC38" s="395"/>
      <c r="BD38" s="199"/>
      <c r="BE38" s="396" t="str">
        <f t="shared" si="2"/>
        <v/>
      </c>
      <c r="BF38" s="396"/>
      <c r="BG38" s="395"/>
      <c r="BH38" s="395"/>
      <c r="BI38" s="395"/>
      <c r="BJ38" s="395"/>
      <c r="BK38" s="395"/>
      <c r="BL38" s="395"/>
      <c r="BM38" s="395"/>
      <c r="BN38" s="395"/>
      <c r="BO38" s="395"/>
      <c r="BP38" s="395"/>
      <c r="BQ38" s="395"/>
      <c r="BR38" s="395"/>
      <c r="BS38" s="395"/>
      <c r="BT38" s="395"/>
      <c r="BU38" s="395"/>
      <c r="BV38" s="199"/>
      <c r="BW38" s="396" t="str">
        <f t="shared" si="3"/>
        <v/>
      </c>
      <c r="BX38" s="396"/>
      <c r="BY38" s="395" t="str">
        <f>IF('各会計、関係団体の財政状況及び健全化判断比率'!B75="","",'各会計、関係団体の財政状況及び健全化判断比率'!B75)</f>
        <v/>
      </c>
      <c r="BZ38" s="395"/>
      <c r="CA38" s="395"/>
      <c r="CB38" s="395"/>
      <c r="CC38" s="395"/>
      <c r="CD38" s="395"/>
      <c r="CE38" s="395"/>
      <c r="CF38" s="395"/>
      <c r="CG38" s="395"/>
      <c r="CH38" s="395"/>
      <c r="CI38" s="395"/>
      <c r="CJ38" s="395"/>
      <c r="CK38" s="395"/>
      <c r="CL38" s="395"/>
      <c r="CM38" s="395"/>
      <c r="CN38" s="199"/>
      <c r="CO38" s="396">
        <f t="shared" si="4"/>
        <v>24</v>
      </c>
      <c r="CP38" s="396"/>
      <c r="CQ38" s="395" t="str">
        <f>IF('各会計、関係団体の財政状況及び健全化判断比率'!BS14="","",'各会計、関係団体の財政状況及び健全化判断比率'!BS14)</f>
        <v>（一財）クリーンいわて事業団</v>
      </c>
      <c r="CR38" s="395"/>
      <c r="CS38" s="395"/>
      <c r="CT38" s="395"/>
      <c r="CU38" s="395"/>
      <c r="CV38" s="395"/>
      <c r="CW38" s="395"/>
      <c r="CX38" s="395"/>
      <c r="CY38" s="395"/>
      <c r="CZ38" s="395"/>
      <c r="DA38" s="395"/>
      <c r="DB38" s="395"/>
      <c r="DC38" s="395"/>
      <c r="DD38" s="395"/>
      <c r="DE38" s="395"/>
      <c r="DF38" s="191"/>
      <c r="DG38" s="397" t="str">
        <f>IF('各会計、関係団体の財政状況及び健全化判断比率'!BR14="","",'各会計、関係団体の財政状況及び健全化判断比率'!BR14)</f>
        <v>○</v>
      </c>
      <c r="DH38" s="397"/>
      <c r="DI38" s="202"/>
      <c r="DJ38" s="157"/>
      <c r="DK38" s="157"/>
      <c r="DL38" s="157"/>
      <c r="DM38" s="157"/>
      <c r="DN38" s="157"/>
      <c r="DO38" s="157"/>
    </row>
    <row r="39" spans="1:119" ht="32.25" customHeight="1" x14ac:dyDescent="0.2">
      <c r="A39" s="158"/>
      <c r="B39" s="198"/>
      <c r="C39" s="396">
        <f t="shared" si="5"/>
        <v>9</v>
      </c>
      <c r="D39" s="396"/>
      <c r="E39" s="395" t="str">
        <f>IF('各会計、関係団体の財政状況及び健全化判断比率'!B15="","",'各会計、関係団体の財政状況及び健全化判断比率'!B15)</f>
        <v>公債管理特別会計</v>
      </c>
      <c r="F39" s="395"/>
      <c r="G39" s="395"/>
      <c r="H39" s="395"/>
      <c r="I39" s="395"/>
      <c r="J39" s="395"/>
      <c r="K39" s="395"/>
      <c r="L39" s="395"/>
      <c r="M39" s="395"/>
      <c r="N39" s="395"/>
      <c r="O39" s="395"/>
      <c r="P39" s="395"/>
      <c r="Q39" s="395"/>
      <c r="R39" s="395"/>
      <c r="S39" s="395"/>
      <c r="T39" s="199"/>
      <c r="U39" s="396" t="str">
        <f t="shared" si="0"/>
        <v/>
      </c>
      <c r="V39" s="396"/>
      <c r="W39" s="395"/>
      <c r="X39" s="395"/>
      <c r="Y39" s="395"/>
      <c r="Z39" s="395"/>
      <c r="AA39" s="395"/>
      <c r="AB39" s="395"/>
      <c r="AC39" s="395"/>
      <c r="AD39" s="395"/>
      <c r="AE39" s="395"/>
      <c r="AF39" s="395"/>
      <c r="AG39" s="395"/>
      <c r="AH39" s="395"/>
      <c r="AI39" s="395"/>
      <c r="AJ39" s="395"/>
      <c r="AK39" s="395"/>
      <c r="AL39" s="199"/>
      <c r="AM39" s="396" t="str">
        <f t="shared" si="1"/>
        <v/>
      </c>
      <c r="AN39" s="396"/>
      <c r="AO39" s="395"/>
      <c r="AP39" s="395"/>
      <c r="AQ39" s="395"/>
      <c r="AR39" s="395"/>
      <c r="AS39" s="395"/>
      <c r="AT39" s="395"/>
      <c r="AU39" s="395"/>
      <c r="AV39" s="395"/>
      <c r="AW39" s="395"/>
      <c r="AX39" s="395"/>
      <c r="AY39" s="395"/>
      <c r="AZ39" s="395"/>
      <c r="BA39" s="395"/>
      <c r="BB39" s="395"/>
      <c r="BC39" s="395"/>
      <c r="BD39" s="199"/>
      <c r="BE39" s="396" t="str">
        <f t="shared" si="2"/>
        <v/>
      </c>
      <c r="BF39" s="396"/>
      <c r="BG39" s="395"/>
      <c r="BH39" s="395"/>
      <c r="BI39" s="395"/>
      <c r="BJ39" s="395"/>
      <c r="BK39" s="395"/>
      <c r="BL39" s="395"/>
      <c r="BM39" s="395"/>
      <c r="BN39" s="395"/>
      <c r="BO39" s="395"/>
      <c r="BP39" s="395"/>
      <c r="BQ39" s="395"/>
      <c r="BR39" s="395"/>
      <c r="BS39" s="395"/>
      <c r="BT39" s="395"/>
      <c r="BU39" s="395"/>
      <c r="BV39" s="199"/>
      <c r="BW39" s="396" t="str">
        <f t="shared" si="3"/>
        <v/>
      </c>
      <c r="BX39" s="396"/>
      <c r="BY39" s="395" t="str">
        <f>IF('各会計、関係団体の財政状況及び健全化判断比率'!B76="","",'各会計、関係団体の財政状況及び健全化判断比率'!B76)</f>
        <v/>
      </c>
      <c r="BZ39" s="395"/>
      <c r="CA39" s="395"/>
      <c r="CB39" s="395"/>
      <c r="CC39" s="395"/>
      <c r="CD39" s="395"/>
      <c r="CE39" s="395"/>
      <c r="CF39" s="395"/>
      <c r="CG39" s="395"/>
      <c r="CH39" s="395"/>
      <c r="CI39" s="395"/>
      <c r="CJ39" s="395"/>
      <c r="CK39" s="395"/>
      <c r="CL39" s="395"/>
      <c r="CM39" s="395"/>
      <c r="CN39" s="199"/>
      <c r="CO39" s="396">
        <f t="shared" si="4"/>
        <v>25</v>
      </c>
      <c r="CP39" s="396"/>
      <c r="CQ39" s="395" t="str">
        <f>IF('各会計、関係団体の財政状況及び健全化判断比率'!BS15="","",'各会計、関係団体の財政状況及び健全化判断比率'!BS15)</f>
        <v>（公財）いわてリハビリテーションセンター</v>
      </c>
      <c r="CR39" s="395"/>
      <c r="CS39" s="395"/>
      <c r="CT39" s="395"/>
      <c r="CU39" s="395"/>
      <c r="CV39" s="395"/>
      <c r="CW39" s="395"/>
      <c r="CX39" s="395"/>
      <c r="CY39" s="395"/>
      <c r="CZ39" s="395"/>
      <c r="DA39" s="395"/>
      <c r="DB39" s="395"/>
      <c r="DC39" s="395"/>
      <c r="DD39" s="395"/>
      <c r="DE39" s="395"/>
      <c r="DF39" s="191"/>
      <c r="DG39" s="397" t="str">
        <f>IF('各会計、関係団体の財政状況及び健全化判断比率'!BR15="","",'各会計、関係団体の財政状況及び健全化判断比率'!BR15)</f>
        <v/>
      </c>
      <c r="DH39" s="397"/>
      <c r="DI39" s="202"/>
      <c r="DJ39" s="157"/>
      <c r="DK39" s="157"/>
      <c r="DL39" s="157"/>
      <c r="DM39" s="157"/>
      <c r="DN39" s="157"/>
      <c r="DO39" s="157"/>
    </row>
    <row r="40" spans="1:119" ht="32.25" customHeight="1" x14ac:dyDescent="0.2">
      <c r="A40" s="158"/>
      <c r="B40" s="198"/>
      <c r="C40" s="396" t="str">
        <f t="shared" si="5"/>
        <v/>
      </c>
      <c r="D40" s="396"/>
      <c r="E40" s="395" t="str">
        <f>IF('各会計、関係団体の財政状況及び健全化判断比率'!B16="","",'各会計、関係団体の財政状況及び健全化判断比率'!B16)</f>
        <v/>
      </c>
      <c r="F40" s="395"/>
      <c r="G40" s="395"/>
      <c r="H40" s="395"/>
      <c r="I40" s="395"/>
      <c r="J40" s="395"/>
      <c r="K40" s="395"/>
      <c r="L40" s="395"/>
      <c r="M40" s="395"/>
      <c r="N40" s="395"/>
      <c r="O40" s="395"/>
      <c r="P40" s="395"/>
      <c r="Q40" s="395"/>
      <c r="R40" s="395"/>
      <c r="S40" s="395"/>
      <c r="T40" s="199"/>
      <c r="U40" s="396" t="str">
        <f t="shared" si="0"/>
        <v/>
      </c>
      <c r="V40" s="396"/>
      <c r="W40" s="395"/>
      <c r="X40" s="395"/>
      <c r="Y40" s="395"/>
      <c r="Z40" s="395"/>
      <c r="AA40" s="395"/>
      <c r="AB40" s="395"/>
      <c r="AC40" s="395"/>
      <c r="AD40" s="395"/>
      <c r="AE40" s="395"/>
      <c r="AF40" s="395"/>
      <c r="AG40" s="395"/>
      <c r="AH40" s="395"/>
      <c r="AI40" s="395"/>
      <c r="AJ40" s="395"/>
      <c r="AK40" s="395"/>
      <c r="AL40" s="199"/>
      <c r="AM40" s="396" t="str">
        <f t="shared" si="1"/>
        <v/>
      </c>
      <c r="AN40" s="396"/>
      <c r="AO40" s="395"/>
      <c r="AP40" s="395"/>
      <c r="AQ40" s="395"/>
      <c r="AR40" s="395"/>
      <c r="AS40" s="395"/>
      <c r="AT40" s="395"/>
      <c r="AU40" s="395"/>
      <c r="AV40" s="395"/>
      <c r="AW40" s="395"/>
      <c r="AX40" s="395"/>
      <c r="AY40" s="395"/>
      <c r="AZ40" s="395"/>
      <c r="BA40" s="395"/>
      <c r="BB40" s="395"/>
      <c r="BC40" s="395"/>
      <c r="BD40" s="199"/>
      <c r="BE40" s="396" t="str">
        <f t="shared" si="2"/>
        <v/>
      </c>
      <c r="BF40" s="396"/>
      <c r="BG40" s="395"/>
      <c r="BH40" s="395"/>
      <c r="BI40" s="395"/>
      <c r="BJ40" s="395"/>
      <c r="BK40" s="395"/>
      <c r="BL40" s="395"/>
      <c r="BM40" s="395"/>
      <c r="BN40" s="395"/>
      <c r="BO40" s="395"/>
      <c r="BP40" s="395"/>
      <c r="BQ40" s="395"/>
      <c r="BR40" s="395"/>
      <c r="BS40" s="395"/>
      <c r="BT40" s="395"/>
      <c r="BU40" s="395"/>
      <c r="BV40" s="199"/>
      <c r="BW40" s="396" t="str">
        <f t="shared" si="3"/>
        <v/>
      </c>
      <c r="BX40" s="396"/>
      <c r="BY40" s="395" t="str">
        <f>IF('各会計、関係団体の財政状況及び健全化判断比率'!B77="","",'各会計、関係団体の財政状況及び健全化判断比率'!B77)</f>
        <v/>
      </c>
      <c r="BZ40" s="395"/>
      <c r="CA40" s="395"/>
      <c r="CB40" s="395"/>
      <c r="CC40" s="395"/>
      <c r="CD40" s="395"/>
      <c r="CE40" s="395"/>
      <c r="CF40" s="395"/>
      <c r="CG40" s="395"/>
      <c r="CH40" s="395"/>
      <c r="CI40" s="395"/>
      <c r="CJ40" s="395"/>
      <c r="CK40" s="395"/>
      <c r="CL40" s="395"/>
      <c r="CM40" s="395"/>
      <c r="CN40" s="199"/>
      <c r="CO40" s="396">
        <f t="shared" si="4"/>
        <v>26</v>
      </c>
      <c r="CP40" s="396"/>
      <c r="CQ40" s="395" t="str">
        <f>IF('各会計、関係団体の財政状況及び健全化判断比率'!BS16="","",'各会計、関係団体の財政状況及び健全化判断比率'!BS16)</f>
        <v>（公財）いわて愛の健康づくり財団</v>
      </c>
      <c r="CR40" s="395"/>
      <c r="CS40" s="395"/>
      <c r="CT40" s="395"/>
      <c r="CU40" s="395"/>
      <c r="CV40" s="395"/>
      <c r="CW40" s="395"/>
      <c r="CX40" s="395"/>
      <c r="CY40" s="395"/>
      <c r="CZ40" s="395"/>
      <c r="DA40" s="395"/>
      <c r="DB40" s="395"/>
      <c r="DC40" s="395"/>
      <c r="DD40" s="395"/>
      <c r="DE40" s="395"/>
      <c r="DF40" s="191"/>
      <c r="DG40" s="397" t="str">
        <f>IF('各会計、関係団体の財政状況及び健全化判断比率'!BR16="","",'各会計、関係団体の財政状況及び健全化判断比率'!BR16)</f>
        <v/>
      </c>
      <c r="DH40" s="397"/>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179</v>
      </c>
      <c r="C43" s="157"/>
      <c r="D43" s="157"/>
      <c r="E43" s="157" t="s">
        <v>180</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181</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182</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183</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184</v>
      </c>
    </row>
    <row r="48" spans="1:119" x14ac:dyDescent="0.2">
      <c r="E48" s="159" t="s">
        <v>185</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C4L90QzKFFj7jmgxPiQ3y+nGXO10UyT/O5rAwvHvpyHe99j9LnlOhAW54A0ekAGl6Ejt1A5N1SxghqLSE6kNSA==" saltValue="OZNgFHpky2QV7mzJg2ggxQ=="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0</v>
      </c>
      <c r="K32" s="10"/>
      <c r="L32" s="10"/>
      <c r="M32" s="10"/>
      <c r="N32" s="10"/>
      <c r="O32" s="10"/>
      <c r="P32" s="10"/>
    </row>
    <row r="33" spans="1:16" ht="39" customHeight="1" thickBot="1" x14ac:dyDescent="0.3">
      <c r="A33" s="10"/>
      <c r="B33" s="13" t="s">
        <v>6</v>
      </c>
      <c r="C33" s="14"/>
      <c r="D33" s="14"/>
      <c r="E33" s="15" t="s">
        <v>2</v>
      </c>
      <c r="F33" s="16" t="s">
        <v>542</v>
      </c>
      <c r="G33" s="17" t="s">
        <v>543</v>
      </c>
      <c r="H33" s="17" t="s">
        <v>544</v>
      </c>
      <c r="I33" s="17" t="s">
        <v>545</v>
      </c>
      <c r="J33" s="18" t="s">
        <v>546</v>
      </c>
      <c r="K33" s="10"/>
      <c r="L33" s="10"/>
      <c r="M33" s="10"/>
      <c r="N33" s="10"/>
      <c r="O33" s="10"/>
      <c r="P33" s="10"/>
    </row>
    <row r="34" spans="1:16" ht="39" customHeight="1" x14ac:dyDescent="0.2">
      <c r="A34" s="10"/>
      <c r="B34" s="19"/>
      <c r="C34" s="1165" t="s">
        <v>551</v>
      </c>
      <c r="D34" s="1165"/>
      <c r="E34" s="1166"/>
      <c r="F34" s="20">
        <v>6.57</v>
      </c>
      <c r="G34" s="21">
        <v>6.25</v>
      </c>
      <c r="H34" s="21">
        <v>5.44</v>
      </c>
      <c r="I34" s="21">
        <v>6.09</v>
      </c>
      <c r="J34" s="22">
        <v>4.79</v>
      </c>
      <c r="K34" s="10"/>
      <c r="L34" s="10"/>
      <c r="M34" s="10"/>
      <c r="N34" s="10"/>
      <c r="O34" s="10"/>
      <c r="P34" s="10"/>
    </row>
    <row r="35" spans="1:16" ht="39" customHeight="1" x14ac:dyDescent="0.2">
      <c r="A35" s="10"/>
      <c r="B35" s="23"/>
      <c r="C35" s="1159" t="s">
        <v>552</v>
      </c>
      <c r="D35" s="1160"/>
      <c r="E35" s="1161"/>
      <c r="F35" s="24">
        <v>3.58</v>
      </c>
      <c r="G35" s="25">
        <v>3.93</v>
      </c>
      <c r="H35" s="25">
        <v>3.11</v>
      </c>
      <c r="I35" s="25">
        <v>2.74</v>
      </c>
      <c r="J35" s="26">
        <v>3.24</v>
      </c>
      <c r="K35" s="10"/>
      <c r="L35" s="10"/>
      <c r="M35" s="10"/>
      <c r="N35" s="10"/>
      <c r="O35" s="10"/>
      <c r="P35" s="10"/>
    </row>
    <row r="36" spans="1:16" ht="39" customHeight="1" x14ac:dyDescent="0.2">
      <c r="A36" s="10"/>
      <c r="B36" s="23"/>
      <c r="C36" s="1159" t="s">
        <v>553</v>
      </c>
      <c r="D36" s="1160"/>
      <c r="E36" s="1161"/>
      <c r="F36" s="24">
        <v>5.01</v>
      </c>
      <c r="G36" s="25">
        <v>4.1399999999999997</v>
      </c>
      <c r="H36" s="25">
        <v>3.33</v>
      </c>
      <c r="I36" s="25">
        <v>2.08</v>
      </c>
      <c r="J36" s="26">
        <v>1.48</v>
      </c>
      <c r="K36" s="10"/>
      <c r="L36" s="10"/>
      <c r="M36" s="10"/>
      <c r="N36" s="10"/>
      <c r="O36" s="10"/>
      <c r="P36" s="10"/>
    </row>
    <row r="37" spans="1:16" ht="39" customHeight="1" x14ac:dyDescent="0.2">
      <c r="A37" s="10"/>
      <c r="B37" s="23"/>
      <c r="C37" s="1159" t="s">
        <v>554</v>
      </c>
      <c r="D37" s="1160"/>
      <c r="E37" s="1161"/>
      <c r="F37" s="24" t="s">
        <v>502</v>
      </c>
      <c r="G37" s="25" t="s">
        <v>502</v>
      </c>
      <c r="H37" s="25" t="s">
        <v>502</v>
      </c>
      <c r="I37" s="25" t="s">
        <v>502</v>
      </c>
      <c r="J37" s="26">
        <v>0.46</v>
      </c>
      <c r="K37" s="10"/>
      <c r="L37" s="10"/>
      <c r="M37" s="10"/>
      <c r="N37" s="10"/>
      <c r="O37" s="10"/>
      <c r="P37" s="10"/>
    </row>
    <row r="38" spans="1:16" ht="39" customHeight="1" x14ac:dyDescent="0.2">
      <c r="A38" s="10"/>
      <c r="B38" s="23"/>
      <c r="C38" s="1159" t="s">
        <v>555</v>
      </c>
      <c r="D38" s="1160"/>
      <c r="E38" s="1161"/>
      <c r="F38" s="24">
        <v>0.08</v>
      </c>
      <c r="G38" s="25">
        <v>0.37</v>
      </c>
      <c r="H38" s="25">
        <v>0.35</v>
      </c>
      <c r="I38" s="25">
        <v>0.31</v>
      </c>
      <c r="J38" s="26">
        <v>0.31</v>
      </c>
      <c r="K38" s="10"/>
      <c r="L38" s="10"/>
      <c r="M38" s="10"/>
      <c r="N38" s="10"/>
      <c r="O38" s="10"/>
      <c r="P38" s="10"/>
    </row>
    <row r="39" spans="1:16" ht="39" customHeight="1" x14ac:dyDescent="0.2">
      <c r="A39" s="10"/>
      <c r="B39" s="23"/>
      <c r="C39" s="1159" t="s">
        <v>556</v>
      </c>
      <c r="D39" s="1160"/>
      <c r="E39" s="1161"/>
      <c r="F39" s="24">
        <v>0.95</v>
      </c>
      <c r="G39" s="25">
        <v>0.14000000000000001</v>
      </c>
      <c r="H39" s="25">
        <v>0.21</v>
      </c>
      <c r="I39" s="25">
        <v>0.22</v>
      </c>
      <c r="J39" s="26">
        <v>0.24</v>
      </c>
      <c r="K39" s="10"/>
      <c r="L39" s="10"/>
      <c r="M39" s="10"/>
      <c r="N39" s="10"/>
      <c r="O39" s="10"/>
      <c r="P39" s="10"/>
    </row>
    <row r="40" spans="1:16" ht="39" customHeight="1" x14ac:dyDescent="0.2">
      <c r="A40" s="10"/>
      <c r="B40" s="23"/>
      <c r="C40" s="1159" t="s">
        <v>557</v>
      </c>
      <c r="D40" s="1160"/>
      <c r="E40" s="1161"/>
      <c r="F40" s="24">
        <v>0.1</v>
      </c>
      <c r="G40" s="25">
        <v>0.09</v>
      </c>
      <c r="H40" s="25">
        <v>0.1</v>
      </c>
      <c r="I40" s="25">
        <v>0.11</v>
      </c>
      <c r="J40" s="26">
        <v>0.03</v>
      </c>
      <c r="K40" s="10"/>
      <c r="L40" s="10"/>
      <c r="M40" s="10"/>
      <c r="N40" s="10"/>
      <c r="O40" s="10"/>
      <c r="P40" s="10"/>
    </row>
    <row r="41" spans="1:16" ht="39" customHeight="1" x14ac:dyDescent="0.2">
      <c r="A41" s="10"/>
      <c r="B41" s="23"/>
      <c r="C41" s="1159" t="s">
        <v>558</v>
      </c>
      <c r="D41" s="1160"/>
      <c r="E41" s="1161"/>
      <c r="F41" s="24">
        <v>0.01</v>
      </c>
      <c r="G41" s="25">
        <v>0</v>
      </c>
      <c r="H41" s="25">
        <v>0.01</v>
      </c>
      <c r="I41" s="25">
        <v>0.01</v>
      </c>
      <c r="J41" s="26">
        <v>0.01</v>
      </c>
      <c r="K41" s="10"/>
      <c r="L41" s="10"/>
      <c r="M41" s="10"/>
      <c r="N41" s="10"/>
      <c r="O41" s="10"/>
      <c r="P41" s="10"/>
    </row>
    <row r="42" spans="1:16" ht="39" customHeight="1" x14ac:dyDescent="0.2">
      <c r="A42" s="10"/>
      <c r="B42" s="27"/>
      <c r="C42" s="1159" t="s">
        <v>559</v>
      </c>
      <c r="D42" s="1160"/>
      <c r="E42" s="1161"/>
      <c r="F42" s="24" t="s">
        <v>502</v>
      </c>
      <c r="G42" s="25" t="s">
        <v>502</v>
      </c>
      <c r="H42" s="25" t="s">
        <v>502</v>
      </c>
      <c r="I42" s="25" t="s">
        <v>502</v>
      </c>
      <c r="J42" s="26" t="s">
        <v>502</v>
      </c>
      <c r="K42" s="10"/>
      <c r="L42" s="10"/>
      <c r="M42" s="10"/>
      <c r="N42" s="10"/>
      <c r="O42" s="10"/>
      <c r="P42" s="10"/>
    </row>
    <row r="43" spans="1:16" ht="39" customHeight="1" thickBot="1" x14ac:dyDescent="0.25">
      <c r="A43" s="10"/>
      <c r="B43" s="28"/>
      <c r="C43" s="1162" t="s">
        <v>560</v>
      </c>
      <c r="D43" s="1163"/>
      <c r="E43" s="1164"/>
      <c r="F43" s="29">
        <v>0</v>
      </c>
      <c r="G43" s="30">
        <v>0</v>
      </c>
      <c r="H43" s="30">
        <v>7.0000000000000007E-2</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qO1BzZan3nadP8X8f2MkNaP+zhxvefO5QdYopU2eW1cgOUGC8HzhlUDlGPxOZ97fgK8i2H6xo5hOSjS/L2YOWg==" saltValue="atApnUnyNV96Cjl7eM/2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3">
      <c r="A44" s="36"/>
      <c r="B44" s="39" t="s">
        <v>8</v>
      </c>
      <c r="C44" s="40"/>
      <c r="D44" s="40"/>
      <c r="E44" s="41"/>
      <c r="F44" s="41"/>
      <c r="G44" s="41"/>
      <c r="H44" s="41"/>
      <c r="I44" s="41"/>
      <c r="J44" s="42" t="s">
        <v>2</v>
      </c>
      <c r="K44" s="43" t="s">
        <v>542</v>
      </c>
      <c r="L44" s="44" t="s">
        <v>543</v>
      </c>
      <c r="M44" s="44" t="s">
        <v>544</v>
      </c>
      <c r="N44" s="44" t="s">
        <v>545</v>
      </c>
      <c r="O44" s="45" t="s">
        <v>546</v>
      </c>
      <c r="P44" s="36"/>
      <c r="Q44" s="36"/>
      <c r="R44" s="36"/>
      <c r="S44" s="36"/>
      <c r="T44" s="36"/>
      <c r="U44" s="36"/>
    </row>
    <row r="45" spans="1:21" ht="30.75" customHeight="1" x14ac:dyDescent="0.2">
      <c r="A45" s="36"/>
      <c r="B45" s="1185" t="s">
        <v>9</v>
      </c>
      <c r="C45" s="1186"/>
      <c r="D45" s="46"/>
      <c r="E45" s="1191" t="s">
        <v>10</v>
      </c>
      <c r="F45" s="1191"/>
      <c r="G45" s="1191"/>
      <c r="H45" s="1191"/>
      <c r="I45" s="1191"/>
      <c r="J45" s="1192"/>
      <c r="K45" s="47">
        <v>132813</v>
      </c>
      <c r="L45" s="48">
        <v>130107</v>
      </c>
      <c r="M45" s="48">
        <v>121454</v>
      </c>
      <c r="N45" s="48">
        <v>119442</v>
      </c>
      <c r="O45" s="49">
        <v>111144</v>
      </c>
      <c r="P45" s="36"/>
      <c r="Q45" s="36"/>
      <c r="R45" s="36"/>
      <c r="S45" s="36"/>
      <c r="T45" s="36"/>
      <c r="U45" s="36"/>
    </row>
    <row r="46" spans="1:21" ht="30.75" customHeight="1" x14ac:dyDescent="0.2">
      <c r="A46" s="36"/>
      <c r="B46" s="1187"/>
      <c r="C46" s="1188"/>
      <c r="D46" s="50"/>
      <c r="E46" s="1169" t="s">
        <v>11</v>
      </c>
      <c r="F46" s="1169"/>
      <c r="G46" s="1169"/>
      <c r="H46" s="1169"/>
      <c r="I46" s="1169"/>
      <c r="J46" s="1170"/>
      <c r="K46" s="51" t="s">
        <v>502</v>
      </c>
      <c r="L46" s="52" t="s">
        <v>502</v>
      </c>
      <c r="M46" s="52" t="s">
        <v>502</v>
      </c>
      <c r="N46" s="52" t="s">
        <v>502</v>
      </c>
      <c r="O46" s="53" t="s">
        <v>502</v>
      </c>
      <c r="P46" s="36"/>
      <c r="Q46" s="36"/>
      <c r="R46" s="36"/>
      <c r="S46" s="36"/>
      <c r="T46" s="36"/>
      <c r="U46" s="36"/>
    </row>
    <row r="47" spans="1:21" ht="30.75" customHeight="1" x14ac:dyDescent="0.2">
      <c r="A47" s="36"/>
      <c r="B47" s="1187"/>
      <c r="C47" s="1188"/>
      <c r="D47" s="50"/>
      <c r="E47" s="1169" t="s">
        <v>12</v>
      </c>
      <c r="F47" s="1169"/>
      <c r="G47" s="1169"/>
      <c r="H47" s="1169"/>
      <c r="I47" s="1169"/>
      <c r="J47" s="1170"/>
      <c r="K47" s="51">
        <v>864</v>
      </c>
      <c r="L47" s="52">
        <v>897</v>
      </c>
      <c r="M47" s="52">
        <v>930</v>
      </c>
      <c r="N47" s="52">
        <v>868</v>
      </c>
      <c r="O47" s="53">
        <v>1018</v>
      </c>
      <c r="P47" s="36"/>
      <c r="Q47" s="36"/>
      <c r="R47" s="36"/>
      <c r="S47" s="36"/>
      <c r="T47" s="36"/>
      <c r="U47" s="36"/>
    </row>
    <row r="48" spans="1:21" ht="30.75" customHeight="1" x14ac:dyDescent="0.2">
      <c r="A48" s="36"/>
      <c r="B48" s="1187"/>
      <c r="C48" s="1188"/>
      <c r="D48" s="50"/>
      <c r="E48" s="1169" t="s">
        <v>13</v>
      </c>
      <c r="F48" s="1169"/>
      <c r="G48" s="1169"/>
      <c r="H48" s="1169"/>
      <c r="I48" s="1169"/>
      <c r="J48" s="1170"/>
      <c r="K48" s="51">
        <v>9141</v>
      </c>
      <c r="L48" s="52">
        <v>10094</v>
      </c>
      <c r="M48" s="52">
        <v>10383</v>
      </c>
      <c r="N48" s="52">
        <v>10179</v>
      </c>
      <c r="O48" s="53">
        <v>9718</v>
      </c>
      <c r="P48" s="36"/>
      <c r="Q48" s="36"/>
      <c r="R48" s="36"/>
      <c r="S48" s="36"/>
      <c r="T48" s="36"/>
      <c r="U48" s="36"/>
    </row>
    <row r="49" spans="1:21" ht="30.75" customHeight="1" x14ac:dyDescent="0.2">
      <c r="A49" s="36"/>
      <c r="B49" s="1187"/>
      <c r="C49" s="1188"/>
      <c r="D49" s="50"/>
      <c r="E49" s="1169" t="s">
        <v>14</v>
      </c>
      <c r="F49" s="1169"/>
      <c r="G49" s="1169"/>
      <c r="H49" s="1169"/>
      <c r="I49" s="1169"/>
      <c r="J49" s="1170"/>
      <c r="K49" s="51" t="s">
        <v>502</v>
      </c>
      <c r="L49" s="52" t="s">
        <v>502</v>
      </c>
      <c r="M49" s="52" t="s">
        <v>502</v>
      </c>
      <c r="N49" s="52" t="s">
        <v>502</v>
      </c>
      <c r="O49" s="53" t="s">
        <v>502</v>
      </c>
      <c r="P49" s="36"/>
      <c r="Q49" s="36"/>
      <c r="R49" s="36"/>
      <c r="S49" s="36"/>
      <c r="T49" s="36"/>
      <c r="U49" s="36"/>
    </row>
    <row r="50" spans="1:21" ht="30.75" customHeight="1" x14ac:dyDescent="0.2">
      <c r="A50" s="36"/>
      <c r="B50" s="1187"/>
      <c r="C50" s="1188"/>
      <c r="D50" s="50"/>
      <c r="E50" s="1169" t="s">
        <v>15</v>
      </c>
      <c r="F50" s="1169"/>
      <c r="G50" s="1169"/>
      <c r="H50" s="1169"/>
      <c r="I50" s="1169"/>
      <c r="J50" s="1170"/>
      <c r="K50" s="51">
        <v>1359</v>
      </c>
      <c r="L50" s="52">
        <v>955</v>
      </c>
      <c r="M50" s="52">
        <v>987</v>
      </c>
      <c r="N50" s="52">
        <v>904</v>
      </c>
      <c r="O50" s="53">
        <v>886</v>
      </c>
      <c r="P50" s="36"/>
      <c r="Q50" s="36"/>
      <c r="R50" s="36"/>
      <c r="S50" s="36"/>
      <c r="T50" s="36"/>
      <c r="U50" s="36"/>
    </row>
    <row r="51" spans="1:21" ht="30.75" customHeight="1" x14ac:dyDescent="0.2">
      <c r="A51" s="36"/>
      <c r="B51" s="1189"/>
      <c r="C51" s="1190"/>
      <c r="D51" s="54"/>
      <c r="E51" s="1169" t="s">
        <v>16</v>
      </c>
      <c r="F51" s="1169"/>
      <c r="G51" s="1169"/>
      <c r="H51" s="1169"/>
      <c r="I51" s="1169"/>
      <c r="J51" s="1170"/>
      <c r="K51" s="51">
        <v>2</v>
      </c>
      <c r="L51" s="52">
        <v>2</v>
      </c>
      <c r="M51" s="52">
        <v>1</v>
      </c>
      <c r="N51" s="52">
        <v>0</v>
      </c>
      <c r="O51" s="53">
        <v>0</v>
      </c>
      <c r="P51" s="36"/>
      <c r="Q51" s="36"/>
      <c r="R51" s="36"/>
      <c r="S51" s="36"/>
      <c r="T51" s="36"/>
      <c r="U51" s="36"/>
    </row>
    <row r="52" spans="1:21" ht="30.75" customHeight="1" x14ac:dyDescent="0.2">
      <c r="A52" s="36"/>
      <c r="B52" s="1167" t="s">
        <v>17</v>
      </c>
      <c r="C52" s="1168"/>
      <c r="D52" s="54"/>
      <c r="E52" s="1169" t="s">
        <v>18</v>
      </c>
      <c r="F52" s="1169"/>
      <c r="G52" s="1169"/>
      <c r="H52" s="1169"/>
      <c r="I52" s="1169"/>
      <c r="J52" s="1170"/>
      <c r="K52" s="51">
        <v>75190</v>
      </c>
      <c r="L52" s="52">
        <v>76352</v>
      </c>
      <c r="M52" s="52">
        <v>76002</v>
      </c>
      <c r="N52" s="52">
        <v>75277</v>
      </c>
      <c r="O52" s="53">
        <v>73514</v>
      </c>
      <c r="P52" s="36"/>
      <c r="Q52" s="36"/>
      <c r="R52" s="36"/>
      <c r="S52" s="36"/>
      <c r="T52" s="36"/>
      <c r="U52" s="36"/>
    </row>
    <row r="53" spans="1:21" ht="30.75" customHeight="1" thickBot="1" x14ac:dyDescent="0.25">
      <c r="A53" s="36"/>
      <c r="B53" s="1171" t="s">
        <v>19</v>
      </c>
      <c r="C53" s="1172"/>
      <c r="D53" s="55"/>
      <c r="E53" s="1173" t="s">
        <v>20</v>
      </c>
      <c r="F53" s="1173"/>
      <c r="G53" s="1173"/>
      <c r="H53" s="1173"/>
      <c r="I53" s="1173"/>
      <c r="J53" s="1174"/>
      <c r="K53" s="56">
        <v>68989</v>
      </c>
      <c r="L53" s="57">
        <v>65703</v>
      </c>
      <c r="M53" s="57">
        <v>57753</v>
      </c>
      <c r="N53" s="57">
        <v>56116</v>
      </c>
      <c r="O53" s="58">
        <v>49252</v>
      </c>
      <c r="P53" s="36"/>
      <c r="Q53" s="36"/>
      <c r="R53" s="36"/>
      <c r="S53" s="36"/>
      <c r="T53" s="36"/>
      <c r="U53" s="36"/>
    </row>
    <row r="54" spans="1:21" ht="24" customHeight="1" thickBot="1" x14ac:dyDescent="0.3">
      <c r="A54" s="36"/>
      <c r="B54" s="59" t="s">
        <v>21</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561</v>
      </c>
      <c r="L55" s="65" t="s">
        <v>562</v>
      </c>
      <c r="M55" s="65" t="s">
        <v>563</v>
      </c>
      <c r="N55" s="65" t="s">
        <v>564</v>
      </c>
      <c r="O55" s="66" t="s">
        <v>565</v>
      </c>
      <c r="P55" s="36"/>
      <c r="Q55" s="36"/>
      <c r="R55" s="36"/>
      <c r="S55" s="36"/>
      <c r="T55" s="36"/>
      <c r="U55" s="36"/>
    </row>
    <row r="56" spans="1:21" ht="30.75" customHeight="1" x14ac:dyDescent="0.2">
      <c r="A56" s="36"/>
      <c r="B56" s="1175" t="s">
        <v>22</v>
      </c>
      <c r="C56" s="1176"/>
      <c r="D56" s="1179" t="s">
        <v>23</v>
      </c>
      <c r="E56" s="1180"/>
      <c r="F56" s="1180"/>
      <c r="G56" s="1180"/>
      <c r="H56" s="1180"/>
      <c r="I56" s="1180"/>
      <c r="J56" s="1181"/>
      <c r="K56" s="67">
        <v>4418</v>
      </c>
      <c r="L56" s="68">
        <v>4949</v>
      </c>
      <c r="M56" s="68">
        <v>5512</v>
      </c>
      <c r="N56" s="68">
        <v>4443</v>
      </c>
      <c r="O56" s="69">
        <v>5066</v>
      </c>
      <c r="P56" s="36"/>
      <c r="Q56" s="36"/>
      <c r="R56" s="36"/>
      <c r="S56" s="36"/>
      <c r="T56" s="36"/>
      <c r="U56" s="36"/>
    </row>
    <row r="57" spans="1:21" ht="30.75" customHeight="1" thickBot="1" x14ac:dyDescent="0.25">
      <c r="A57" s="36"/>
      <c r="B57" s="1177"/>
      <c r="C57" s="1178"/>
      <c r="D57" s="1182" t="s">
        <v>24</v>
      </c>
      <c r="E57" s="1183"/>
      <c r="F57" s="1183"/>
      <c r="G57" s="1183"/>
      <c r="H57" s="1183"/>
      <c r="I57" s="1183"/>
      <c r="J57" s="1184"/>
      <c r="K57" s="70">
        <v>3418</v>
      </c>
      <c r="L57" s="71">
        <v>3949</v>
      </c>
      <c r="M57" s="71">
        <v>4512</v>
      </c>
      <c r="N57" s="71">
        <v>3776</v>
      </c>
      <c r="O57" s="72">
        <v>2977</v>
      </c>
      <c r="P57" s="36"/>
      <c r="Q57" s="36"/>
      <c r="R57" s="36"/>
      <c r="S57" s="36"/>
      <c r="T57" s="36"/>
      <c r="U57" s="36"/>
    </row>
    <row r="58" spans="1:21" ht="17.25" customHeight="1" x14ac:dyDescent="0.2">
      <c r="A58" s="36"/>
      <c r="B58" s="73"/>
      <c r="C58" s="73"/>
      <c r="D58" s="74" t="s">
        <v>25</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26</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tEO685WDO746rsQHD1dgLo5vlHOau4qnjroj8GK9jpVbSsgdqFx81E/N/gYBFPm1LkrqivNt75IfSL9dFJoVTQ==" saltValue="g6tuOH0dsyOlY392p7/H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7</v>
      </c>
    </row>
    <row r="40" spans="2:13" ht="27.75" customHeight="1" thickBot="1" x14ac:dyDescent="0.3">
      <c r="B40" s="79" t="s">
        <v>8</v>
      </c>
      <c r="C40" s="80"/>
      <c r="D40" s="80"/>
      <c r="E40" s="81"/>
      <c r="F40" s="81"/>
      <c r="G40" s="81"/>
      <c r="H40" s="82" t="s">
        <v>2</v>
      </c>
      <c r="I40" s="383" t="s">
        <v>542</v>
      </c>
      <c r="J40" s="384" t="s">
        <v>543</v>
      </c>
      <c r="K40" s="384" t="s">
        <v>544</v>
      </c>
      <c r="L40" s="384" t="s">
        <v>545</v>
      </c>
      <c r="M40" s="385" t="s">
        <v>546</v>
      </c>
    </row>
    <row r="41" spans="2:13" ht="27.75" customHeight="1" x14ac:dyDescent="0.2">
      <c r="B41" s="1205" t="s">
        <v>27</v>
      </c>
      <c r="C41" s="1206"/>
      <c r="D41" s="83"/>
      <c r="E41" s="1207" t="s">
        <v>28</v>
      </c>
      <c r="F41" s="1207"/>
      <c r="G41" s="1207"/>
      <c r="H41" s="1208"/>
      <c r="I41" s="386">
        <v>1480365</v>
      </c>
      <c r="J41" s="387">
        <v>1439973</v>
      </c>
      <c r="K41" s="387">
        <v>1407168</v>
      </c>
      <c r="L41" s="387">
        <v>1375859</v>
      </c>
      <c r="M41" s="388">
        <v>1355246</v>
      </c>
    </row>
    <row r="42" spans="2:13" ht="27.75" customHeight="1" x14ac:dyDescent="0.2">
      <c r="B42" s="1195"/>
      <c r="C42" s="1196"/>
      <c r="D42" s="84"/>
      <c r="E42" s="1199" t="s">
        <v>29</v>
      </c>
      <c r="F42" s="1199"/>
      <c r="G42" s="1199"/>
      <c r="H42" s="1200"/>
      <c r="I42" s="389">
        <v>7778</v>
      </c>
      <c r="J42" s="390">
        <v>5626</v>
      </c>
      <c r="K42" s="390">
        <v>4542</v>
      </c>
      <c r="L42" s="390">
        <v>3627</v>
      </c>
      <c r="M42" s="391">
        <v>2794</v>
      </c>
    </row>
    <row r="43" spans="2:13" ht="27.75" customHeight="1" x14ac:dyDescent="0.2">
      <c r="B43" s="1195"/>
      <c r="C43" s="1196"/>
      <c r="D43" s="84"/>
      <c r="E43" s="1199" t="s">
        <v>30</v>
      </c>
      <c r="F43" s="1199"/>
      <c r="G43" s="1199"/>
      <c r="H43" s="1200"/>
      <c r="I43" s="389">
        <v>85705</v>
      </c>
      <c r="J43" s="390">
        <v>87974</v>
      </c>
      <c r="K43" s="390">
        <v>82443</v>
      </c>
      <c r="L43" s="390">
        <v>70174</v>
      </c>
      <c r="M43" s="391">
        <v>67650</v>
      </c>
    </row>
    <row r="44" spans="2:13" ht="27.75" customHeight="1" x14ac:dyDescent="0.2">
      <c r="B44" s="1195"/>
      <c r="C44" s="1196"/>
      <c r="D44" s="84"/>
      <c r="E44" s="1199" t="s">
        <v>31</v>
      </c>
      <c r="F44" s="1199"/>
      <c r="G44" s="1199"/>
      <c r="H44" s="1200"/>
      <c r="I44" s="389" t="s">
        <v>502</v>
      </c>
      <c r="J44" s="390" t="s">
        <v>502</v>
      </c>
      <c r="K44" s="390" t="s">
        <v>502</v>
      </c>
      <c r="L44" s="390" t="s">
        <v>502</v>
      </c>
      <c r="M44" s="391" t="s">
        <v>502</v>
      </c>
    </row>
    <row r="45" spans="2:13" ht="27.75" customHeight="1" x14ac:dyDescent="0.2">
      <c r="B45" s="1195"/>
      <c r="C45" s="1196"/>
      <c r="D45" s="84"/>
      <c r="E45" s="1199" t="s">
        <v>32</v>
      </c>
      <c r="F45" s="1199"/>
      <c r="G45" s="1199"/>
      <c r="H45" s="1200"/>
      <c r="I45" s="389">
        <v>178732</v>
      </c>
      <c r="J45" s="390">
        <v>176451</v>
      </c>
      <c r="K45" s="390">
        <v>178072</v>
      </c>
      <c r="L45" s="390">
        <v>176003</v>
      </c>
      <c r="M45" s="391">
        <v>166113</v>
      </c>
    </row>
    <row r="46" spans="2:13" ht="27.75" customHeight="1" x14ac:dyDescent="0.2">
      <c r="B46" s="1195"/>
      <c r="C46" s="1196"/>
      <c r="D46" s="85"/>
      <c r="E46" s="1209" t="s">
        <v>33</v>
      </c>
      <c r="F46" s="1209"/>
      <c r="G46" s="1209"/>
      <c r="H46" s="1210"/>
      <c r="I46" s="389">
        <v>801</v>
      </c>
      <c r="J46" s="390">
        <v>113</v>
      </c>
      <c r="K46" s="390">
        <v>93</v>
      </c>
      <c r="L46" s="390">
        <v>145</v>
      </c>
      <c r="M46" s="391">
        <v>147</v>
      </c>
    </row>
    <row r="47" spans="2:13" ht="27.75" customHeight="1" x14ac:dyDescent="0.2">
      <c r="B47" s="1195"/>
      <c r="C47" s="1196"/>
      <c r="D47" s="86"/>
      <c r="E47" s="1211" t="s">
        <v>34</v>
      </c>
      <c r="F47" s="1212"/>
      <c r="G47" s="1212"/>
      <c r="H47" s="1213"/>
      <c r="I47" s="389" t="s">
        <v>502</v>
      </c>
      <c r="J47" s="390" t="s">
        <v>502</v>
      </c>
      <c r="K47" s="390" t="s">
        <v>502</v>
      </c>
      <c r="L47" s="390" t="s">
        <v>502</v>
      </c>
      <c r="M47" s="391" t="s">
        <v>502</v>
      </c>
    </row>
    <row r="48" spans="2:13" ht="27.75" customHeight="1" x14ac:dyDescent="0.2">
      <c r="B48" s="1195"/>
      <c r="C48" s="1196"/>
      <c r="D48" s="84"/>
      <c r="E48" s="1199" t="s">
        <v>35</v>
      </c>
      <c r="F48" s="1199"/>
      <c r="G48" s="1199"/>
      <c r="H48" s="1200"/>
      <c r="I48" s="389" t="s">
        <v>502</v>
      </c>
      <c r="J48" s="390" t="s">
        <v>502</v>
      </c>
      <c r="K48" s="390" t="s">
        <v>502</v>
      </c>
      <c r="L48" s="390" t="s">
        <v>502</v>
      </c>
      <c r="M48" s="391" t="s">
        <v>502</v>
      </c>
    </row>
    <row r="49" spans="2:13" ht="27.75" customHeight="1" x14ac:dyDescent="0.2">
      <c r="B49" s="1197"/>
      <c r="C49" s="1198"/>
      <c r="D49" s="84"/>
      <c r="E49" s="1199" t="s">
        <v>36</v>
      </c>
      <c r="F49" s="1199"/>
      <c r="G49" s="1199"/>
      <c r="H49" s="1200"/>
      <c r="I49" s="389" t="s">
        <v>502</v>
      </c>
      <c r="J49" s="390" t="s">
        <v>502</v>
      </c>
      <c r="K49" s="390" t="s">
        <v>502</v>
      </c>
      <c r="L49" s="390" t="s">
        <v>502</v>
      </c>
      <c r="M49" s="391" t="s">
        <v>502</v>
      </c>
    </row>
    <row r="50" spans="2:13" ht="27.75" customHeight="1" x14ac:dyDescent="0.2">
      <c r="B50" s="1193" t="s">
        <v>37</v>
      </c>
      <c r="C50" s="1194"/>
      <c r="D50" s="87"/>
      <c r="E50" s="1199" t="s">
        <v>38</v>
      </c>
      <c r="F50" s="1199"/>
      <c r="G50" s="1199"/>
      <c r="H50" s="1200"/>
      <c r="I50" s="389">
        <v>110326</v>
      </c>
      <c r="J50" s="390">
        <v>103013</v>
      </c>
      <c r="K50" s="390">
        <v>81827</v>
      </c>
      <c r="L50" s="390">
        <v>73178</v>
      </c>
      <c r="M50" s="391">
        <v>75093</v>
      </c>
    </row>
    <row r="51" spans="2:13" ht="27.75" customHeight="1" x14ac:dyDescent="0.2">
      <c r="B51" s="1195"/>
      <c r="C51" s="1196"/>
      <c r="D51" s="84"/>
      <c r="E51" s="1199" t="s">
        <v>39</v>
      </c>
      <c r="F51" s="1199"/>
      <c r="G51" s="1199"/>
      <c r="H51" s="1200"/>
      <c r="I51" s="389">
        <v>48777</v>
      </c>
      <c r="J51" s="390">
        <v>50708</v>
      </c>
      <c r="K51" s="390">
        <v>51519</v>
      </c>
      <c r="L51" s="390">
        <v>51701</v>
      </c>
      <c r="M51" s="391">
        <v>51614</v>
      </c>
    </row>
    <row r="52" spans="2:13" ht="27.75" customHeight="1" x14ac:dyDescent="0.2">
      <c r="B52" s="1197"/>
      <c r="C52" s="1198"/>
      <c r="D52" s="84"/>
      <c r="E52" s="1199" t="s">
        <v>40</v>
      </c>
      <c r="F52" s="1199"/>
      <c r="G52" s="1199"/>
      <c r="H52" s="1200"/>
      <c r="I52" s="389">
        <v>827938</v>
      </c>
      <c r="J52" s="390">
        <v>812083</v>
      </c>
      <c r="K52" s="390">
        <v>789924</v>
      </c>
      <c r="L52" s="390">
        <v>772665</v>
      </c>
      <c r="M52" s="391">
        <v>756104</v>
      </c>
    </row>
    <row r="53" spans="2:13" ht="27.75" customHeight="1" thickBot="1" x14ac:dyDescent="0.25">
      <c r="B53" s="1201" t="s">
        <v>41</v>
      </c>
      <c r="C53" s="1202"/>
      <c r="D53" s="88"/>
      <c r="E53" s="1203" t="s">
        <v>42</v>
      </c>
      <c r="F53" s="1203"/>
      <c r="G53" s="1203"/>
      <c r="H53" s="1204"/>
      <c r="I53" s="392">
        <v>766340</v>
      </c>
      <c r="J53" s="393">
        <v>744334</v>
      </c>
      <c r="K53" s="393">
        <v>749048</v>
      </c>
      <c r="L53" s="393">
        <v>728265</v>
      </c>
      <c r="M53" s="394">
        <v>709138</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q+kBSRy0rdzhcjBYoUBInUSk+kBZ9zskG0fKSuoa4yCqhd2rVIim1vM414XHMTwhE2g3JgSJbuNwDHyGHj8Dow==" saltValue="s7HY8hdWa3Edb0nOTUUN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43</v>
      </c>
    </row>
    <row r="54" spans="2:8" ht="29.25" customHeight="1" thickBot="1" x14ac:dyDescent="0.35">
      <c r="B54" s="93" t="s">
        <v>1</v>
      </c>
      <c r="C54" s="94"/>
      <c r="D54" s="94"/>
      <c r="E54" s="95" t="s">
        <v>2</v>
      </c>
      <c r="F54" s="96" t="s">
        <v>544</v>
      </c>
      <c r="G54" s="96" t="s">
        <v>545</v>
      </c>
      <c r="H54" s="97" t="s">
        <v>546</v>
      </c>
    </row>
    <row r="55" spans="2:8" ht="52.5" customHeight="1" x14ac:dyDescent="0.2">
      <c r="B55" s="98"/>
      <c r="C55" s="1222" t="s">
        <v>44</v>
      </c>
      <c r="D55" s="1222"/>
      <c r="E55" s="1223"/>
      <c r="F55" s="99">
        <v>22790</v>
      </c>
      <c r="G55" s="99">
        <v>20819</v>
      </c>
      <c r="H55" s="100">
        <v>22949</v>
      </c>
    </row>
    <row r="56" spans="2:8" ht="52.5" customHeight="1" x14ac:dyDescent="0.2">
      <c r="B56" s="101"/>
      <c r="C56" s="1224" t="s">
        <v>45</v>
      </c>
      <c r="D56" s="1224"/>
      <c r="E56" s="1225"/>
      <c r="F56" s="102">
        <v>19218</v>
      </c>
      <c r="G56" s="102">
        <v>13553</v>
      </c>
      <c r="H56" s="103">
        <v>14788</v>
      </c>
    </row>
    <row r="57" spans="2:8" ht="53.25" customHeight="1" x14ac:dyDescent="0.2">
      <c r="B57" s="101"/>
      <c r="C57" s="1226" t="s">
        <v>46</v>
      </c>
      <c r="D57" s="1226"/>
      <c r="E57" s="1227"/>
      <c r="F57" s="104">
        <v>95459</v>
      </c>
      <c r="G57" s="104">
        <v>80380</v>
      </c>
      <c r="H57" s="105">
        <v>59328</v>
      </c>
    </row>
    <row r="58" spans="2:8" ht="45.75" customHeight="1" x14ac:dyDescent="0.2">
      <c r="B58" s="106"/>
      <c r="C58" s="1214" t="s">
        <v>604</v>
      </c>
      <c r="D58" s="1215"/>
      <c r="E58" s="1216"/>
      <c r="F58" s="107">
        <v>34043</v>
      </c>
      <c r="G58" s="107">
        <v>25718</v>
      </c>
      <c r="H58" s="108">
        <v>15614</v>
      </c>
    </row>
    <row r="59" spans="2:8" ht="45.75" customHeight="1" x14ac:dyDescent="0.2">
      <c r="B59" s="106"/>
      <c r="C59" s="1214" t="s">
        <v>605</v>
      </c>
      <c r="D59" s="1215"/>
      <c r="E59" s="1216"/>
      <c r="F59" s="107">
        <v>9011</v>
      </c>
      <c r="G59" s="107">
        <v>8584</v>
      </c>
      <c r="H59" s="108">
        <v>8452</v>
      </c>
    </row>
    <row r="60" spans="2:8" ht="45.75" customHeight="1" x14ac:dyDescent="0.2">
      <c r="B60" s="106"/>
      <c r="C60" s="1214" t="s">
        <v>606</v>
      </c>
      <c r="D60" s="1215"/>
      <c r="E60" s="1216"/>
      <c r="F60" s="107">
        <v>7485</v>
      </c>
      <c r="G60" s="107">
        <v>7608</v>
      </c>
      <c r="H60" s="108">
        <v>7346</v>
      </c>
    </row>
    <row r="61" spans="2:8" ht="45.75" customHeight="1" x14ac:dyDescent="0.2">
      <c r="B61" s="106"/>
      <c r="C61" s="1214" t="s">
        <v>607</v>
      </c>
      <c r="D61" s="1215"/>
      <c r="E61" s="1216"/>
      <c r="F61" s="107">
        <v>9927</v>
      </c>
      <c r="G61" s="107">
        <v>7512</v>
      </c>
      <c r="H61" s="108">
        <v>5259</v>
      </c>
    </row>
    <row r="62" spans="2:8" ht="45.75" customHeight="1" thickBot="1" x14ac:dyDescent="0.25">
      <c r="B62" s="109"/>
      <c r="C62" s="1217" t="s">
        <v>608</v>
      </c>
      <c r="D62" s="1218"/>
      <c r="E62" s="1219"/>
      <c r="F62" s="110">
        <v>14673</v>
      </c>
      <c r="G62" s="110">
        <v>7916</v>
      </c>
      <c r="H62" s="111">
        <v>3698</v>
      </c>
    </row>
    <row r="63" spans="2:8" ht="52.5" customHeight="1" thickBot="1" x14ac:dyDescent="0.25">
      <c r="B63" s="112"/>
      <c r="C63" s="1220" t="s">
        <v>47</v>
      </c>
      <c r="D63" s="1220"/>
      <c r="E63" s="1221"/>
      <c r="F63" s="113">
        <v>137467</v>
      </c>
      <c r="G63" s="113">
        <v>114752</v>
      </c>
      <c r="H63" s="114">
        <v>97065</v>
      </c>
    </row>
    <row r="64" spans="2:8" ht="15" customHeight="1" x14ac:dyDescent="0.2"/>
    <row r="65" ht="0" hidden="1" customHeight="1" x14ac:dyDescent="0.2"/>
    <row r="66" ht="0" hidden="1" customHeight="1" x14ac:dyDescent="0.2"/>
  </sheetData>
  <sheetProtection algorithmName="SHA-512" hashValue="ZKmbcClq98E76YOySdxA892T+OOefVXx09ooAI3GRGcnvQVnrNIgGR2uTWF0bSbzC4nbDe7SFr0Mka1nHN6L6A==" saltValue="unxW1qDs3Zk/EIL2hYKy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30" customWidth="1"/>
    <col min="2" max="107" width="2.453125" style="1230" customWidth="1"/>
    <col min="108" max="108" width="6.08984375" style="1238" customWidth="1"/>
    <col min="109" max="109" width="5.90625" style="1237" customWidth="1"/>
    <col min="110" max="110" width="19.08984375" style="1230" hidden="1"/>
    <col min="111" max="115" width="12.6328125" style="1230" hidden="1"/>
    <col min="116" max="349" width="8.6328125" style="1230" hidden="1"/>
    <col min="350" max="355" width="14.90625" style="1230" hidden="1"/>
    <col min="356" max="357" width="15.90625" style="1230" hidden="1"/>
    <col min="358" max="363" width="16.08984375" style="1230" hidden="1"/>
    <col min="364" max="364" width="6.08984375" style="1230" hidden="1"/>
    <col min="365" max="365" width="3" style="1230" hidden="1"/>
    <col min="366" max="605" width="8.6328125" style="1230" hidden="1"/>
    <col min="606" max="611" width="14.90625" style="1230" hidden="1"/>
    <col min="612" max="613" width="15.90625" style="1230" hidden="1"/>
    <col min="614" max="619" width="16.08984375" style="1230" hidden="1"/>
    <col min="620" max="620" width="6.08984375" style="1230" hidden="1"/>
    <col min="621" max="621" width="3" style="1230" hidden="1"/>
    <col min="622" max="861" width="8.6328125" style="1230" hidden="1"/>
    <col min="862" max="867" width="14.90625" style="1230" hidden="1"/>
    <col min="868" max="869" width="15.90625" style="1230" hidden="1"/>
    <col min="870" max="875" width="16.08984375" style="1230" hidden="1"/>
    <col min="876" max="876" width="6.08984375" style="1230" hidden="1"/>
    <col min="877" max="877" width="3" style="1230" hidden="1"/>
    <col min="878" max="1117" width="8.6328125" style="1230" hidden="1"/>
    <col min="1118" max="1123" width="14.90625" style="1230" hidden="1"/>
    <col min="1124" max="1125" width="15.90625" style="1230" hidden="1"/>
    <col min="1126" max="1131" width="16.08984375" style="1230" hidden="1"/>
    <col min="1132" max="1132" width="6.08984375" style="1230" hidden="1"/>
    <col min="1133" max="1133" width="3" style="1230" hidden="1"/>
    <col min="1134" max="1373" width="8.6328125" style="1230" hidden="1"/>
    <col min="1374" max="1379" width="14.90625" style="1230" hidden="1"/>
    <col min="1380" max="1381" width="15.90625" style="1230" hidden="1"/>
    <col min="1382" max="1387" width="16.08984375" style="1230" hidden="1"/>
    <col min="1388" max="1388" width="6.08984375" style="1230" hidden="1"/>
    <col min="1389" max="1389" width="3" style="1230" hidden="1"/>
    <col min="1390" max="1629" width="8.6328125" style="1230" hidden="1"/>
    <col min="1630" max="1635" width="14.90625" style="1230" hidden="1"/>
    <col min="1636" max="1637" width="15.90625" style="1230" hidden="1"/>
    <col min="1638" max="1643" width="16.08984375" style="1230" hidden="1"/>
    <col min="1644" max="1644" width="6.08984375" style="1230" hidden="1"/>
    <col min="1645" max="1645" width="3" style="1230" hidden="1"/>
    <col min="1646" max="1885" width="8.6328125" style="1230" hidden="1"/>
    <col min="1886" max="1891" width="14.90625" style="1230" hidden="1"/>
    <col min="1892" max="1893" width="15.90625" style="1230" hidden="1"/>
    <col min="1894" max="1899" width="16.08984375" style="1230" hidden="1"/>
    <col min="1900" max="1900" width="6.08984375" style="1230" hidden="1"/>
    <col min="1901" max="1901" width="3" style="1230" hidden="1"/>
    <col min="1902" max="2141" width="8.6328125" style="1230" hidden="1"/>
    <col min="2142" max="2147" width="14.90625" style="1230" hidden="1"/>
    <col min="2148" max="2149" width="15.90625" style="1230" hidden="1"/>
    <col min="2150" max="2155" width="16.08984375" style="1230" hidden="1"/>
    <col min="2156" max="2156" width="6.08984375" style="1230" hidden="1"/>
    <col min="2157" max="2157" width="3" style="1230" hidden="1"/>
    <col min="2158" max="2397" width="8.6328125" style="1230" hidden="1"/>
    <col min="2398" max="2403" width="14.90625" style="1230" hidden="1"/>
    <col min="2404" max="2405" width="15.90625" style="1230" hidden="1"/>
    <col min="2406" max="2411" width="16.08984375" style="1230" hidden="1"/>
    <col min="2412" max="2412" width="6.08984375" style="1230" hidden="1"/>
    <col min="2413" max="2413" width="3" style="1230" hidden="1"/>
    <col min="2414" max="2653" width="8.6328125" style="1230" hidden="1"/>
    <col min="2654" max="2659" width="14.90625" style="1230" hidden="1"/>
    <col min="2660" max="2661" width="15.90625" style="1230" hidden="1"/>
    <col min="2662" max="2667" width="16.08984375" style="1230" hidden="1"/>
    <col min="2668" max="2668" width="6.08984375" style="1230" hidden="1"/>
    <col min="2669" max="2669" width="3" style="1230" hidden="1"/>
    <col min="2670" max="2909" width="8.6328125" style="1230" hidden="1"/>
    <col min="2910" max="2915" width="14.90625" style="1230" hidden="1"/>
    <col min="2916" max="2917" width="15.90625" style="1230" hidden="1"/>
    <col min="2918" max="2923" width="16.08984375" style="1230" hidden="1"/>
    <col min="2924" max="2924" width="6.08984375" style="1230" hidden="1"/>
    <col min="2925" max="2925" width="3" style="1230" hidden="1"/>
    <col min="2926" max="3165" width="8.6328125" style="1230" hidden="1"/>
    <col min="3166" max="3171" width="14.90625" style="1230" hidden="1"/>
    <col min="3172" max="3173" width="15.90625" style="1230" hidden="1"/>
    <col min="3174" max="3179" width="16.08984375" style="1230" hidden="1"/>
    <col min="3180" max="3180" width="6.08984375" style="1230" hidden="1"/>
    <col min="3181" max="3181" width="3" style="1230" hidden="1"/>
    <col min="3182" max="3421" width="8.6328125" style="1230" hidden="1"/>
    <col min="3422" max="3427" width="14.90625" style="1230" hidden="1"/>
    <col min="3428" max="3429" width="15.90625" style="1230" hidden="1"/>
    <col min="3430" max="3435" width="16.08984375" style="1230" hidden="1"/>
    <col min="3436" max="3436" width="6.08984375" style="1230" hidden="1"/>
    <col min="3437" max="3437" width="3" style="1230" hidden="1"/>
    <col min="3438" max="3677" width="8.6328125" style="1230" hidden="1"/>
    <col min="3678" max="3683" width="14.90625" style="1230" hidden="1"/>
    <col min="3684" max="3685" width="15.90625" style="1230" hidden="1"/>
    <col min="3686" max="3691" width="16.08984375" style="1230" hidden="1"/>
    <col min="3692" max="3692" width="6.08984375" style="1230" hidden="1"/>
    <col min="3693" max="3693" width="3" style="1230" hidden="1"/>
    <col min="3694" max="3933" width="8.6328125" style="1230" hidden="1"/>
    <col min="3934" max="3939" width="14.90625" style="1230" hidden="1"/>
    <col min="3940" max="3941" width="15.90625" style="1230" hidden="1"/>
    <col min="3942" max="3947" width="16.08984375" style="1230" hidden="1"/>
    <col min="3948" max="3948" width="6.08984375" style="1230" hidden="1"/>
    <col min="3949" max="3949" width="3" style="1230" hidden="1"/>
    <col min="3950" max="4189" width="8.6328125" style="1230" hidden="1"/>
    <col min="4190" max="4195" width="14.90625" style="1230" hidden="1"/>
    <col min="4196" max="4197" width="15.90625" style="1230" hidden="1"/>
    <col min="4198" max="4203" width="16.08984375" style="1230" hidden="1"/>
    <col min="4204" max="4204" width="6.08984375" style="1230" hidden="1"/>
    <col min="4205" max="4205" width="3" style="1230" hidden="1"/>
    <col min="4206" max="4445" width="8.6328125" style="1230" hidden="1"/>
    <col min="4446" max="4451" width="14.90625" style="1230" hidden="1"/>
    <col min="4452" max="4453" width="15.90625" style="1230" hidden="1"/>
    <col min="4454" max="4459" width="16.08984375" style="1230" hidden="1"/>
    <col min="4460" max="4460" width="6.08984375" style="1230" hidden="1"/>
    <col min="4461" max="4461" width="3" style="1230" hidden="1"/>
    <col min="4462" max="4701" width="8.6328125" style="1230" hidden="1"/>
    <col min="4702" max="4707" width="14.90625" style="1230" hidden="1"/>
    <col min="4708" max="4709" width="15.90625" style="1230" hidden="1"/>
    <col min="4710" max="4715" width="16.08984375" style="1230" hidden="1"/>
    <col min="4716" max="4716" width="6.08984375" style="1230" hidden="1"/>
    <col min="4717" max="4717" width="3" style="1230" hidden="1"/>
    <col min="4718" max="4957" width="8.6328125" style="1230" hidden="1"/>
    <col min="4958" max="4963" width="14.90625" style="1230" hidden="1"/>
    <col min="4964" max="4965" width="15.90625" style="1230" hidden="1"/>
    <col min="4966" max="4971" width="16.08984375" style="1230" hidden="1"/>
    <col min="4972" max="4972" width="6.08984375" style="1230" hidden="1"/>
    <col min="4973" max="4973" width="3" style="1230" hidden="1"/>
    <col min="4974" max="5213" width="8.6328125" style="1230" hidden="1"/>
    <col min="5214" max="5219" width="14.90625" style="1230" hidden="1"/>
    <col min="5220" max="5221" width="15.90625" style="1230" hidden="1"/>
    <col min="5222" max="5227" width="16.08984375" style="1230" hidden="1"/>
    <col min="5228" max="5228" width="6.08984375" style="1230" hidden="1"/>
    <col min="5229" max="5229" width="3" style="1230" hidden="1"/>
    <col min="5230" max="5469" width="8.6328125" style="1230" hidden="1"/>
    <col min="5470" max="5475" width="14.90625" style="1230" hidden="1"/>
    <col min="5476" max="5477" width="15.90625" style="1230" hidden="1"/>
    <col min="5478" max="5483" width="16.08984375" style="1230" hidden="1"/>
    <col min="5484" max="5484" width="6.08984375" style="1230" hidden="1"/>
    <col min="5485" max="5485" width="3" style="1230" hidden="1"/>
    <col min="5486" max="5725" width="8.6328125" style="1230" hidden="1"/>
    <col min="5726" max="5731" width="14.90625" style="1230" hidden="1"/>
    <col min="5732" max="5733" width="15.90625" style="1230" hidden="1"/>
    <col min="5734" max="5739" width="16.08984375" style="1230" hidden="1"/>
    <col min="5740" max="5740" width="6.08984375" style="1230" hidden="1"/>
    <col min="5741" max="5741" width="3" style="1230" hidden="1"/>
    <col min="5742" max="5981" width="8.6328125" style="1230" hidden="1"/>
    <col min="5982" max="5987" width="14.90625" style="1230" hidden="1"/>
    <col min="5988" max="5989" width="15.90625" style="1230" hidden="1"/>
    <col min="5990" max="5995" width="16.08984375" style="1230" hidden="1"/>
    <col min="5996" max="5996" width="6.08984375" style="1230" hidden="1"/>
    <col min="5997" max="5997" width="3" style="1230" hidden="1"/>
    <col min="5998" max="6237" width="8.6328125" style="1230" hidden="1"/>
    <col min="6238" max="6243" width="14.90625" style="1230" hidden="1"/>
    <col min="6244" max="6245" width="15.90625" style="1230" hidden="1"/>
    <col min="6246" max="6251" width="16.08984375" style="1230" hidden="1"/>
    <col min="6252" max="6252" width="6.08984375" style="1230" hidden="1"/>
    <col min="6253" max="6253" width="3" style="1230" hidden="1"/>
    <col min="6254" max="6493" width="8.6328125" style="1230" hidden="1"/>
    <col min="6494" max="6499" width="14.90625" style="1230" hidden="1"/>
    <col min="6500" max="6501" width="15.90625" style="1230" hidden="1"/>
    <col min="6502" max="6507" width="16.08984375" style="1230" hidden="1"/>
    <col min="6508" max="6508" width="6.08984375" style="1230" hidden="1"/>
    <col min="6509" max="6509" width="3" style="1230" hidden="1"/>
    <col min="6510" max="6749" width="8.6328125" style="1230" hidden="1"/>
    <col min="6750" max="6755" width="14.90625" style="1230" hidden="1"/>
    <col min="6756" max="6757" width="15.90625" style="1230" hidden="1"/>
    <col min="6758" max="6763" width="16.08984375" style="1230" hidden="1"/>
    <col min="6764" max="6764" width="6.08984375" style="1230" hidden="1"/>
    <col min="6765" max="6765" width="3" style="1230" hidden="1"/>
    <col min="6766" max="7005" width="8.6328125" style="1230" hidden="1"/>
    <col min="7006" max="7011" width="14.90625" style="1230" hidden="1"/>
    <col min="7012" max="7013" width="15.90625" style="1230" hidden="1"/>
    <col min="7014" max="7019" width="16.08984375" style="1230" hidden="1"/>
    <col min="7020" max="7020" width="6.08984375" style="1230" hidden="1"/>
    <col min="7021" max="7021" width="3" style="1230" hidden="1"/>
    <col min="7022" max="7261" width="8.6328125" style="1230" hidden="1"/>
    <col min="7262" max="7267" width="14.90625" style="1230" hidden="1"/>
    <col min="7268" max="7269" width="15.90625" style="1230" hidden="1"/>
    <col min="7270" max="7275" width="16.08984375" style="1230" hidden="1"/>
    <col min="7276" max="7276" width="6.08984375" style="1230" hidden="1"/>
    <col min="7277" max="7277" width="3" style="1230" hidden="1"/>
    <col min="7278" max="7517" width="8.6328125" style="1230" hidden="1"/>
    <col min="7518" max="7523" width="14.90625" style="1230" hidden="1"/>
    <col min="7524" max="7525" width="15.90625" style="1230" hidden="1"/>
    <col min="7526" max="7531" width="16.08984375" style="1230" hidden="1"/>
    <col min="7532" max="7532" width="6.08984375" style="1230" hidden="1"/>
    <col min="7533" max="7533" width="3" style="1230" hidden="1"/>
    <col min="7534" max="7773" width="8.6328125" style="1230" hidden="1"/>
    <col min="7774" max="7779" width="14.90625" style="1230" hidden="1"/>
    <col min="7780" max="7781" width="15.90625" style="1230" hidden="1"/>
    <col min="7782" max="7787" width="16.08984375" style="1230" hidden="1"/>
    <col min="7788" max="7788" width="6.08984375" style="1230" hidden="1"/>
    <col min="7789" max="7789" width="3" style="1230" hidden="1"/>
    <col min="7790" max="8029" width="8.6328125" style="1230" hidden="1"/>
    <col min="8030" max="8035" width="14.90625" style="1230" hidden="1"/>
    <col min="8036" max="8037" width="15.90625" style="1230" hidden="1"/>
    <col min="8038" max="8043" width="16.08984375" style="1230" hidden="1"/>
    <col min="8044" max="8044" width="6.08984375" style="1230" hidden="1"/>
    <col min="8045" max="8045" width="3" style="1230" hidden="1"/>
    <col min="8046" max="8285" width="8.6328125" style="1230" hidden="1"/>
    <col min="8286" max="8291" width="14.90625" style="1230" hidden="1"/>
    <col min="8292" max="8293" width="15.90625" style="1230" hidden="1"/>
    <col min="8294" max="8299" width="16.08984375" style="1230" hidden="1"/>
    <col min="8300" max="8300" width="6.08984375" style="1230" hidden="1"/>
    <col min="8301" max="8301" width="3" style="1230" hidden="1"/>
    <col min="8302" max="8541" width="8.6328125" style="1230" hidden="1"/>
    <col min="8542" max="8547" width="14.90625" style="1230" hidden="1"/>
    <col min="8548" max="8549" width="15.90625" style="1230" hidden="1"/>
    <col min="8550" max="8555" width="16.08984375" style="1230" hidden="1"/>
    <col min="8556" max="8556" width="6.08984375" style="1230" hidden="1"/>
    <col min="8557" max="8557" width="3" style="1230" hidden="1"/>
    <col min="8558" max="8797" width="8.6328125" style="1230" hidden="1"/>
    <col min="8798" max="8803" width="14.90625" style="1230" hidden="1"/>
    <col min="8804" max="8805" width="15.90625" style="1230" hidden="1"/>
    <col min="8806" max="8811" width="16.08984375" style="1230" hidden="1"/>
    <col min="8812" max="8812" width="6.08984375" style="1230" hidden="1"/>
    <col min="8813" max="8813" width="3" style="1230" hidden="1"/>
    <col min="8814" max="9053" width="8.6328125" style="1230" hidden="1"/>
    <col min="9054" max="9059" width="14.90625" style="1230" hidden="1"/>
    <col min="9060" max="9061" width="15.90625" style="1230" hidden="1"/>
    <col min="9062" max="9067" width="16.08984375" style="1230" hidden="1"/>
    <col min="9068" max="9068" width="6.08984375" style="1230" hidden="1"/>
    <col min="9069" max="9069" width="3" style="1230" hidden="1"/>
    <col min="9070" max="9309" width="8.6328125" style="1230" hidden="1"/>
    <col min="9310" max="9315" width="14.90625" style="1230" hidden="1"/>
    <col min="9316" max="9317" width="15.90625" style="1230" hidden="1"/>
    <col min="9318" max="9323" width="16.08984375" style="1230" hidden="1"/>
    <col min="9324" max="9324" width="6.08984375" style="1230" hidden="1"/>
    <col min="9325" max="9325" width="3" style="1230" hidden="1"/>
    <col min="9326" max="9565" width="8.6328125" style="1230" hidden="1"/>
    <col min="9566" max="9571" width="14.90625" style="1230" hidden="1"/>
    <col min="9572" max="9573" width="15.90625" style="1230" hidden="1"/>
    <col min="9574" max="9579" width="16.08984375" style="1230" hidden="1"/>
    <col min="9580" max="9580" width="6.08984375" style="1230" hidden="1"/>
    <col min="9581" max="9581" width="3" style="1230" hidden="1"/>
    <col min="9582" max="9821" width="8.6328125" style="1230" hidden="1"/>
    <col min="9822" max="9827" width="14.90625" style="1230" hidden="1"/>
    <col min="9828" max="9829" width="15.90625" style="1230" hidden="1"/>
    <col min="9830" max="9835" width="16.08984375" style="1230" hidden="1"/>
    <col min="9836" max="9836" width="6.08984375" style="1230" hidden="1"/>
    <col min="9837" max="9837" width="3" style="1230" hidden="1"/>
    <col min="9838" max="10077" width="8.6328125" style="1230" hidden="1"/>
    <col min="10078" max="10083" width="14.90625" style="1230" hidden="1"/>
    <col min="10084" max="10085" width="15.90625" style="1230" hidden="1"/>
    <col min="10086" max="10091" width="16.08984375" style="1230" hidden="1"/>
    <col min="10092" max="10092" width="6.08984375" style="1230" hidden="1"/>
    <col min="10093" max="10093" width="3" style="1230" hidden="1"/>
    <col min="10094" max="10333" width="8.6328125" style="1230" hidden="1"/>
    <col min="10334" max="10339" width="14.90625" style="1230" hidden="1"/>
    <col min="10340" max="10341" width="15.90625" style="1230" hidden="1"/>
    <col min="10342" max="10347" width="16.08984375" style="1230" hidden="1"/>
    <col min="10348" max="10348" width="6.08984375" style="1230" hidden="1"/>
    <col min="10349" max="10349" width="3" style="1230" hidden="1"/>
    <col min="10350" max="10589" width="8.6328125" style="1230" hidden="1"/>
    <col min="10590" max="10595" width="14.90625" style="1230" hidden="1"/>
    <col min="10596" max="10597" width="15.90625" style="1230" hidden="1"/>
    <col min="10598" max="10603" width="16.08984375" style="1230" hidden="1"/>
    <col min="10604" max="10604" width="6.08984375" style="1230" hidden="1"/>
    <col min="10605" max="10605" width="3" style="1230" hidden="1"/>
    <col min="10606" max="10845" width="8.6328125" style="1230" hidden="1"/>
    <col min="10846" max="10851" width="14.90625" style="1230" hidden="1"/>
    <col min="10852" max="10853" width="15.90625" style="1230" hidden="1"/>
    <col min="10854" max="10859" width="16.08984375" style="1230" hidden="1"/>
    <col min="10860" max="10860" width="6.08984375" style="1230" hidden="1"/>
    <col min="10861" max="10861" width="3" style="1230" hidden="1"/>
    <col min="10862" max="11101" width="8.6328125" style="1230" hidden="1"/>
    <col min="11102" max="11107" width="14.90625" style="1230" hidden="1"/>
    <col min="11108" max="11109" width="15.90625" style="1230" hidden="1"/>
    <col min="11110" max="11115" width="16.08984375" style="1230" hidden="1"/>
    <col min="11116" max="11116" width="6.08984375" style="1230" hidden="1"/>
    <col min="11117" max="11117" width="3" style="1230" hidden="1"/>
    <col min="11118" max="11357" width="8.6328125" style="1230" hidden="1"/>
    <col min="11358" max="11363" width="14.90625" style="1230" hidden="1"/>
    <col min="11364" max="11365" width="15.90625" style="1230" hidden="1"/>
    <col min="11366" max="11371" width="16.08984375" style="1230" hidden="1"/>
    <col min="11372" max="11372" width="6.08984375" style="1230" hidden="1"/>
    <col min="11373" max="11373" width="3" style="1230" hidden="1"/>
    <col min="11374" max="11613" width="8.6328125" style="1230" hidden="1"/>
    <col min="11614" max="11619" width="14.90625" style="1230" hidden="1"/>
    <col min="11620" max="11621" width="15.90625" style="1230" hidden="1"/>
    <col min="11622" max="11627" width="16.08984375" style="1230" hidden="1"/>
    <col min="11628" max="11628" width="6.08984375" style="1230" hidden="1"/>
    <col min="11629" max="11629" width="3" style="1230" hidden="1"/>
    <col min="11630" max="11869" width="8.6328125" style="1230" hidden="1"/>
    <col min="11870" max="11875" width="14.90625" style="1230" hidden="1"/>
    <col min="11876" max="11877" width="15.90625" style="1230" hidden="1"/>
    <col min="11878" max="11883" width="16.08984375" style="1230" hidden="1"/>
    <col min="11884" max="11884" width="6.08984375" style="1230" hidden="1"/>
    <col min="11885" max="11885" width="3" style="1230" hidden="1"/>
    <col min="11886" max="12125" width="8.6328125" style="1230" hidden="1"/>
    <col min="12126" max="12131" width="14.90625" style="1230" hidden="1"/>
    <col min="12132" max="12133" width="15.90625" style="1230" hidden="1"/>
    <col min="12134" max="12139" width="16.08984375" style="1230" hidden="1"/>
    <col min="12140" max="12140" width="6.08984375" style="1230" hidden="1"/>
    <col min="12141" max="12141" width="3" style="1230" hidden="1"/>
    <col min="12142" max="12381" width="8.6328125" style="1230" hidden="1"/>
    <col min="12382" max="12387" width="14.90625" style="1230" hidden="1"/>
    <col min="12388" max="12389" width="15.90625" style="1230" hidden="1"/>
    <col min="12390" max="12395" width="16.08984375" style="1230" hidden="1"/>
    <col min="12396" max="12396" width="6.08984375" style="1230" hidden="1"/>
    <col min="12397" max="12397" width="3" style="1230" hidden="1"/>
    <col min="12398" max="12637" width="8.6328125" style="1230" hidden="1"/>
    <col min="12638" max="12643" width="14.90625" style="1230" hidden="1"/>
    <col min="12644" max="12645" width="15.90625" style="1230" hidden="1"/>
    <col min="12646" max="12651" width="16.08984375" style="1230" hidden="1"/>
    <col min="12652" max="12652" width="6.08984375" style="1230" hidden="1"/>
    <col min="12653" max="12653" width="3" style="1230" hidden="1"/>
    <col min="12654" max="12893" width="8.6328125" style="1230" hidden="1"/>
    <col min="12894" max="12899" width="14.90625" style="1230" hidden="1"/>
    <col min="12900" max="12901" width="15.90625" style="1230" hidden="1"/>
    <col min="12902" max="12907" width="16.08984375" style="1230" hidden="1"/>
    <col min="12908" max="12908" width="6.08984375" style="1230" hidden="1"/>
    <col min="12909" max="12909" width="3" style="1230" hidden="1"/>
    <col min="12910" max="13149" width="8.6328125" style="1230" hidden="1"/>
    <col min="13150" max="13155" width="14.90625" style="1230" hidden="1"/>
    <col min="13156" max="13157" width="15.90625" style="1230" hidden="1"/>
    <col min="13158" max="13163" width="16.08984375" style="1230" hidden="1"/>
    <col min="13164" max="13164" width="6.08984375" style="1230" hidden="1"/>
    <col min="13165" max="13165" width="3" style="1230" hidden="1"/>
    <col min="13166" max="13405" width="8.6328125" style="1230" hidden="1"/>
    <col min="13406" max="13411" width="14.90625" style="1230" hidden="1"/>
    <col min="13412" max="13413" width="15.90625" style="1230" hidden="1"/>
    <col min="13414" max="13419" width="16.08984375" style="1230" hidden="1"/>
    <col min="13420" max="13420" width="6.08984375" style="1230" hidden="1"/>
    <col min="13421" max="13421" width="3" style="1230" hidden="1"/>
    <col min="13422" max="13661" width="8.6328125" style="1230" hidden="1"/>
    <col min="13662" max="13667" width="14.90625" style="1230" hidden="1"/>
    <col min="13668" max="13669" width="15.90625" style="1230" hidden="1"/>
    <col min="13670" max="13675" width="16.08984375" style="1230" hidden="1"/>
    <col min="13676" max="13676" width="6.08984375" style="1230" hidden="1"/>
    <col min="13677" max="13677" width="3" style="1230" hidden="1"/>
    <col min="13678" max="13917" width="8.6328125" style="1230" hidden="1"/>
    <col min="13918" max="13923" width="14.90625" style="1230" hidden="1"/>
    <col min="13924" max="13925" width="15.90625" style="1230" hidden="1"/>
    <col min="13926" max="13931" width="16.08984375" style="1230" hidden="1"/>
    <col min="13932" max="13932" width="6.08984375" style="1230" hidden="1"/>
    <col min="13933" max="13933" width="3" style="1230" hidden="1"/>
    <col min="13934" max="14173" width="8.6328125" style="1230" hidden="1"/>
    <col min="14174" max="14179" width="14.90625" style="1230" hidden="1"/>
    <col min="14180" max="14181" width="15.90625" style="1230" hidden="1"/>
    <col min="14182" max="14187" width="16.08984375" style="1230" hidden="1"/>
    <col min="14188" max="14188" width="6.08984375" style="1230" hidden="1"/>
    <col min="14189" max="14189" width="3" style="1230" hidden="1"/>
    <col min="14190" max="14429" width="8.6328125" style="1230" hidden="1"/>
    <col min="14430" max="14435" width="14.90625" style="1230" hidden="1"/>
    <col min="14436" max="14437" width="15.90625" style="1230" hidden="1"/>
    <col min="14438" max="14443" width="16.08984375" style="1230" hidden="1"/>
    <col min="14444" max="14444" width="6.08984375" style="1230" hidden="1"/>
    <col min="14445" max="14445" width="3" style="1230" hidden="1"/>
    <col min="14446" max="14685" width="8.6328125" style="1230" hidden="1"/>
    <col min="14686" max="14691" width="14.90625" style="1230" hidden="1"/>
    <col min="14692" max="14693" width="15.90625" style="1230" hidden="1"/>
    <col min="14694" max="14699" width="16.08984375" style="1230" hidden="1"/>
    <col min="14700" max="14700" width="6.08984375" style="1230" hidden="1"/>
    <col min="14701" max="14701" width="3" style="1230" hidden="1"/>
    <col min="14702" max="14941" width="8.6328125" style="1230" hidden="1"/>
    <col min="14942" max="14947" width="14.90625" style="1230" hidden="1"/>
    <col min="14948" max="14949" width="15.90625" style="1230" hidden="1"/>
    <col min="14950" max="14955" width="16.08984375" style="1230" hidden="1"/>
    <col min="14956" max="14956" width="6.08984375" style="1230" hidden="1"/>
    <col min="14957" max="14957" width="3" style="1230" hidden="1"/>
    <col min="14958" max="15197" width="8.6328125" style="1230" hidden="1"/>
    <col min="15198" max="15203" width="14.90625" style="1230" hidden="1"/>
    <col min="15204" max="15205" width="15.90625" style="1230" hidden="1"/>
    <col min="15206" max="15211" width="16.08984375" style="1230" hidden="1"/>
    <col min="15212" max="15212" width="6.08984375" style="1230" hidden="1"/>
    <col min="15213" max="15213" width="3" style="1230" hidden="1"/>
    <col min="15214" max="15453" width="8.6328125" style="1230" hidden="1"/>
    <col min="15454" max="15459" width="14.90625" style="1230" hidden="1"/>
    <col min="15460" max="15461" width="15.90625" style="1230" hidden="1"/>
    <col min="15462" max="15467" width="16.08984375" style="1230" hidden="1"/>
    <col min="15468" max="15468" width="6.08984375" style="1230" hidden="1"/>
    <col min="15469" max="15469" width="3" style="1230" hidden="1"/>
    <col min="15470" max="15709" width="8.6328125" style="1230" hidden="1"/>
    <col min="15710" max="15715" width="14.90625" style="1230" hidden="1"/>
    <col min="15716" max="15717" width="15.90625" style="1230" hidden="1"/>
    <col min="15718" max="15723" width="16.08984375" style="1230" hidden="1"/>
    <col min="15724" max="15724" width="6.08984375" style="1230" hidden="1"/>
    <col min="15725" max="15725" width="3" style="1230" hidden="1"/>
    <col min="15726" max="15965" width="8.6328125" style="1230" hidden="1"/>
    <col min="15966" max="15971" width="14.90625" style="1230" hidden="1"/>
    <col min="15972" max="15973" width="15.90625" style="1230" hidden="1"/>
    <col min="15974" max="15979" width="16.08984375" style="1230" hidden="1"/>
    <col min="15980" max="15980" width="6.08984375" style="1230" hidden="1"/>
    <col min="15981" max="15981" width="3" style="1230" hidden="1"/>
    <col min="15982" max="16221" width="8.6328125" style="1230" hidden="1"/>
    <col min="16222" max="16227" width="14.90625" style="1230" hidden="1"/>
    <col min="16228" max="16229" width="15.90625" style="1230" hidden="1"/>
    <col min="16230" max="16235" width="16.08984375" style="1230" hidden="1"/>
    <col min="16236" max="16236" width="6.08984375" style="1230" hidden="1"/>
    <col min="16237" max="16237" width="3" style="1230" hidden="1"/>
    <col min="16238" max="16384" width="8.6328125" style="1230" hidden="1"/>
  </cols>
  <sheetData>
    <row r="1" spans="1:143" ht="42.75" customHeight="1" x14ac:dyDescent="0.2">
      <c r="A1" s="1228"/>
      <c r="B1" s="1229"/>
      <c r="DD1" s="1230"/>
      <c r="DE1" s="1230"/>
    </row>
    <row r="2" spans="1:143" ht="25.5" customHeight="1" x14ac:dyDescent="0.2">
      <c r="A2" s="1231"/>
      <c r="C2" s="1231"/>
      <c r="O2" s="1231"/>
      <c r="P2" s="1231"/>
      <c r="Q2" s="1231"/>
      <c r="R2" s="1231"/>
      <c r="S2" s="1231"/>
      <c r="T2" s="1231"/>
      <c r="U2" s="1231"/>
      <c r="V2" s="1231"/>
      <c r="W2" s="1231"/>
      <c r="X2" s="1231"/>
      <c r="Y2" s="1231"/>
      <c r="Z2" s="1231"/>
      <c r="AA2" s="1231"/>
      <c r="AB2" s="1231"/>
      <c r="AC2" s="1231"/>
      <c r="AD2" s="1231"/>
      <c r="AE2" s="1231"/>
      <c r="AF2" s="1231"/>
      <c r="AG2" s="1231"/>
      <c r="AH2" s="1231"/>
      <c r="AI2" s="1231"/>
      <c r="AU2" s="1231"/>
      <c r="BG2" s="1231"/>
      <c r="BS2" s="1231"/>
      <c r="CE2" s="1231"/>
      <c r="CQ2" s="1231"/>
      <c r="DD2" s="1230"/>
      <c r="DE2" s="1230"/>
    </row>
    <row r="3" spans="1:143" ht="25.5" customHeight="1" x14ac:dyDescent="0.2">
      <c r="A3" s="1231"/>
      <c r="C3" s="1231"/>
      <c r="O3" s="1231"/>
      <c r="P3" s="1231"/>
      <c r="Q3" s="1231"/>
      <c r="R3" s="1231"/>
      <c r="S3" s="1231"/>
      <c r="T3" s="1231"/>
      <c r="U3" s="1231"/>
      <c r="V3" s="1231"/>
      <c r="W3" s="1231"/>
      <c r="X3" s="1231"/>
      <c r="Y3" s="1231"/>
      <c r="Z3" s="1231"/>
      <c r="AA3" s="1231"/>
      <c r="AB3" s="1231"/>
      <c r="AC3" s="1231"/>
      <c r="AD3" s="1231"/>
      <c r="AE3" s="1231"/>
      <c r="AF3" s="1231"/>
      <c r="AG3" s="1231"/>
      <c r="AH3" s="1231"/>
      <c r="AI3" s="1231"/>
      <c r="AU3" s="1231"/>
      <c r="BG3" s="1231"/>
      <c r="BS3" s="1231"/>
      <c r="CE3" s="1231"/>
      <c r="CQ3" s="1231"/>
      <c r="DD3" s="1230"/>
      <c r="DE3" s="1230"/>
    </row>
    <row r="4" spans="1:143" s="278" customFormat="1" ht="13" x14ac:dyDescent="0.2">
      <c r="A4" s="1231"/>
      <c r="B4" s="1231"/>
      <c r="C4" s="1231"/>
      <c r="D4" s="1231"/>
      <c r="E4" s="1231"/>
      <c r="F4" s="1231"/>
      <c r="G4" s="1231"/>
      <c r="H4" s="1231"/>
      <c r="I4" s="1231"/>
      <c r="J4" s="1231"/>
      <c r="K4" s="1231"/>
      <c r="L4" s="1231"/>
      <c r="M4" s="1231"/>
      <c r="N4" s="1231"/>
      <c r="O4" s="1231"/>
      <c r="P4" s="1231"/>
      <c r="Q4" s="1231"/>
      <c r="R4" s="1231"/>
      <c r="S4" s="1231"/>
      <c r="T4" s="1231"/>
      <c r="U4" s="1231"/>
      <c r="V4" s="1231"/>
      <c r="W4" s="1231"/>
      <c r="X4" s="1231"/>
      <c r="Y4" s="1231"/>
      <c r="Z4" s="1231"/>
      <c r="AA4" s="1231"/>
      <c r="AB4" s="1231"/>
      <c r="AC4" s="1231"/>
      <c r="AD4" s="1231"/>
      <c r="AE4" s="1231"/>
      <c r="AF4" s="1231"/>
      <c r="AG4" s="1231"/>
      <c r="AH4" s="1231"/>
      <c r="AI4" s="1231"/>
      <c r="AJ4" s="1231"/>
      <c r="AK4" s="1231"/>
      <c r="AL4" s="1231"/>
      <c r="AM4" s="1231"/>
      <c r="AN4" s="1231"/>
      <c r="AO4" s="1231"/>
      <c r="AP4" s="1231"/>
      <c r="AQ4" s="1231"/>
      <c r="AR4" s="1231"/>
      <c r="AS4" s="1231"/>
      <c r="AT4" s="1231"/>
      <c r="AU4" s="1231"/>
      <c r="AV4" s="1231"/>
      <c r="AW4" s="1231"/>
      <c r="AX4" s="1231"/>
      <c r="AY4" s="1231"/>
      <c r="AZ4" s="1231"/>
      <c r="BA4" s="1231"/>
      <c r="BB4" s="1231"/>
      <c r="BC4" s="1231"/>
      <c r="BD4" s="1231"/>
      <c r="BE4" s="1231"/>
      <c r="BF4" s="1231"/>
      <c r="BG4" s="1231"/>
      <c r="BH4" s="1231"/>
      <c r="BI4" s="1231"/>
      <c r="BJ4" s="1231"/>
      <c r="BK4" s="1231"/>
      <c r="BL4" s="1231"/>
      <c r="BM4" s="1231"/>
      <c r="BN4" s="1231"/>
      <c r="BO4" s="1231"/>
      <c r="BP4" s="1231"/>
      <c r="BQ4" s="1231"/>
      <c r="BR4" s="1231"/>
      <c r="BS4" s="1231"/>
      <c r="BT4" s="1231"/>
      <c r="BU4" s="1231"/>
      <c r="BV4" s="1231"/>
      <c r="BW4" s="1231"/>
      <c r="BX4" s="1231"/>
      <c r="BY4" s="1231"/>
      <c r="BZ4" s="1231"/>
      <c r="CA4" s="1231"/>
      <c r="CB4" s="1231"/>
      <c r="CC4" s="1231"/>
      <c r="CD4" s="1231"/>
      <c r="CE4" s="1231"/>
      <c r="CF4" s="1231"/>
      <c r="CG4" s="1231"/>
      <c r="CH4" s="1231"/>
      <c r="CI4" s="1231"/>
      <c r="CJ4" s="1231"/>
      <c r="CK4" s="1231"/>
      <c r="CL4" s="1231"/>
      <c r="CM4" s="1231"/>
      <c r="CN4" s="1231"/>
      <c r="CO4" s="1231"/>
      <c r="CP4" s="1231"/>
      <c r="CQ4" s="1231"/>
      <c r="CR4" s="1231"/>
      <c r="CS4" s="1231"/>
      <c r="CT4" s="1231"/>
      <c r="CU4" s="1231"/>
      <c r="CV4" s="1231"/>
      <c r="CW4" s="1231"/>
      <c r="CX4" s="1231"/>
      <c r="CY4" s="1231"/>
      <c r="CZ4" s="1231"/>
      <c r="DA4" s="1231"/>
      <c r="DB4" s="1231"/>
      <c r="DC4" s="1231"/>
      <c r="DD4" s="1231"/>
      <c r="DE4" s="1231"/>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31"/>
      <c r="B5" s="1231"/>
      <c r="C5" s="1231"/>
      <c r="D5" s="1231"/>
      <c r="E5" s="1231"/>
      <c r="F5" s="1231"/>
      <c r="G5" s="1231"/>
      <c r="H5" s="1231"/>
      <c r="I5" s="1231"/>
      <c r="J5" s="1231"/>
      <c r="K5" s="1231"/>
      <c r="L5" s="1231"/>
      <c r="M5" s="1231"/>
      <c r="N5" s="1231"/>
      <c r="O5" s="1231"/>
      <c r="P5" s="1231"/>
      <c r="Q5" s="1231"/>
      <c r="R5" s="1231"/>
      <c r="S5" s="1231"/>
      <c r="T5" s="1231"/>
      <c r="U5" s="1231"/>
      <c r="V5" s="1231"/>
      <c r="W5" s="1231"/>
      <c r="X5" s="1231"/>
      <c r="Y5" s="1231"/>
      <c r="Z5" s="1231"/>
      <c r="AA5" s="1231"/>
      <c r="AB5" s="1231"/>
      <c r="AC5" s="1231"/>
      <c r="AD5" s="1231"/>
      <c r="AE5" s="1231"/>
      <c r="AF5" s="1231"/>
      <c r="AG5" s="1231"/>
      <c r="AH5" s="1231"/>
      <c r="AI5" s="1231"/>
      <c r="AJ5" s="1231"/>
      <c r="AK5" s="1231"/>
      <c r="AL5" s="1231"/>
      <c r="AM5" s="1231"/>
      <c r="AN5" s="1231"/>
      <c r="AO5" s="1231"/>
      <c r="AP5" s="1231"/>
      <c r="AQ5" s="1231"/>
      <c r="AR5" s="1231"/>
      <c r="AS5" s="1231"/>
      <c r="AT5" s="1231"/>
      <c r="AU5" s="1231"/>
      <c r="AV5" s="1231"/>
      <c r="AW5" s="1231"/>
      <c r="AX5" s="1231"/>
      <c r="AY5" s="1231"/>
      <c r="AZ5" s="1231"/>
      <c r="BA5" s="1231"/>
      <c r="BB5" s="1231"/>
      <c r="BC5" s="1231"/>
      <c r="BD5" s="1231"/>
      <c r="BE5" s="1231"/>
      <c r="BF5" s="1231"/>
      <c r="BG5" s="1231"/>
      <c r="BH5" s="1231"/>
      <c r="BI5" s="1231"/>
      <c r="BJ5" s="1231"/>
      <c r="BK5" s="1231"/>
      <c r="BL5" s="1231"/>
      <c r="BM5" s="1231"/>
      <c r="BN5" s="1231"/>
      <c r="BO5" s="1231"/>
      <c r="BP5" s="1231"/>
      <c r="BQ5" s="1231"/>
      <c r="BR5" s="1231"/>
      <c r="BS5" s="1231"/>
      <c r="BT5" s="1231"/>
      <c r="BU5" s="1231"/>
      <c r="BV5" s="1231"/>
      <c r="BW5" s="1231"/>
      <c r="BX5" s="1231"/>
      <c r="BY5" s="1231"/>
      <c r="BZ5" s="1231"/>
      <c r="CA5" s="1231"/>
      <c r="CB5" s="1231"/>
      <c r="CC5" s="1231"/>
      <c r="CD5" s="1231"/>
      <c r="CE5" s="1231"/>
      <c r="CF5" s="1231"/>
      <c r="CG5" s="1231"/>
      <c r="CH5" s="1231"/>
      <c r="CI5" s="1231"/>
      <c r="CJ5" s="1231"/>
      <c r="CK5" s="1231"/>
      <c r="CL5" s="1231"/>
      <c r="CM5" s="1231"/>
      <c r="CN5" s="1231"/>
      <c r="CO5" s="1231"/>
      <c r="CP5" s="1231"/>
      <c r="CQ5" s="1231"/>
      <c r="CR5" s="1231"/>
      <c r="CS5" s="1231"/>
      <c r="CT5" s="1231"/>
      <c r="CU5" s="1231"/>
      <c r="CV5" s="1231"/>
      <c r="CW5" s="1231"/>
      <c r="CX5" s="1231"/>
      <c r="CY5" s="1231"/>
      <c r="CZ5" s="1231"/>
      <c r="DA5" s="1231"/>
      <c r="DB5" s="1231"/>
      <c r="DC5" s="1231"/>
      <c r="DD5" s="1231"/>
      <c r="DE5" s="1231"/>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31"/>
      <c r="B6" s="1231"/>
      <c r="C6" s="1231"/>
      <c r="D6" s="1231"/>
      <c r="E6" s="1231"/>
      <c r="F6" s="1231"/>
      <c r="G6" s="1231"/>
      <c r="H6" s="1231"/>
      <c r="I6" s="1231"/>
      <c r="J6" s="1231"/>
      <c r="K6" s="1231"/>
      <c r="L6" s="1231"/>
      <c r="M6" s="1231"/>
      <c r="N6" s="1231"/>
      <c r="O6" s="1231"/>
      <c r="P6" s="1231"/>
      <c r="Q6" s="1231"/>
      <c r="R6" s="1231"/>
      <c r="S6" s="1231"/>
      <c r="T6" s="1231"/>
      <c r="U6" s="1231"/>
      <c r="V6" s="1231"/>
      <c r="W6" s="1231"/>
      <c r="X6" s="1231"/>
      <c r="Y6" s="1231"/>
      <c r="Z6" s="1231"/>
      <c r="AA6" s="1231"/>
      <c r="AB6" s="1231"/>
      <c r="AC6" s="1231"/>
      <c r="AD6" s="1231"/>
      <c r="AE6" s="1231"/>
      <c r="AF6" s="1231"/>
      <c r="AG6" s="1231"/>
      <c r="AH6" s="1231"/>
      <c r="AI6" s="1231"/>
      <c r="AJ6" s="1231"/>
      <c r="AK6" s="1231"/>
      <c r="AL6" s="1231"/>
      <c r="AM6" s="1231"/>
      <c r="AN6" s="1231"/>
      <c r="AO6" s="1231"/>
      <c r="AP6" s="1231"/>
      <c r="AQ6" s="1231"/>
      <c r="AR6" s="1231"/>
      <c r="AS6" s="1231"/>
      <c r="AT6" s="1231"/>
      <c r="AU6" s="1231"/>
      <c r="AV6" s="1231"/>
      <c r="AW6" s="1231"/>
      <c r="AX6" s="1231"/>
      <c r="AY6" s="1231"/>
      <c r="AZ6" s="1231"/>
      <c r="BA6" s="1231"/>
      <c r="BB6" s="1231"/>
      <c r="BC6" s="1231"/>
      <c r="BD6" s="1231"/>
      <c r="BE6" s="1231"/>
      <c r="BF6" s="1231"/>
      <c r="BG6" s="1231"/>
      <c r="BH6" s="1231"/>
      <c r="BI6" s="1231"/>
      <c r="BJ6" s="1231"/>
      <c r="BK6" s="1231"/>
      <c r="BL6" s="1231"/>
      <c r="BM6" s="1231"/>
      <c r="BN6" s="1231"/>
      <c r="BO6" s="1231"/>
      <c r="BP6" s="1231"/>
      <c r="BQ6" s="1231"/>
      <c r="BR6" s="1231"/>
      <c r="BS6" s="1231"/>
      <c r="BT6" s="1231"/>
      <c r="BU6" s="1231"/>
      <c r="BV6" s="1231"/>
      <c r="BW6" s="1231"/>
      <c r="BX6" s="1231"/>
      <c r="BY6" s="1231"/>
      <c r="BZ6" s="1231"/>
      <c r="CA6" s="1231"/>
      <c r="CB6" s="1231"/>
      <c r="CC6" s="1231"/>
      <c r="CD6" s="1231"/>
      <c r="CE6" s="1231"/>
      <c r="CF6" s="1231"/>
      <c r="CG6" s="1231"/>
      <c r="CH6" s="1231"/>
      <c r="CI6" s="1231"/>
      <c r="CJ6" s="1231"/>
      <c r="CK6" s="1231"/>
      <c r="CL6" s="1231"/>
      <c r="CM6" s="1231"/>
      <c r="CN6" s="1231"/>
      <c r="CO6" s="1231"/>
      <c r="CP6" s="1231"/>
      <c r="CQ6" s="1231"/>
      <c r="CR6" s="1231"/>
      <c r="CS6" s="1231"/>
      <c r="CT6" s="1231"/>
      <c r="CU6" s="1231"/>
      <c r="CV6" s="1231"/>
      <c r="CW6" s="1231"/>
      <c r="CX6" s="1231"/>
      <c r="CY6" s="1231"/>
      <c r="CZ6" s="1231"/>
      <c r="DA6" s="1231"/>
      <c r="DB6" s="1231"/>
      <c r="DC6" s="1231"/>
      <c r="DD6" s="1231"/>
      <c r="DE6" s="1231"/>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31"/>
      <c r="B7" s="1231"/>
      <c r="C7" s="1231"/>
      <c r="D7" s="1231"/>
      <c r="E7" s="1231"/>
      <c r="F7" s="1231"/>
      <c r="G7" s="1231"/>
      <c r="H7" s="1231"/>
      <c r="I7" s="1231"/>
      <c r="J7" s="1231"/>
      <c r="K7" s="1231"/>
      <c r="L7" s="1231"/>
      <c r="M7" s="1231"/>
      <c r="N7" s="1231"/>
      <c r="O7" s="1231"/>
      <c r="P7" s="1231"/>
      <c r="Q7" s="1231"/>
      <c r="R7" s="1231"/>
      <c r="S7" s="1231"/>
      <c r="T7" s="1231"/>
      <c r="U7" s="1231"/>
      <c r="V7" s="1231"/>
      <c r="W7" s="1231"/>
      <c r="X7" s="1231"/>
      <c r="Y7" s="1231"/>
      <c r="Z7" s="1231"/>
      <c r="AA7" s="1231"/>
      <c r="AB7" s="1231"/>
      <c r="AC7" s="1231"/>
      <c r="AD7" s="1231"/>
      <c r="AE7" s="1231"/>
      <c r="AF7" s="1231"/>
      <c r="AG7" s="1231"/>
      <c r="AH7" s="1231"/>
      <c r="AI7" s="1231"/>
      <c r="AJ7" s="1231"/>
      <c r="AK7" s="1231"/>
      <c r="AL7" s="1231"/>
      <c r="AM7" s="1231"/>
      <c r="AN7" s="1231"/>
      <c r="AO7" s="1231"/>
      <c r="AP7" s="1231"/>
      <c r="AQ7" s="1231"/>
      <c r="AR7" s="1231"/>
      <c r="AS7" s="1231"/>
      <c r="AT7" s="1231"/>
      <c r="AU7" s="1231"/>
      <c r="AV7" s="1231"/>
      <c r="AW7" s="1231"/>
      <c r="AX7" s="1231"/>
      <c r="AY7" s="1231"/>
      <c r="AZ7" s="1231"/>
      <c r="BA7" s="1231"/>
      <c r="BB7" s="1231"/>
      <c r="BC7" s="1231"/>
      <c r="BD7" s="1231"/>
      <c r="BE7" s="1231"/>
      <c r="BF7" s="1231"/>
      <c r="BG7" s="1231"/>
      <c r="BH7" s="1231"/>
      <c r="BI7" s="1231"/>
      <c r="BJ7" s="1231"/>
      <c r="BK7" s="1231"/>
      <c r="BL7" s="1231"/>
      <c r="BM7" s="1231"/>
      <c r="BN7" s="1231"/>
      <c r="BO7" s="1231"/>
      <c r="BP7" s="1231"/>
      <c r="BQ7" s="1231"/>
      <c r="BR7" s="1231"/>
      <c r="BS7" s="1231"/>
      <c r="BT7" s="1231"/>
      <c r="BU7" s="1231"/>
      <c r="BV7" s="1231"/>
      <c r="BW7" s="1231"/>
      <c r="BX7" s="1231"/>
      <c r="BY7" s="1231"/>
      <c r="BZ7" s="1231"/>
      <c r="CA7" s="1231"/>
      <c r="CB7" s="1231"/>
      <c r="CC7" s="1231"/>
      <c r="CD7" s="1231"/>
      <c r="CE7" s="1231"/>
      <c r="CF7" s="1231"/>
      <c r="CG7" s="1231"/>
      <c r="CH7" s="1231"/>
      <c r="CI7" s="1231"/>
      <c r="CJ7" s="1231"/>
      <c r="CK7" s="1231"/>
      <c r="CL7" s="1231"/>
      <c r="CM7" s="1231"/>
      <c r="CN7" s="1231"/>
      <c r="CO7" s="1231"/>
      <c r="CP7" s="1231"/>
      <c r="CQ7" s="1231"/>
      <c r="CR7" s="1231"/>
      <c r="CS7" s="1231"/>
      <c r="CT7" s="1231"/>
      <c r="CU7" s="1231"/>
      <c r="CV7" s="1231"/>
      <c r="CW7" s="1231"/>
      <c r="CX7" s="1231"/>
      <c r="CY7" s="1231"/>
      <c r="CZ7" s="1231"/>
      <c r="DA7" s="1231"/>
      <c r="DB7" s="1231"/>
      <c r="DC7" s="1231"/>
      <c r="DD7" s="1231"/>
      <c r="DE7" s="1231"/>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31"/>
      <c r="B8" s="1231"/>
      <c r="C8" s="1231"/>
      <c r="D8" s="1231"/>
      <c r="E8" s="1231"/>
      <c r="F8" s="1231"/>
      <c r="G8" s="1231"/>
      <c r="H8" s="1231"/>
      <c r="I8" s="1231"/>
      <c r="J8" s="1231"/>
      <c r="K8" s="1231"/>
      <c r="L8" s="1231"/>
      <c r="M8" s="1231"/>
      <c r="N8" s="1231"/>
      <c r="O8" s="1231"/>
      <c r="P8" s="1231"/>
      <c r="Q8" s="1231"/>
      <c r="R8" s="1231"/>
      <c r="S8" s="1231"/>
      <c r="T8" s="1231"/>
      <c r="U8" s="1231"/>
      <c r="V8" s="1231"/>
      <c r="W8" s="1231"/>
      <c r="X8" s="1231"/>
      <c r="Y8" s="1231"/>
      <c r="Z8" s="1231"/>
      <c r="AA8" s="1231"/>
      <c r="AB8" s="1231"/>
      <c r="AC8" s="1231"/>
      <c r="AD8" s="1231"/>
      <c r="AE8" s="1231"/>
      <c r="AF8" s="1231"/>
      <c r="AG8" s="1231"/>
      <c r="AH8" s="1231"/>
      <c r="AI8" s="1231"/>
      <c r="AJ8" s="1231"/>
      <c r="AK8" s="1231"/>
      <c r="AL8" s="1231"/>
      <c r="AM8" s="1231"/>
      <c r="AN8" s="1231"/>
      <c r="AO8" s="1231"/>
      <c r="AP8" s="1231"/>
      <c r="AQ8" s="1231"/>
      <c r="AR8" s="1231"/>
      <c r="AS8" s="1231"/>
      <c r="AT8" s="1231"/>
      <c r="AU8" s="1231"/>
      <c r="AV8" s="1231"/>
      <c r="AW8" s="1231"/>
      <c r="AX8" s="1231"/>
      <c r="AY8" s="1231"/>
      <c r="AZ8" s="1231"/>
      <c r="BA8" s="1231"/>
      <c r="BB8" s="1231"/>
      <c r="BC8" s="1231"/>
      <c r="BD8" s="1231"/>
      <c r="BE8" s="1231"/>
      <c r="BF8" s="1231"/>
      <c r="BG8" s="1231"/>
      <c r="BH8" s="1231"/>
      <c r="BI8" s="1231"/>
      <c r="BJ8" s="1231"/>
      <c r="BK8" s="1231"/>
      <c r="BL8" s="1231"/>
      <c r="BM8" s="1231"/>
      <c r="BN8" s="1231"/>
      <c r="BO8" s="1231"/>
      <c r="BP8" s="1231"/>
      <c r="BQ8" s="1231"/>
      <c r="BR8" s="1231"/>
      <c r="BS8" s="1231"/>
      <c r="BT8" s="1231"/>
      <c r="BU8" s="1231"/>
      <c r="BV8" s="1231"/>
      <c r="BW8" s="1231"/>
      <c r="BX8" s="1231"/>
      <c r="BY8" s="1231"/>
      <c r="BZ8" s="1231"/>
      <c r="CA8" s="1231"/>
      <c r="CB8" s="1231"/>
      <c r="CC8" s="1231"/>
      <c r="CD8" s="1231"/>
      <c r="CE8" s="1231"/>
      <c r="CF8" s="1231"/>
      <c r="CG8" s="1231"/>
      <c r="CH8" s="1231"/>
      <c r="CI8" s="1231"/>
      <c r="CJ8" s="1231"/>
      <c r="CK8" s="1231"/>
      <c r="CL8" s="1231"/>
      <c r="CM8" s="1231"/>
      <c r="CN8" s="1231"/>
      <c r="CO8" s="1231"/>
      <c r="CP8" s="1231"/>
      <c r="CQ8" s="1231"/>
      <c r="CR8" s="1231"/>
      <c r="CS8" s="1231"/>
      <c r="CT8" s="1231"/>
      <c r="CU8" s="1231"/>
      <c r="CV8" s="1231"/>
      <c r="CW8" s="1231"/>
      <c r="CX8" s="1231"/>
      <c r="CY8" s="1231"/>
      <c r="CZ8" s="1231"/>
      <c r="DA8" s="1231"/>
      <c r="DB8" s="1231"/>
      <c r="DC8" s="1231"/>
      <c r="DD8" s="1231"/>
      <c r="DE8" s="1231"/>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31"/>
      <c r="B9" s="1231"/>
      <c r="C9" s="1231"/>
      <c r="D9" s="1231"/>
      <c r="E9" s="1231"/>
      <c r="F9" s="1231"/>
      <c r="G9" s="1231"/>
      <c r="H9" s="1231"/>
      <c r="I9" s="1231"/>
      <c r="J9" s="1231"/>
      <c r="K9" s="1231"/>
      <c r="L9" s="1231"/>
      <c r="M9" s="1231"/>
      <c r="N9" s="1231"/>
      <c r="O9" s="1231"/>
      <c r="P9" s="1231"/>
      <c r="Q9" s="1231"/>
      <c r="R9" s="1231"/>
      <c r="S9" s="1231"/>
      <c r="T9" s="1231"/>
      <c r="U9" s="1231"/>
      <c r="V9" s="1231"/>
      <c r="W9" s="1231"/>
      <c r="X9" s="1231"/>
      <c r="Y9" s="1231"/>
      <c r="Z9" s="1231"/>
      <c r="AA9" s="1231"/>
      <c r="AB9" s="1231"/>
      <c r="AC9" s="1231"/>
      <c r="AD9" s="1231"/>
      <c r="AE9" s="1231"/>
      <c r="AF9" s="1231"/>
      <c r="AG9" s="1231"/>
      <c r="AH9" s="1231"/>
      <c r="AI9" s="1231"/>
      <c r="AJ9" s="1231"/>
      <c r="AK9" s="1231"/>
      <c r="AL9" s="1231"/>
      <c r="AM9" s="1231"/>
      <c r="AN9" s="1231"/>
      <c r="AO9" s="1231"/>
      <c r="AP9" s="1231"/>
      <c r="AQ9" s="1231"/>
      <c r="AR9" s="1231"/>
      <c r="AS9" s="1231"/>
      <c r="AT9" s="1231"/>
      <c r="AU9" s="1231"/>
      <c r="AV9" s="1231"/>
      <c r="AW9" s="1231"/>
      <c r="AX9" s="1231"/>
      <c r="AY9" s="1231"/>
      <c r="AZ9" s="1231"/>
      <c r="BA9" s="1231"/>
      <c r="BB9" s="1231"/>
      <c r="BC9" s="1231"/>
      <c r="BD9" s="1231"/>
      <c r="BE9" s="1231"/>
      <c r="BF9" s="1231"/>
      <c r="BG9" s="1231"/>
      <c r="BH9" s="1231"/>
      <c r="BI9" s="1231"/>
      <c r="BJ9" s="1231"/>
      <c r="BK9" s="1231"/>
      <c r="BL9" s="1231"/>
      <c r="BM9" s="1231"/>
      <c r="BN9" s="1231"/>
      <c r="BO9" s="1231"/>
      <c r="BP9" s="1231"/>
      <c r="BQ9" s="1231"/>
      <c r="BR9" s="1231"/>
      <c r="BS9" s="1231"/>
      <c r="BT9" s="1231"/>
      <c r="BU9" s="1231"/>
      <c r="BV9" s="1231"/>
      <c r="BW9" s="1231"/>
      <c r="BX9" s="1231"/>
      <c r="BY9" s="1231"/>
      <c r="BZ9" s="1231"/>
      <c r="CA9" s="1231"/>
      <c r="CB9" s="1231"/>
      <c r="CC9" s="1231"/>
      <c r="CD9" s="1231"/>
      <c r="CE9" s="1231"/>
      <c r="CF9" s="1231"/>
      <c r="CG9" s="1231"/>
      <c r="CH9" s="1231"/>
      <c r="CI9" s="1231"/>
      <c r="CJ9" s="1231"/>
      <c r="CK9" s="1231"/>
      <c r="CL9" s="1231"/>
      <c r="CM9" s="1231"/>
      <c r="CN9" s="1231"/>
      <c r="CO9" s="1231"/>
      <c r="CP9" s="1231"/>
      <c r="CQ9" s="1231"/>
      <c r="CR9" s="1231"/>
      <c r="CS9" s="1231"/>
      <c r="CT9" s="1231"/>
      <c r="CU9" s="1231"/>
      <c r="CV9" s="1231"/>
      <c r="CW9" s="1231"/>
      <c r="CX9" s="1231"/>
      <c r="CY9" s="1231"/>
      <c r="CZ9" s="1231"/>
      <c r="DA9" s="1231"/>
      <c r="DB9" s="1231"/>
      <c r="DC9" s="1231"/>
      <c r="DD9" s="1231"/>
      <c r="DE9" s="1231"/>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31"/>
      <c r="B10" s="1231"/>
      <c r="C10" s="1231"/>
      <c r="D10" s="1231"/>
      <c r="E10" s="1231"/>
      <c r="F10" s="1231"/>
      <c r="G10" s="1231"/>
      <c r="H10" s="1231"/>
      <c r="I10" s="1231"/>
      <c r="J10" s="1231"/>
      <c r="K10" s="1231"/>
      <c r="L10" s="1231"/>
      <c r="M10" s="1231"/>
      <c r="N10" s="1231"/>
      <c r="O10" s="1231"/>
      <c r="P10" s="1231"/>
      <c r="Q10" s="1231"/>
      <c r="R10" s="1231"/>
      <c r="S10" s="1231"/>
      <c r="T10" s="1231"/>
      <c r="U10" s="1231"/>
      <c r="V10" s="1231"/>
      <c r="W10" s="1231"/>
      <c r="X10" s="1231"/>
      <c r="Y10" s="1231"/>
      <c r="Z10" s="1231"/>
      <c r="AA10" s="1231"/>
      <c r="AB10" s="1231"/>
      <c r="AC10" s="1231"/>
      <c r="AD10" s="1231"/>
      <c r="AE10" s="1231"/>
      <c r="AF10" s="1231"/>
      <c r="AG10" s="1231"/>
      <c r="AH10" s="1231"/>
      <c r="AI10" s="1231"/>
      <c r="AJ10" s="1231"/>
      <c r="AK10" s="1231"/>
      <c r="AL10" s="1231"/>
      <c r="AM10" s="1231"/>
      <c r="AN10" s="1231"/>
      <c r="AO10" s="1231"/>
      <c r="AP10" s="1231"/>
      <c r="AQ10" s="1231"/>
      <c r="AR10" s="1231"/>
      <c r="AS10" s="1231"/>
      <c r="AT10" s="1231"/>
      <c r="AU10" s="1231"/>
      <c r="AV10" s="1231"/>
      <c r="AW10" s="1231"/>
      <c r="AX10" s="1231"/>
      <c r="AY10" s="1231"/>
      <c r="AZ10" s="1231"/>
      <c r="BA10" s="1231"/>
      <c r="BB10" s="1231"/>
      <c r="BC10" s="1231"/>
      <c r="BD10" s="1231"/>
      <c r="BE10" s="1231"/>
      <c r="BF10" s="1231"/>
      <c r="BG10" s="1231"/>
      <c r="BH10" s="1231"/>
      <c r="BI10" s="1231"/>
      <c r="BJ10" s="1231"/>
      <c r="BK10" s="1231"/>
      <c r="BL10" s="1231"/>
      <c r="BM10" s="1231"/>
      <c r="BN10" s="1231"/>
      <c r="BO10" s="1231"/>
      <c r="BP10" s="1231"/>
      <c r="BQ10" s="1231"/>
      <c r="BR10" s="1231"/>
      <c r="BS10" s="1231"/>
      <c r="BT10" s="1231"/>
      <c r="BU10" s="1231"/>
      <c r="BV10" s="1231"/>
      <c r="BW10" s="1231"/>
      <c r="BX10" s="1231"/>
      <c r="BY10" s="1231"/>
      <c r="BZ10" s="1231"/>
      <c r="CA10" s="1231"/>
      <c r="CB10" s="1231"/>
      <c r="CC10" s="1231"/>
      <c r="CD10" s="1231"/>
      <c r="CE10" s="1231"/>
      <c r="CF10" s="1231"/>
      <c r="CG10" s="1231"/>
      <c r="CH10" s="1231"/>
      <c r="CI10" s="1231"/>
      <c r="CJ10" s="1231"/>
      <c r="CK10" s="1231"/>
      <c r="CL10" s="1231"/>
      <c r="CM10" s="1231"/>
      <c r="CN10" s="1231"/>
      <c r="CO10" s="1231"/>
      <c r="CP10" s="1231"/>
      <c r="CQ10" s="1231"/>
      <c r="CR10" s="1231"/>
      <c r="CS10" s="1231"/>
      <c r="CT10" s="1231"/>
      <c r="CU10" s="1231"/>
      <c r="CV10" s="1231"/>
      <c r="CW10" s="1231"/>
      <c r="CX10" s="1231"/>
      <c r="CY10" s="1231"/>
      <c r="CZ10" s="1231"/>
      <c r="DA10" s="1231"/>
      <c r="DB10" s="1231"/>
      <c r="DC10" s="1231"/>
      <c r="DD10" s="1231"/>
      <c r="DE10" s="1231"/>
      <c r="DF10" s="279"/>
      <c r="DG10" s="279"/>
      <c r="DH10" s="279"/>
      <c r="DI10" s="279"/>
      <c r="DJ10" s="279"/>
      <c r="DK10" s="279"/>
      <c r="DL10" s="279"/>
      <c r="DM10" s="279"/>
      <c r="DN10" s="279"/>
      <c r="DO10" s="279"/>
      <c r="DP10" s="279"/>
      <c r="DQ10" s="279"/>
      <c r="DR10" s="279"/>
      <c r="DS10" s="279"/>
      <c r="DT10" s="279"/>
      <c r="DU10" s="279"/>
      <c r="DV10" s="279"/>
      <c r="DW10" s="279"/>
      <c r="EM10" s="278" t="s">
        <v>609</v>
      </c>
    </row>
    <row r="11" spans="1:143" s="278" customFormat="1" ht="13" x14ac:dyDescent="0.2">
      <c r="A11" s="1231"/>
      <c r="B11" s="1231"/>
      <c r="C11" s="1231"/>
      <c r="D11" s="1231"/>
      <c r="E11" s="1231"/>
      <c r="F11" s="1231"/>
      <c r="G11" s="1231"/>
      <c r="H11" s="1231"/>
      <c r="I11" s="1231"/>
      <c r="J11" s="1231"/>
      <c r="K11" s="1231"/>
      <c r="L11" s="1231"/>
      <c r="M11" s="1231"/>
      <c r="N11" s="1231"/>
      <c r="O11" s="1231"/>
      <c r="P11" s="1231"/>
      <c r="Q11" s="1231"/>
      <c r="R11" s="1231"/>
      <c r="S11" s="1231"/>
      <c r="T11" s="1231"/>
      <c r="U11" s="1231"/>
      <c r="V11" s="1231"/>
      <c r="W11" s="1231"/>
      <c r="X11" s="1231"/>
      <c r="Y11" s="1231"/>
      <c r="Z11" s="1231"/>
      <c r="AA11" s="1231"/>
      <c r="AB11" s="1231"/>
      <c r="AC11" s="1231"/>
      <c r="AD11" s="1231"/>
      <c r="AE11" s="1231"/>
      <c r="AF11" s="1231"/>
      <c r="AG11" s="1231"/>
      <c r="AH11" s="1231"/>
      <c r="AI11" s="1231"/>
      <c r="AJ11" s="1231"/>
      <c r="AK11" s="1231"/>
      <c r="AL11" s="1231"/>
      <c r="AM11" s="1231"/>
      <c r="AN11" s="1231"/>
      <c r="AO11" s="1231"/>
      <c r="AP11" s="1231"/>
      <c r="AQ11" s="1231"/>
      <c r="AR11" s="1231"/>
      <c r="AS11" s="1231"/>
      <c r="AT11" s="1231"/>
      <c r="AU11" s="1231"/>
      <c r="AV11" s="1231"/>
      <c r="AW11" s="1231"/>
      <c r="AX11" s="1231"/>
      <c r="AY11" s="1231"/>
      <c r="AZ11" s="1231"/>
      <c r="BA11" s="1231"/>
      <c r="BB11" s="1231"/>
      <c r="BC11" s="1231"/>
      <c r="BD11" s="1231"/>
      <c r="BE11" s="1231"/>
      <c r="BF11" s="1231"/>
      <c r="BG11" s="1231"/>
      <c r="BH11" s="1231"/>
      <c r="BI11" s="1231"/>
      <c r="BJ11" s="1231"/>
      <c r="BK11" s="1231"/>
      <c r="BL11" s="1231"/>
      <c r="BM11" s="1231"/>
      <c r="BN11" s="1231"/>
      <c r="BO11" s="1231"/>
      <c r="BP11" s="1231"/>
      <c r="BQ11" s="1231"/>
      <c r="BR11" s="1231"/>
      <c r="BS11" s="1231"/>
      <c r="BT11" s="1231"/>
      <c r="BU11" s="1231"/>
      <c r="BV11" s="1231"/>
      <c r="BW11" s="1231"/>
      <c r="BX11" s="1231"/>
      <c r="BY11" s="1231"/>
      <c r="BZ11" s="1231"/>
      <c r="CA11" s="1231"/>
      <c r="CB11" s="1231"/>
      <c r="CC11" s="1231"/>
      <c r="CD11" s="1231"/>
      <c r="CE11" s="1231"/>
      <c r="CF11" s="1231"/>
      <c r="CG11" s="1231"/>
      <c r="CH11" s="1231"/>
      <c r="CI11" s="1231"/>
      <c r="CJ11" s="1231"/>
      <c r="CK11" s="1231"/>
      <c r="CL11" s="1231"/>
      <c r="CM11" s="1231"/>
      <c r="CN11" s="1231"/>
      <c r="CO11" s="1231"/>
      <c r="CP11" s="1231"/>
      <c r="CQ11" s="1231"/>
      <c r="CR11" s="1231"/>
      <c r="CS11" s="1231"/>
      <c r="CT11" s="1231"/>
      <c r="CU11" s="1231"/>
      <c r="CV11" s="1231"/>
      <c r="CW11" s="1231"/>
      <c r="CX11" s="1231"/>
      <c r="CY11" s="1231"/>
      <c r="CZ11" s="1231"/>
      <c r="DA11" s="1231"/>
      <c r="DB11" s="1231"/>
      <c r="DC11" s="1231"/>
      <c r="DD11" s="1231"/>
      <c r="DE11" s="1231"/>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31"/>
      <c r="B12" s="1231"/>
      <c r="C12" s="1231"/>
      <c r="D12" s="1231"/>
      <c r="E12" s="1231"/>
      <c r="F12" s="1231"/>
      <c r="G12" s="1231"/>
      <c r="H12" s="1231"/>
      <c r="I12" s="1231"/>
      <c r="J12" s="1231"/>
      <c r="K12" s="1231"/>
      <c r="L12" s="1231"/>
      <c r="M12" s="1231"/>
      <c r="N12" s="1231"/>
      <c r="O12" s="1231"/>
      <c r="P12" s="1231"/>
      <c r="Q12" s="1231"/>
      <c r="R12" s="1231"/>
      <c r="S12" s="1231"/>
      <c r="T12" s="1231"/>
      <c r="U12" s="1231"/>
      <c r="V12" s="1231"/>
      <c r="W12" s="1231"/>
      <c r="X12" s="1231"/>
      <c r="Y12" s="1231"/>
      <c r="Z12" s="1231"/>
      <c r="AA12" s="1231"/>
      <c r="AB12" s="1231"/>
      <c r="AC12" s="1231"/>
      <c r="AD12" s="1231"/>
      <c r="AE12" s="1231"/>
      <c r="AF12" s="1231"/>
      <c r="AG12" s="1231"/>
      <c r="AH12" s="1231"/>
      <c r="AI12" s="1231"/>
      <c r="AJ12" s="1231"/>
      <c r="AK12" s="1231"/>
      <c r="AL12" s="1231"/>
      <c r="AM12" s="1231"/>
      <c r="AN12" s="1231"/>
      <c r="AO12" s="1231"/>
      <c r="AP12" s="1231"/>
      <c r="AQ12" s="1231"/>
      <c r="AR12" s="1231"/>
      <c r="AS12" s="1231"/>
      <c r="AT12" s="1231"/>
      <c r="AU12" s="1231"/>
      <c r="AV12" s="1231"/>
      <c r="AW12" s="1231"/>
      <c r="AX12" s="1231"/>
      <c r="AY12" s="1231"/>
      <c r="AZ12" s="1231"/>
      <c r="BA12" s="1231"/>
      <c r="BB12" s="1231"/>
      <c r="BC12" s="1231"/>
      <c r="BD12" s="1231"/>
      <c r="BE12" s="1231"/>
      <c r="BF12" s="1231"/>
      <c r="BG12" s="1231"/>
      <c r="BH12" s="1231"/>
      <c r="BI12" s="1231"/>
      <c r="BJ12" s="1231"/>
      <c r="BK12" s="1231"/>
      <c r="BL12" s="1231"/>
      <c r="BM12" s="1231"/>
      <c r="BN12" s="1231"/>
      <c r="BO12" s="1231"/>
      <c r="BP12" s="1231"/>
      <c r="BQ12" s="1231"/>
      <c r="BR12" s="1231"/>
      <c r="BS12" s="1231"/>
      <c r="BT12" s="1231"/>
      <c r="BU12" s="1231"/>
      <c r="BV12" s="1231"/>
      <c r="BW12" s="1231"/>
      <c r="BX12" s="1231"/>
      <c r="BY12" s="1231"/>
      <c r="BZ12" s="1231"/>
      <c r="CA12" s="1231"/>
      <c r="CB12" s="1231"/>
      <c r="CC12" s="1231"/>
      <c r="CD12" s="1231"/>
      <c r="CE12" s="1231"/>
      <c r="CF12" s="1231"/>
      <c r="CG12" s="1231"/>
      <c r="CH12" s="1231"/>
      <c r="CI12" s="1231"/>
      <c r="CJ12" s="1231"/>
      <c r="CK12" s="1231"/>
      <c r="CL12" s="1231"/>
      <c r="CM12" s="1231"/>
      <c r="CN12" s="1231"/>
      <c r="CO12" s="1231"/>
      <c r="CP12" s="1231"/>
      <c r="CQ12" s="1231"/>
      <c r="CR12" s="1231"/>
      <c r="CS12" s="1231"/>
      <c r="CT12" s="1231"/>
      <c r="CU12" s="1231"/>
      <c r="CV12" s="1231"/>
      <c r="CW12" s="1231"/>
      <c r="CX12" s="1231"/>
      <c r="CY12" s="1231"/>
      <c r="CZ12" s="1231"/>
      <c r="DA12" s="1231"/>
      <c r="DB12" s="1231"/>
      <c r="DC12" s="1231"/>
      <c r="DD12" s="1231"/>
      <c r="DE12" s="1231"/>
      <c r="DF12" s="279"/>
      <c r="DG12" s="279"/>
      <c r="DH12" s="279"/>
      <c r="DI12" s="279"/>
      <c r="DJ12" s="279"/>
      <c r="DK12" s="279"/>
      <c r="DL12" s="279"/>
      <c r="DM12" s="279"/>
      <c r="DN12" s="279"/>
      <c r="DO12" s="279"/>
      <c r="DP12" s="279"/>
      <c r="DQ12" s="279"/>
      <c r="DR12" s="279"/>
      <c r="DS12" s="279"/>
      <c r="DT12" s="279"/>
      <c r="DU12" s="279"/>
      <c r="DV12" s="279"/>
      <c r="DW12" s="279"/>
      <c r="EM12" s="278" t="s">
        <v>609</v>
      </c>
    </row>
    <row r="13" spans="1:143" s="278" customFormat="1" ht="13" x14ac:dyDescent="0.2">
      <c r="A13" s="1231"/>
      <c r="B13" s="1231"/>
      <c r="C13" s="1231"/>
      <c r="D13" s="1231"/>
      <c r="E13" s="1231"/>
      <c r="F13" s="1231"/>
      <c r="G13" s="1231"/>
      <c r="H13" s="1231"/>
      <c r="I13" s="1231"/>
      <c r="J13" s="1231"/>
      <c r="K13" s="1231"/>
      <c r="L13" s="1231"/>
      <c r="M13" s="1231"/>
      <c r="N13" s="1231"/>
      <c r="O13" s="1231"/>
      <c r="P13" s="1231"/>
      <c r="Q13" s="1231"/>
      <c r="R13" s="1231"/>
      <c r="S13" s="1231"/>
      <c r="T13" s="1231"/>
      <c r="U13" s="1231"/>
      <c r="V13" s="1231"/>
      <c r="W13" s="1231"/>
      <c r="X13" s="1231"/>
      <c r="Y13" s="1231"/>
      <c r="Z13" s="1231"/>
      <c r="AA13" s="1231"/>
      <c r="AB13" s="1231"/>
      <c r="AC13" s="1231"/>
      <c r="AD13" s="1231"/>
      <c r="AE13" s="1231"/>
      <c r="AF13" s="1231"/>
      <c r="AG13" s="1231"/>
      <c r="AH13" s="1231"/>
      <c r="AI13" s="1231"/>
      <c r="AJ13" s="1231"/>
      <c r="AK13" s="1231"/>
      <c r="AL13" s="1231"/>
      <c r="AM13" s="1231"/>
      <c r="AN13" s="1231"/>
      <c r="AO13" s="1231"/>
      <c r="AP13" s="1231"/>
      <c r="AQ13" s="1231"/>
      <c r="AR13" s="1231"/>
      <c r="AS13" s="1231"/>
      <c r="AT13" s="1231"/>
      <c r="AU13" s="1231"/>
      <c r="AV13" s="1231"/>
      <c r="AW13" s="1231"/>
      <c r="AX13" s="1231"/>
      <c r="AY13" s="1231"/>
      <c r="AZ13" s="1231"/>
      <c r="BA13" s="1231"/>
      <c r="BB13" s="1231"/>
      <c r="BC13" s="1231"/>
      <c r="BD13" s="1231"/>
      <c r="BE13" s="1231"/>
      <c r="BF13" s="1231"/>
      <c r="BG13" s="1231"/>
      <c r="BH13" s="1231"/>
      <c r="BI13" s="1231"/>
      <c r="BJ13" s="1231"/>
      <c r="BK13" s="1231"/>
      <c r="BL13" s="1231"/>
      <c r="BM13" s="1231"/>
      <c r="BN13" s="1231"/>
      <c r="BO13" s="1231"/>
      <c r="BP13" s="1231"/>
      <c r="BQ13" s="1231"/>
      <c r="BR13" s="1231"/>
      <c r="BS13" s="1231"/>
      <c r="BT13" s="1231"/>
      <c r="BU13" s="1231"/>
      <c r="BV13" s="1231"/>
      <c r="BW13" s="1231"/>
      <c r="BX13" s="1231"/>
      <c r="BY13" s="1231"/>
      <c r="BZ13" s="1231"/>
      <c r="CA13" s="1231"/>
      <c r="CB13" s="1231"/>
      <c r="CC13" s="1231"/>
      <c r="CD13" s="1231"/>
      <c r="CE13" s="1231"/>
      <c r="CF13" s="1231"/>
      <c r="CG13" s="1231"/>
      <c r="CH13" s="1231"/>
      <c r="CI13" s="1231"/>
      <c r="CJ13" s="1231"/>
      <c r="CK13" s="1231"/>
      <c r="CL13" s="1231"/>
      <c r="CM13" s="1231"/>
      <c r="CN13" s="1231"/>
      <c r="CO13" s="1231"/>
      <c r="CP13" s="1231"/>
      <c r="CQ13" s="1231"/>
      <c r="CR13" s="1231"/>
      <c r="CS13" s="1231"/>
      <c r="CT13" s="1231"/>
      <c r="CU13" s="1231"/>
      <c r="CV13" s="1231"/>
      <c r="CW13" s="1231"/>
      <c r="CX13" s="1231"/>
      <c r="CY13" s="1231"/>
      <c r="CZ13" s="1231"/>
      <c r="DA13" s="1231"/>
      <c r="DB13" s="1231"/>
      <c r="DC13" s="1231"/>
      <c r="DD13" s="1231"/>
      <c r="DE13" s="1231"/>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31"/>
      <c r="B14" s="1231"/>
      <c r="C14" s="1231"/>
      <c r="D14" s="1231"/>
      <c r="E14" s="1231"/>
      <c r="F14" s="1231"/>
      <c r="G14" s="1231"/>
      <c r="H14" s="1231"/>
      <c r="I14" s="1231"/>
      <c r="J14" s="1231"/>
      <c r="K14" s="1231"/>
      <c r="L14" s="1231"/>
      <c r="M14" s="1231"/>
      <c r="N14" s="1231"/>
      <c r="O14" s="1231"/>
      <c r="P14" s="1231"/>
      <c r="Q14" s="1231"/>
      <c r="R14" s="1231"/>
      <c r="S14" s="1231"/>
      <c r="T14" s="1231"/>
      <c r="U14" s="1231"/>
      <c r="V14" s="1231"/>
      <c r="W14" s="1231"/>
      <c r="X14" s="1231"/>
      <c r="Y14" s="1231"/>
      <c r="Z14" s="1231"/>
      <c r="AA14" s="1231"/>
      <c r="AB14" s="1231"/>
      <c r="AC14" s="1231"/>
      <c r="AD14" s="1231"/>
      <c r="AE14" s="1231"/>
      <c r="AF14" s="1231"/>
      <c r="AG14" s="1231"/>
      <c r="AH14" s="1231"/>
      <c r="AI14" s="1231"/>
      <c r="AJ14" s="1231"/>
      <c r="AK14" s="1231"/>
      <c r="AL14" s="1231"/>
      <c r="AM14" s="1231"/>
      <c r="AN14" s="1231"/>
      <c r="AO14" s="1231"/>
      <c r="AP14" s="1231"/>
      <c r="AQ14" s="1231"/>
      <c r="AR14" s="1231"/>
      <c r="AS14" s="1231"/>
      <c r="AT14" s="1231"/>
      <c r="AU14" s="1231"/>
      <c r="AV14" s="1231"/>
      <c r="AW14" s="1231"/>
      <c r="AX14" s="1231"/>
      <c r="AY14" s="1231"/>
      <c r="AZ14" s="1231"/>
      <c r="BA14" s="1231"/>
      <c r="BB14" s="1231"/>
      <c r="BC14" s="1231"/>
      <c r="BD14" s="1231"/>
      <c r="BE14" s="1231"/>
      <c r="BF14" s="1231"/>
      <c r="BG14" s="1231"/>
      <c r="BH14" s="1231"/>
      <c r="BI14" s="1231"/>
      <c r="BJ14" s="1231"/>
      <c r="BK14" s="1231"/>
      <c r="BL14" s="1231"/>
      <c r="BM14" s="1231"/>
      <c r="BN14" s="1231"/>
      <c r="BO14" s="1231"/>
      <c r="BP14" s="1231"/>
      <c r="BQ14" s="1231"/>
      <c r="BR14" s="1231"/>
      <c r="BS14" s="1231"/>
      <c r="BT14" s="1231"/>
      <c r="BU14" s="1231"/>
      <c r="BV14" s="1231"/>
      <c r="BW14" s="1231"/>
      <c r="BX14" s="1231"/>
      <c r="BY14" s="1231"/>
      <c r="BZ14" s="1231"/>
      <c r="CA14" s="1231"/>
      <c r="CB14" s="1231"/>
      <c r="CC14" s="1231"/>
      <c r="CD14" s="1231"/>
      <c r="CE14" s="1231"/>
      <c r="CF14" s="1231"/>
      <c r="CG14" s="1231"/>
      <c r="CH14" s="1231"/>
      <c r="CI14" s="1231"/>
      <c r="CJ14" s="1231"/>
      <c r="CK14" s="1231"/>
      <c r="CL14" s="1231"/>
      <c r="CM14" s="1231"/>
      <c r="CN14" s="1231"/>
      <c r="CO14" s="1231"/>
      <c r="CP14" s="1231"/>
      <c r="CQ14" s="1231"/>
      <c r="CR14" s="1231"/>
      <c r="CS14" s="1231"/>
      <c r="CT14" s="1231"/>
      <c r="CU14" s="1231"/>
      <c r="CV14" s="1231"/>
      <c r="CW14" s="1231"/>
      <c r="CX14" s="1231"/>
      <c r="CY14" s="1231"/>
      <c r="CZ14" s="1231"/>
      <c r="DA14" s="1231"/>
      <c r="DB14" s="1231"/>
      <c r="DC14" s="1231"/>
      <c r="DD14" s="1231"/>
      <c r="DE14" s="1231"/>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30"/>
      <c r="B15" s="1231"/>
      <c r="C15" s="1231"/>
      <c r="D15" s="1231"/>
      <c r="E15" s="1231"/>
      <c r="F15" s="1231"/>
      <c r="G15" s="1231"/>
      <c r="H15" s="1231"/>
      <c r="I15" s="1231"/>
      <c r="J15" s="1231"/>
      <c r="K15" s="1231"/>
      <c r="L15" s="1231"/>
      <c r="M15" s="1231"/>
      <c r="N15" s="1231"/>
      <c r="O15" s="1231"/>
      <c r="P15" s="1231"/>
      <c r="Q15" s="1231"/>
      <c r="R15" s="1231"/>
      <c r="S15" s="1231"/>
      <c r="T15" s="1231"/>
      <c r="U15" s="1231"/>
      <c r="V15" s="1231"/>
      <c r="W15" s="1231"/>
      <c r="X15" s="1231"/>
      <c r="Y15" s="1231"/>
      <c r="Z15" s="1231"/>
      <c r="AA15" s="1231"/>
      <c r="AB15" s="1231"/>
      <c r="AC15" s="1231"/>
      <c r="AD15" s="1231"/>
      <c r="AE15" s="1231"/>
      <c r="AF15" s="1231"/>
      <c r="AG15" s="1231"/>
      <c r="AH15" s="1231"/>
      <c r="AI15" s="1231"/>
      <c r="AJ15" s="1231"/>
      <c r="AK15" s="1231"/>
      <c r="AL15" s="1231"/>
      <c r="AM15" s="1231"/>
      <c r="AN15" s="1231"/>
      <c r="AO15" s="1231"/>
      <c r="AP15" s="1231"/>
      <c r="AQ15" s="1231"/>
      <c r="AR15" s="1231"/>
      <c r="AS15" s="1231"/>
      <c r="AT15" s="1231"/>
      <c r="AU15" s="1231"/>
      <c r="AV15" s="1231"/>
      <c r="AW15" s="1231"/>
      <c r="AX15" s="1231"/>
      <c r="AY15" s="1231"/>
      <c r="AZ15" s="1231"/>
      <c r="BA15" s="1231"/>
      <c r="BB15" s="1231"/>
      <c r="BC15" s="1231"/>
      <c r="BD15" s="1231"/>
      <c r="BE15" s="1231"/>
      <c r="BF15" s="1231"/>
      <c r="BG15" s="1231"/>
      <c r="BH15" s="1231"/>
      <c r="BI15" s="1231"/>
      <c r="BJ15" s="1231"/>
      <c r="BK15" s="1231"/>
      <c r="BL15" s="1231"/>
      <c r="BM15" s="1231"/>
      <c r="BN15" s="1231"/>
      <c r="BO15" s="1231"/>
      <c r="BP15" s="1231"/>
      <c r="BQ15" s="1231"/>
      <c r="BR15" s="1231"/>
      <c r="BS15" s="1231"/>
      <c r="BT15" s="1231"/>
      <c r="BU15" s="1231"/>
      <c r="BV15" s="1231"/>
      <c r="BW15" s="1231"/>
      <c r="BX15" s="1231"/>
      <c r="BY15" s="1231"/>
      <c r="BZ15" s="1231"/>
      <c r="CA15" s="1231"/>
      <c r="CB15" s="1231"/>
      <c r="CC15" s="1231"/>
      <c r="CD15" s="1231"/>
      <c r="CE15" s="1231"/>
      <c r="CF15" s="1231"/>
      <c r="CG15" s="1231"/>
      <c r="CH15" s="1231"/>
      <c r="CI15" s="1231"/>
      <c r="CJ15" s="1231"/>
      <c r="CK15" s="1231"/>
      <c r="CL15" s="1231"/>
      <c r="CM15" s="1231"/>
      <c r="CN15" s="1231"/>
      <c r="CO15" s="1231"/>
      <c r="CP15" s="1231"/>
      <c r="CQ15" s="1231"/>
      <c r="CR15" s="1231"/>
      <c r="CS15" s="1231"/>
      <c r="CT15" s="1231"/>
      <c r="CU15" s="1231"/>
      <c r="CV15" s="1231"/>
      <c r="CW15" s="1231"/>
      <c r="CX15" s="1231"/>
      <c r="CY15" s="1231"/>
      <c r="CZ15" s="1231"/>
      <c r="DA15" s="1231"/>
      <c r="DB15" s="1231"/>
      <c r="DC15" s="1231"/>
      <c r="DD15" s="1231"/>
      <c r="DE15" s="1231"/>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30"/>
      <c r="B16" s="1231"/>
      <c r="C16" s="1231"/>
      <c r="D16" s="1231"/>
      <c r="E16" s="1231"/>
      <c r="F16" s="1231"/>
      <c r="G16" s="1231"/>
      <c r="H16" s="1231"/>
      <c r="I16" s="1231"/>
      <c r="J16" s="1231"/>
      <c r="K16" s="1231"/>
      <c r="L16" s="1231"/>
      <c r="M16" s="1231"/>
      <c r="N16" s="1231"/>
      <c r="O16" s="1231"/>
      <c r="P16" s="1231"/>
      <c r="Q16" s="1231"/>
      <c r="R16" s="1231"/>
      <c r="S16" s="1231"/>
      <c r="T16" s="1231"/>
      <c r="U16" s="1231"/>
      <c r="V16" s="1231"/>
      <c r="W16" s="1231"/>
      <c r="X16" s="1231"/>
      <c r="Y16" s="1231"/>
      <c r="Z16" s="1231"/>
      <c r="AA16" s="1231"/>
      <c r="AB16" s="1231"/>
      <c r="AC16" s="1231"/>
      <c r="AD16" s="1231"/>
      <c r="AE16" s="1231"/>
      <c r="AF16" s="1231"/>
      <c r="AG16" s="1231"/>
      <c r="AH16" s="1231"/>
      <c r="AI16" s="1231"/>
      <c r="AJ16" s="1231"/>
      <c r="AK16" s="1231"/>
      <c r="AL16" s="1231"/>
      <c r="AM16" s="1231"/>
      <c r="AN16" s="1231"/>
      <c r="AO16" s="1231"/>
      <c r="AP16" s="1231"/>
      <c r="AQ16" s="1231"/>
      <c r="AR16" s="1231"/>
      <c r="AS16" s="1231"/>
      <c r="AT16" s="1231"/>
      <c r="AU16" s="1231"/>
      <c r="AV16" s="1231"/>
      <c r="AW16" s="1231"/>
      <c r="AX16" s="1231"/>
      <c r="AY16" s="1231"/>
      <c r="AZ16" s="1231"/>
      <c r="BA16" s="1231"/>
      <c r="BB16" s="1231"/>
      <c r="BC16" s="1231"/>
      <c r="BD16" s="1231"/>
      <c r="BE16" s="1231"/>
      <c r="BF16" s="1231"/>
      <c r="BG16" s="1231"/>
      <c r="BH16" s="1231"/>
      <c r="BI16" s="1231"/>
      <c r="BJ16" s="1231"/>
      <c r="BK16" s="1231"/>
      <c r="BL16" s="1231"/>
      <c r="BM16" s="1231"/>
      <c r="BN16" s="1231"/>
      <c r="BO16" s="1231"/>
      <c r="BP16" s="1231"/>
      <c r="BQ16" s="1231"/>
      <c r="BR16" s="1231"/>
      <c r="BS16" s="1231"/>
      <c r="BT16" s="1231"/>
      <c r="BU16" s="1231"/>
      <c r="BV16" s="1231"/>
      <c r="BW16" s="1231"/>
      <c r="BX16" s="1231"/>
      <c r="BY16" s="1231"/>
      <c r="BZ16" s="1231"/>
      <c r="CA16" s="1231"/>
      <c r="CB16" s="1231"/>
      <c r="CC16" s="1231"/>
      <c r="CD16" s="1231"/>
      <c r="CE16" s="1231"/>
      <c r="CF16" s="1231"/>
      <c r="CG16" s="1231"/>
      <c r="CH16" s="1231"/>
      <c r="CI16" s="1231"/>
      <c r="CJ16" s="1231"/>
      <c r="CK16" s="1231"/>
      <c r="CL16" s="1231"/>
      <c r="CM16" s="1231"/>
      <c r="CN16" s="1231"/>
      <c r="CO16" s="1231"/>
      <c r="CP16" s="1231"/>
      <c r="CQ16" s="1231"/>
      <c r="CR16" s="1231"/>
      <c r="CS16" s="1231"/>
      <c r="CT16" s="1231"/>
      <c r="CU16" s="1231"/>
      <c r="CV16" s="1231"/>
      <c r="CW16" s="1231"/>
      <c r="CX16" s="1231"/>
      <c r="CY16" s="1231"/>
      <c r="CZ16" s="1231"/>
      <c r="DA16" s="1231"/>
      <c r="DB16" s="1231"/>
      <c r="DC16" s="1231"/>
      <c r="DD16" s="1231"/>
      <c r="DE16" s="1231"/>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30"/>
      <c r="B17" s="1231"/>
      <c r="C17" s="1231"/>
      <c r="D17" s="1231"/>
      <c r="E17" s="1231"/>
      <c r="F17" s="1231"/>
      <c r="G17" s="1231"/>
      <c r="H17" s="1231"/>
      <c r="I17" s="1231"/>
      <c r="J17" s="1231"/>
      <c r="K17" s="1231"/>
      <c r="L17" s="1231"/>
      <c r="M17" s="1231"/>
      <c r="N17" s="1231"/>
      <c r="O17" s="1231"/>
      <c r="P17" s="1231"/>
      <c r="Q17" s="1231"/>
      <c r="R17" s="1231"/>
      <c r="S17" s="1231"/>
      <c r="T17" s="1231"/>
      <c r="U17" s="1231"/>
      <c r="V17" s="1231"/>
      <c r="W17" s="1231"/>
      <c r="X17" s="1231"/>
      <c r="Y17" s="1231"/>
      <c r="Z17" s="1231"/>
      <c r="AA17" s="1231"/>
      <c r="AB17" s="1231"/>
      <c r="AC17" s="1231"/>
      <c r="AD17" s="1231"/>
      <c r="AE17" s="1231"/>
      <c r="AF17" s="1231"/>
      <c r="AG17" s="1231"/>
      <c r="AH17" s="1231"/>
      <c r="AI17" s="1231"/>
      <c r="AJ17" s="1231"/>
      <c r="AK17" s="1231"/>
      <c r="AL17" s="1231"/>
      <c r="AM17" s="1231"/>
      <c r="AN17" s="1231"/>
      <c r="AO17" s="1231"/>
      <c r="AP17" s="1231"/>
      <c r="AQ17" s="1231"/>
      <c r="AR17" s="1231"/>
      <c r="AS17" s="1231"/>
      <c r="AT17" s="1231"/>
      <c r="AU17" s="1231"/>
      <c r="AV17" s="1231"/>
      <c r="AW17" s="1231"/>
      <c r="AX17" s="1231"/>
      <c r="AY17" s="1231"/>
      <c r="AZ17" s="1231"/>
      <c r="BA17" s="1231"/>
      <c r="BB17" s="1231"/>
      <c r="BC17" s="1231"/>
      <c r="BD17" s="1231"/>
      <c r="BE17" s="1231"/>
      <c r="BF17" s="1231"/>
      <c r="BG17" s="1231"/>
      <c r="BH17" s="1231"/>
      <c r="BI17" s="1231"/>
      <c r="BJ17" s="1231"/>
      <c r="BK17" s="1231"/>
      <c r="BL17" s="1231"/>
      <c r="BM17" s="1231"/>
      <c r="BN17" s="1231"/>
      <c r="BO17" s="1231"/>
      <c r="BP17" s="1231"/>
      <c r="BQ17" s="1231"/>
      <c r="BR17" s="1231"/>
      <c r="BS17" s="1231"/>
      <c r="BT17" s="1231"/>
      <c r="BU17" s="1231"/>
      <c r="BV17" s="1231"/>
      <c r="BW17" s="1231"/>
      <c r="BX17" s="1231"/>
      <c r="BY17" s="1231"/>
      <c r="BZ17" s="1231"/>
      <c r="CA17" s="1231"/>
      <c r="CB17" s="1231"/>
      <c r="CC17" s="1231"/>
      <c r="CD17" s="1231"/>
      <c r="CE17" s="1231"/>
      <c r="CF17" s="1231"/>
      <c r="CG17" s="1231"/>
      <c r="CH17" s="1231"/>
      <c r="CI17" s="1231"/>
      <c r="CJ17" s="1231"/>
      <c r="CK17" s="1231"/>
      <c r="CL17" s="1231"/>
      <c r="CM17" s="1231"/>
      <c r="CN17" s="1231"/>
      <c r="CO17" s="1231"/>
      <c r="CP17" s="1231"/>
      <c r="CQ17" s="1231"/>
      <c r="CR17" s="1231"/>
      <c r="CS17" s="1231"/>
      <c r="CT17" s="1231"/>
      <c r="CU17" s="1231"/>
      <c r="CV17" s="1231"/>
      <c r="CW17" s="1231"/>
      <c r="CX17" s="1231"/>
      <c r="CY17" s="1231"/>
      <c r="CZ17" s="1231"/>
      <c r="DA17" s="1231"/>
      <c r="DB17" s="1231"/>
      <c r="DC17" s="1231"/>
      <c r="DD17" s="1231"/>
      <c r="DE17" s="1231"/>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30"/>
      <c r="B18" s="1231"/>
      <c r="C18" s="1231"/>
      <c r="D18" s="1231"/>
      <c r="E18" s="1231"/>
      <c r="F18" s="1231"/>
      <c r="G18" s="1231"/>
      <c r="H18" s="1231"/>
      <c r="I18" s="1231"/>
      <c r="J18" s="1231"/>
      <c r="K18" s="1231"/>
      <c r="L18" s="1231"/>
      <c r="M18" s="1231"/>
      <c r="N18" s="1231"/>
      <c r="O18" s="1231"/>
      <c r="P18" s="1231"/>
      <c r="Q18" s="1231"/>
      <c r="R18" s="1231"/>
      <c r="S18" s="1231"/>
      <c r="T18" s="1231"/>
      <c r="U18" s="1231"/>
      <c r="V18" s="1231"/>
      <c r="W18" s="1231"/>
      <c r="X18" s="1231"/>
      <c r="Y18" s="1231"/>
      <c r="Z18" s="1231"/>
      <c r="AA18" s="1231"/>
      <c r="AB18" s="1231"/>
      <c r="AC18" s="1231"/>
      <c r="AD18" s="1231"/>
      <c r="AE18" s="1231"/>
      <c r="AF18" s="1231"/>
      <c r="AG18" s="1231"/>
      <c r="AH18" s="1231"/>
      <c r="AI18" s="1231"/>
      <c r="AJ18" s="1231"/>
      <c r="AK18" s="1231"/>
      <c r="AL18" s="1231"/>
      <c r="AM18" s="1231"/>
      <c r="AN18" s="1231"/>
      <c r="AO18" s="1231"/>
      <c r="AP18" s="1231"/>
      <c r="AQ18" s="1231"/>
      <c r="AR18" s="1231"/>
      <c r="AS18" s="1231"/>
      <c r="AT18" s="1231"/>
      <c r="AU18" s="1231"/>
      <c r="AV18" s="1231"/>
      <c r="AW18" s="1231"/>
      <c r="AX18" s="1231"/>
      <c r="AY18" s="1231"/>
      <c r="AZ18" s="1231"/>
      <c r="BA18" s="1231"/>
      <c r="BB18" s="1231"/>
      <c r="BC18" s="1231"/>
      <c r="BD18" s="1231"/>
      <c r="BE18" s="1231"/>
      <c r="BF18" s="1231"/>
      <c r="BG18" s="1231"/>
      <c r="BH18" s="1231"/>
      <c r="BI18" s="1231"/>
      <c r="BJ18" s="1231"/>
      <c r="BK18" s="1231"/>
      <c r="BL18" s="1231"/>
      <c r="BM18" s="1231"/>
      <c r="BN18" s="1231"/>
      <c r="BO18" s="1231"/>
      <c r="BP18" s="1231"/>
      <c r="BQ18" s="1231"/>
      <c r="BR18" s="1231"/>
      <c r="BS18" s="1231"/>
      <c r="BT18" s="1231"/>
      <c r="BU18" s="1231"/>
      <c r="BV18" s="1231"/>
      <c r="BW18" s="1231"/>
      <c r="BX18" s="1231"/>
      <c r="BY18" s="1231"/>
      <c r="BZ18" s="1231"/>
      <c r="CA18" s="1231"/>
      <c r="CB18" s="1231"/>
      <c r="CC18" s="1231"/>
      <c r="CD18" s="1231"/>
      <c r="CE18" s="1231"/>
      <c r="CF18" s="1231"/>
      <c r="CG18" s="1231"/>
      <c r="CH18" s="1231"/>
      <c r="CI18" s="1231"/>
      <c r="CJ18" s="1231"/>
      <c r="CK18" s="1231"/>
      <c r="CL18" s="1231"/>
      <c r="CM18" s="1231"/>
      <c r="CN18" s="1231"/>
      <c r="CO18" s="1231"/>
      <c r="CP18" s="1231"/>
      <c r="CQ18" s="1231"/>
      <c r="CR18" s="1231"/>
      <c r="CS18" s="1231"/>
      <c r="CT18" s="1231"/>
      <c r="CU18" s="1231"/>
      <c r="CV18" s="1231"/>
      <c r="CW18" s="1231"/>
      <c r="CX18" s="1231"/>
      <c r="CY18" s="1231"/>
      <c r="CZ18" s="1231"/>
      <c r="DA18" s="1231"/>
      <c r="DB18" s="1231"/>
      <c r="DC18" s="1231"/>
      <c r="DD18" s="1231"/>
      <c r="DE18" s="1231"/>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30"/>
      <c r="DE19" s="1230"/>
    </row>
    <row r="20" spans="1:351" ht="13" x14ac:dyDescent="0.2">
      <c r="DD20" s="1230"/>
      <c r="DE20" s="1230"/>
    </row>
    <row r="21" spans="1:351" ht="16.5" x14ac:dyDescent="0.2">
      <c r="B21" s="1232"/>
      <c r="C21" s="1233"/>
      <c r="D21" s="1233"/>
      <c r="E21" s="1233"/>
      <c r="F21" s="1233"/>
      <c r="G21" s="1233"/>
      <c r="H21" s="1233"/>
      <c r="I21" s="1233"/>
      <c r="J21" s="1233"/>
      <c r="K21" s="1233"/>
      <c r="L21" s="1233"/>
      <c r="M21" s="1233"/>
      <c r="N21" s="1234"/>
      <c r="O21" s="1233"/>
      <c r="P21" s="1233"/>
      <c r="Q21" s="1233"/>
      <c r="R21" s="1233"/>
      <c r="S21" s="1233"/>
      <c r="T21" s="1233"/>
      <c r="U21" s="1233"/>
      <c r="V21" s="1233"/>
      <c r="W21" s="1233"/>
      <c r="X21" s="1233"/>
      <c r="Y21" s="1233"/>
      <c r="Z21" s="1233"/>
      <c r="AA21" s="1233"/>
      <c r="AB21" s="1233"/>
      <c r="AC21" s="1233"/>
      <c r="AD21" s="1233"/>
      <c r="AE21" s="1233"/>
      <c r="AF21" s="1233"/>
      <c r="AG21" s="1233"/>
      <c r="AH21" s="1233"/>
      <c r="AI21" s="1233"/>
      <c r="AJ21" s="1233"/>
      <c r="AK21" s="1233"/>
      <c r="AL21" s="1233"/>
      <c r="AM21" s="1233"/>
      <c r="AN21" s="1233"/>
      <c r="AO21" s="1233"/>
      <c r="AP21" s="1233"/>
      <c r="AQ21" s="1233"/>
      <c r="AR21" s="1233"/>
      <c r="AS21" s="1233"/>
      <c r="AT21" s="1234"/>
      <c r="AU21" s="1233"/>
      <c r="AV21" s="1233"/>
      <c r="AW21" s="1233"/>
      <c r="AX21" s="1233"/>
      <c r="AY21" s="1233"/>
      <c r="AZ21" s="1233"/>
      <c r="BA21" s="1233"/>
      <c r="BB21" s="1233"/>
      <c r="BC21" s="1233"/>
      <c r="BD21" s="1233"/>
      <c r="BE21" s="1233"/>
      <c r="BF21" s="1234"/>
      <c r="BG21" s="1233"/>
      <c r="BH21" s="1233"/>
      <c r="BI21" s="1233"/>
      <c r="BJ21" s="1233"/>
      <c r="BK21" s="1233"/>
      <c r="BL21" s="1233"/>
      <c r="BM21" s="1233"/>
      <c r="BN21" s="1233"/>
      <c r="BO21" s="1233"/>
      <c r="BP21" s="1233"/>
      <c r="BQ21" s="1233"/>
      <c r="BR21" s="1234"/>
      <c r="BS21" s="1233"/>
      <c r="BT21" s="1233"/>
      <c r="BU21" s="1233"/>
      <c r="BV21" s="1233"/>
      <c r="BW21" s="1233"/>
      <c r="BX21" s="1233"/>
      <c r="BY21" s="1233"/>
      <c r="BZ21" s="1233"/>
      <c r="CA21" s="1233"/>
      <c r="CB21" s="1233"/>
      <c r="CC21" s="1233"/>
      <c r="CD21" s="1234"/>
      <c r="CE21" s="1233"/>
      <c r="CF21" s="1233"/>
      <c r="CG21" s="1233"/>
      <c r="CH21" s="1233"/>
      <c r="CI21" s="1233"/>
      <c r="CJ21" s="1233"/>
      <c r="CK21" s="1233"/>
      <c r="CL21" s="1233"/>
      <c r="CM21" s="1233"/>
      <c r="CN21" s="1233"/>
      <c r="CO21" s="1233"/>
      <c r="CP21" s="1234"/>
      <c r="CQ21" s="1233"/>
      <c r="CR21" s="1233"/>
      <c r="CS21" s="1233"/>
      <c r="CT21" s="1233"/>
      <c r="CU21" s="1233"/>
      <c r="CV21" s="1233"/>
      <c r="CW21" s="1233"/>
      <c r="CX21" s="1233"/>
      <c r="CY21" s="1233"/>
      <c r="CZ21" s="1233"/>
      <c r="DA21" s="1233"/>
      <c r="DB21" s="1234"/>
      <c r="DC21" s="1233"/>
      <c r="DD21" s="1235"/>
      <c r="DE21" s="1230"/>
      <c r="MM21" s="1236"/>
    </row>
    <row r="22" spans="1:351" ht="16.5" x14ac:dyDescent="0.2">
      <c r="B22" s="1237"/>
      <c r="MM22" s="1236"/>
    </row>
    <row r="23" spans="1:351" ht="13" x14ac:dyDescent="0.2">
      <c r="B23" s="1237"/>
    </row>
    <row r="24" spans="1:351" ht="13" x14ac:dyDescent="0.2">
      <c r="B24" s="1237"/>
    </row>
    <row r="25" spans="1:351" ht="13" x14ac:dyDescent="0.2">
      <c r="B25" s="1237"/>
    </row>
    <row r="26" spans="1:351" ht="13" x14ac:dyDescent="0.2">
      <c r="B26" s="1237"/>
    </row>
    <row r="27" spans="1:351" ht="13" x14ac:dyDescent="0.2">
      <c r="B27" s="1237"/>
    </row>
    <row r="28" spans="1:351" ht="13" x14ac:dyDescent="0.2">
      <c r="B28" s="1237"/>
    </row>
    <row r="29" spans="1:351" ht="13" x14ac:dyDescent="0.2">
      <c r="B29" s="1237"/>
    </row>
    <row r="30" spans="1:351" ht="13" x14ac:dyDescent="0.2">
      <c r="B30" s="1237"/>
    </row>
    <row r="31" spans="1:351" ht="13" x14ac:dyDescent="0.2">
      <c r="B31" s="1237"/>
    </row>
    <row r="32" spans="1:351" ht="13" x14ac:dyDescent="0.2">
      <c r="B32" s="1237"/>
    </row>
    <row r="33" spans="2:109" ht="13" x14ac:dyDescent="0.2">
      <c r="B33" s="1237"/>
    </row>
    <row r="34" spans="2:109" ht="13" x14ac:dyDescent="0.2">
      <c r="B34" s="1237"/>
    </row>
    <row r="35" spans="2:109" ht="13" x14ac:dyDescent="0.2">
      <c r="B35" s="1237"/>
    </row>
    <row r="36" spans="2:109" ht="13" x14ac:dyDescent="0.2">
      <c r="B36" s="1237"/>
    </row>
    <row r="37" spans="2:109" ht="13" x14ac:dyDescent="0.2">
      <c r="B37" s="1237"/>
    </row>
    <row r="38" spans="2:109" ht="13" x14ac:dyDescent="0.2">
      <c r="B38" s="1237"/>
    </row>
    <row r="39" spans="2:109" ht="13" x14ac:dyDescent="0.2">
      <c r="B39" s="1239"/>
      <c r="C39" s="1240"/>
      <c r="D39" s="1240"/>
      <c r="E39" s="1240"/>
      <c r="F39" s="1240"/>
      <c r="G39" s="1240"/>
      <c r="H39" s="1240"/>
      <c r="I39" s="1240"/>
      <c r="J39" s="1240"/>
      <c r="K39" s="1240"/>
      <c r="L39" s="1240"/>
      <c r="M39" s="1240"/>
      <c r="N39" s="1240"/>
      <c r="O39" s="1240"/>
      <c r="P39" s="1240"/>
      <c r="Q39" s="1240"/>
      <c r="R39" s="1240"/>
      <c r="S39" s="1240"/>
      <c r="T39" s="1240"/>
      <c r="U39" s="1240"/>
      <c r="V39" s="1240"/>
      <c r="W39" s="1240"/>
      <c r="X39" s="1240"/>
      <c r="Y39" s="1240"/>
      <c r="Z39" s="1240"/>
      <c r="AA39" s="1240"/>
      <c r="AB39" s="1240"/>
      <c r="AC39" s="1240"/>
      <c r="AD39" s="1240"/>
      <c r="AE39" s="1240"/>
      <c r="AF39" s="1240"/>
      <c r="AG39" s="1240"/>
      <c r="AH39" s="1240"/>
      <c r="AI39" s="1240"/>
      <c r="AJ39" s="1240"/>
      <c r="AK39" s="1240"/>
      <c r="AL39" s="1240"/>
      <c r="AM39" s="1240"/>
      <c r="AN39" s="1240"/>
      <c r="AO39" s="1240"/>
      <c r="AP39" s="1240"/>
      <c r="AQ39" s="1240"/>
      <c r="AR39" s="1240"/>
      <c r="AS39" s="1240"/>
      <c r="AT39" s="1240"/>
      <c r="AU39" s="1240"/>
      <c r="AV39" s="1240"/>
      <c r="AW39" s="1240"/>
      <c r="AX39" s="1240"/>
      <c r="AY39" s="1240"/>
      <c r="AZ39" s="1240"/>
      <c r="BA39" s="1240"/>
      <c r="BB39" s="1240"/>
      <c r="BC39" s="1240"/>
      <c r="BD39" s="1240"/>
      <c r="BE39" s="1240"/>
      <c r="BF39" s="1240"/>
      <c r="BG39" s="1240"/>
      <c r="BH39" s="1240"/>
      <c r="BI39" s="1240"/>
      <c r="BJ39" s="1240"/>
      <c r="BK39" s="1240"/>
      <c r="BL39" s="1240"/>
      <c r="BM39" s="1240"/>
      <c r="BN39" s="1240"/>
      <c r="BO39" s="1240"/>
      <c r="BP39" s="1240"/>
      <c r="BQ39" s="1240"/>
      <c r="BR39" s="1240"/>
      <c r="BS39" s="1240"/>
      <c r="BT39" s="1240"/>
      <c r="BU39" s="1240"/>
      <c r="BV39" s="1240"/>
      <c r="BW39" s="1240"/>
      <c r="BX39" s="1240"/>
      <c r="BY39" s="1240"/>
      <c r="BZ39" s="1240"/>
      <c r="CA39" s="1240"/>
      <c r="CB39" s="1240"/>
      <c r="CC39" s="1240"/>
      <c r="CD39" s="1240"/>
      <c r="CE39" s="1240"/>
      <c r="CF39" s="1240"/>
      <c r="CG39" s="1240"/>
      <c r="CH39" s="1240"/>
      <c r="CI39" s="1240"/>
      <c r="CJ39" s="1240"/>
      <c r="CK39" s="1240"/>
      <c r="CL39" s="1240"/>
      <c r="CM39" s="1240"/>
      <c r="CN39" s="1240"/>
      <c r="CO39" s="1240"/>
      <c r="CP39" s="1240"/>
      <c r="CQ39" s="1240"/>
      <c r="CR39" s="1240"/>
      <c r="CS39" s="1240"/>
      <c r="CT39" s="1240"/>
      <c r="CU39" s="1240"/>
      <c r="CV39" s="1240"/>
      <c r="CW39" s="1240"/>
      <c r="CX39" s="1240"/>
      <c r="CY39" s="1240"/>
      <c r="CZ39" s="1240"/>
      <c r="DA39" s="1240"/>
      <c r="DB39" s="1240"/>
      <c r="DC39" s="1240"/>
      <c r="DD39" s="1241"/>
    </row>
    <row r="40" spans="2:109" ht="13" x14ac:dyDescent="0.2">
      <c r="B40" s="1242"/>
      <c r="DD40" s="1242"/>
      <c r="DE40" s="1230"/>
    </row>
    <row r="41" spans="2:109" ht="16.5" x14ac:dyDescent="0.2">
      <c r="B41" s="1243" t="s">
        <v>610</v>
      </c>
      <c r="C41" s="1233"/>
      <c r="D41" s="1233"/>
      <c r="E41" s="1233"/>
      <c r="F41" s="1233"/>
      <c r="G41" s="1233"/>
      <c r="H41" s="1233"/>
      <c r="I41" s="1233"/>
      <c r="J41" s="1233"/>
      <c r="K41" s="1233"/>
      <c r="L41" s="1233"/>
      <c r="M41" s="1233"/>
      <c r="N41" s="1233"/>
      <c r="O41" s="1233"/>
      <c r="P41" s="1233"/>
      <c r="Q41" s="1233"/>
      <c r="R41" s="1233"/>
      <c r="S41" s="1233"/>
      <c r="T41" s="1233"/>
      <c r="U41" s="1233"/>
      <c r="V41" s="1233"/>
      <c r="W41" s="1233"/>
      <c r="X41" s="1233"/>
      <c r="Y41" s="1233"/>
      <c r="Z41" s="1233"/>
      <c r="AA41" s="1233"/>
      <c r="AB41" s="1233"/>
      <c r="AC41" s="1233"/>
      <c r="AD41" s="1233"/>
      <c r="AE41" s="1233"/>
      <c r="AF41" s="1233"/>
      <c r="AG41" s="1233"/>
      <c r="AH41" s="1233"/>
      <c r="AI41" s="1233"/>
      <c r="AJ41" s="1233"/>
      <c r="AK41" s="1233"/>
      <c r="AL41" s="1233"/>
      <c r="AM41" s="1233"/>
      <c r="AN41" s="1233"/>
      <c r="AO41" s="1233"/>
      <c r="AP41" s="1233"/>
      <c r="AQ41" s="1233"/>
      <c r="AR41" s="1233"/>
      <c r="AS41" s="1233"/>
      <c r="AT41" s="1233"/>
      <c r="AU41" s="1233"/>
      <c r="AV41" s="1233"/>
      <c r="AW41" s="1233"/>
      <c r="AX41" s="1233"/>
      <c r="AY41" s="1233"/>
      <c r="AZ41" s="1233"/>
      <c r="BA41" s="1233"/>
      <c r="BB41" s="1233"/>
      <c r="BC41" s="1233"/>
      <c r="BD41" s="1233"/>
      <c r="BE41" s="1233"/>
      <c r="BF41" s="1233"/>
      <c r="BG41" s="1233"/>
      <c r="BH41" s="1233"/>
      <c r="BI41" s="1233"/>
      <c r="BJ41" s="1233"/>
      <c r="BK41" s="1233"/>
      <c r="BL41" s="1233"/>
      <c r="BM41" s="1233"/>
      <c r="BN41" s="1233"/>
      <c r="BO41" s="1233"/>
      <c r="BP41" s="1233"/>
      <c r="BQ41" s="1233"/>
      <c r="BR41" s="1233"/>
      <c r="BS41" s="1233"/>
      <c r="BT41" s="1233"/>
      <c r="BU41" s="1233"/>
      <c r="BV41" s="1233"/>
      <c r="BW41" s="1233"/>
      <c r="BX41" s="1233"/>
      <c r="BY41" s="1233"/>
      <c r="BZ41" s="1233"/>
      <c r="CA41" s="1233"/>
      <c r="CB41" s="1233"/>
      <c r="CC41" s="1233"/>
      <c r="CD41" s="1233"/>
      <c r="CE41" s="1233"/>
      <c r="CF41" s="1233"/>
      <c r="CG41" s="1233"/>
      <c r="CH41" s="1233"/>
      <c r="CI41" s="1233"/>
      <c r="CJ41" s="1233"/>
      <c r="CK41" s="1233"/>
      <c r="CL41" s="1233"/>
      <c r="CM41" s="1233"/>
      <c r="CN41" s="1233"/>
      <c r="CO41" s="1233"/>
      <c r="CP41" s="1233"/>
      <c r="CQ41" s="1233"/>
      <c r="CR41" s="1233"/>
      <c r="CS41" s="1233"/>
      <c r="CT41" s="1233"/>
      <c r="CU41" s="1233"/>
      <c r="CV41" s="1233"/>
      <c r="CW41" s="1233"/>
      <c r="CX41" s="1233"/>
      <c r="CY41" s="1233"/>
      <c r="CZ41" s="1233"/>
      <c r="DA41" s="1233"/>
      <c r="DB41" s="1233"/>
      <c r="DC41" s="1233"/>
      <c r="DD41" s="1235"/>
    </row>
    <row r="42" spans="2:109" ht="13" x14ac:dyDescent="0.2">
      <c r="B42" s="1237"/>
      <c r="G42" s="1244"/>
      <c r="I42" s="1245"/>
      <c r="J42" s="1245"/>
      <c r="K42" s="1245"/>
      <c r="AM42" s="1244"/>
      <c r="AN42" s="1244" t="s">
        <v>611</v>
      </c>
      <c r="AP42" s="1245"/>
      <c r="AQ42" s="1245"/>
      <c r="AR42" s="1245"/>
      <c r="AY42" s="1244"/>
      <c r="BA42" s="1245"/>
      <c r="BB42" s="1245"/>
      <c r="BC42" s="1245"/>
      <c r="BK42" s="1244"/>
      <c r="BM42" s="1245"/>
      <c r="BN42" s="1245"/>
      <c r="BO42" s="1245"/>
      <c r="BW42" s="1244"/>
      <c r="BY42" s="1245"/>
      <c r="BZ42" s="1245"/>
      <c r="CA42" s="1245"/>
      <c r="CI42" s="1244"/>
      <c r="CK42" s="1245"/>
      <c r="CL42" s="1245"/>
      <c r="CM42" s="1245"/>
      <c r="CU42" s="1244"/>
      <c r="CW42" s="1245"/>
      <c r="CX42" s="1245"/>
      <c r="CY42" s="1245"/>
    </row>
    <row r="43" spans="2:109" ht="13.5" customHeight="1" x14ac:dyDescent="0.2">
      <c r="B43" s="1237"/>
      <c r="AN43" s="1246" t="s">
        <v>612</v>
      </c>
      <c r="AO43" s="1247"/>
      <c r="AP43" s="1247"/>
      <c r="AQ43" s="1247"/>
      <c r="AR43" s="1247"/>
      <c r="AS43" s="1247"/>
      <c r="AT43" s="1247"/>
      <c r="AU43" s="1247"/>
      <c r="AV43" s="1247"/>
      <c r="AW43" s="1247"/>
      <c r="AX43" s="1247"/>
      <c r="AY43" s="1247"/>
      <c r="AZ43" s="1247"/>
      <c r="BA43" s="1247"/>
      <c r="BB43" s="1247"/>
      <c r="BC43" s="1247"/>
      <c r="BD43" s="1247"/>
      <c r="BE43" s="1247"/>
      <c r="BF43" s="1247"/>
      <c r="BG43" s="1247"/>
      <c r="BH43" s="1247"/>
      <c r="BI43" s="1247"/>
      <c r="BJ43" s="1247"/>
      <c r="BK43" s="1247"/>
      <c r="BL43" s="1247"/>
      <c r="BM43" s="1247"/>
      <c r="BN43" s="1247"/>
      <c r="BO43" s="1247"/>
      <c r="BP43" s="1247"/>
      <c r="BQ43" s="1247"/>
      <c r="BR43" s="1247"/>
      <c r="BS43" s="1247"/>
      <c r="BT43" s="1247"/>
      <c r="BU43" s="1247"/>
      <c r="BV43" s="1247"/>
      <c r="BW43" s="1247"/>
      <c r="BX43" s="1247"/>
      <c r="BY43" s="1247"/>
      <c r="BZ43" s="1247"/>
      <c r="CA43" s="1247"/>
      <c r="CB43" s="1247"/>
      <c r="CC43" s="1247"/>
      <c r="CD43" s="1247"/>
      <c r="CE43" s="1247"/>
      <c r="CF43" s="1247"/>
      <c r="CG43" s="1247"/>
      <c r="CH43" s="1247"/>
      <c r="CI43" s="1247"/>
      <c r="CJ43" s="1247"/>
      <c r="CK43" s="1247"/>
      <c r="CL43" s="1247"/>
      <c r="CM43" s="1247"/>
      <c r="CN43" s="1247"/>
      <c r="CO43" s="1247"/>
      <c r="CP43" s="1247"/>
      <c r="CQ43" s="1247"/>
      <c r="CR43" s="1247"/>
      <c r="CS43" s="1247"/>
      <c r="CT43" s="1247"/>
      <c r="CU43" s="1247"/>
      <c r="CV43" s="1247"/>
      <c r="CW43" s="1247"/>
      <c r="CX43" s="1247"/>
      <c r="CY43" s="1247"/>
      <c r="CZ43" s="1247"/>
      <c r="DA43" s="1247"/>
      <c r="DB43" s="1247"/>
      <c r="DC43" s="1248"/>
    </row>
    <row r="44" spans="2:109" ht="13" x14ac:dyDescent="0.2">
      <c r="B44" s="1237"/>
      <c r="AN44" s="1249"/>
      <c r="AO44" s="1250"/>
      <c r="AP44" s="1250"/>
      <c r="AQ44" s="1250"/>
      <c r="AR44" s="1250"/>
      <c r="AS44" s="1250"/>
      <c r="AT44" s="1250"/>
      <c r="AU44" s="1250"/>
      <c r="AV44" s="1250"/>
      <c r="AW44" s="1250"/>
      <c r="AX44" s="1250"/>
      <c r="AY44" s="1250"/>
      <c r="AZ44" s="1250"/>
      <c r="BA44" s="1250"/>
      <c r="BB44" s="1250"/>
      <c r="BC44" s="1250"/>
      <c r="BD44" s="1250"/>
      <c r="BE44" s="1250"/>
      <c r="BF44" s="1250"/>
      <c r="BG44" s="1250"/>
      <c r="BH44" s="1250"/>
      <c r="BI44" s="1250"/>
      <c r="BJ44" s="1250"/>
      <c r="BK44" s="1250"/>
      <c r="BL44" s="1250"/>
      <c r="BM44" s="1250"/>
      <c r="BN44" s="1250"/>
      <c r="BO44" s="1250"/>
      <c r="BP44" s="1250"/>
      <c r="BQ44" s="1250"/>
      <c r="BR44" s="1250"/>
      <c r="BS44" s="1250"/>
      <c r="BT44" s="1250"/>
      <c r="BU44" s="1250"/>
      <c r="BV44" s="1250"/>
      <c r="BW44" s="1250"/>
      <c r="BX44" s="1250"/>
      <c r="BY44" s="1250"/>
      <c r="BZ44" s="1250"/>
      <c r="CA44" s="1250"/>
      <c r="CB44" s="1250"/>
      <c r="CC44" s="1250"/>
      <c r="CD44" s="1250"/>
      <c r="CE44" s="1250"/>
      <c r="CF44" s="1250"/>
      <c r="CG44" s="1250"/>
      <c r="CH44" s="1250"/>
      <c r="CI44" s="1250"/>
      <c r="CJ44" s="1250"/>
      <c r="CK44" s="1250"/>
      <c r="CL44" s="1250"/>
      <c r="CM44" s="1250"/>
      <c r="CN44" s="1250"/>
      <c r="CO44" s="1250"/>
      <c r="CP44" s="1250"/>
      <c r="CQ44" s="1250"/>
      <c r="CR44" s="1250"/>
      <c r="CS44" s="1250"/>
      <c r="CT44" s="1250"/>
      <c r="CU44" s="1250"/>
      <c r="CV44" s="1250"/>
      <c r="CW44" s="1250"/>
      <c r="CX44" s="1250"/>
      <c r="CY44" s="1250"/>
      <c r="CZ44" s="1250"/>
      <c r="DA44" s="1250"/>
      <c r="DB44" s="1250"/>
      <c r="DC44" s="1251"/>
    </row>
    <row r="45" spans="2:109" ht="13" x14ac:dyDescent="0.2">
      <c r="B45" s="1237"/>
      <c r="AN45" s="1249"/>
      <c r="AO45" s="1250"/>
      <c r="AP45" s="1250"/>
      <c r="AQ45" s="1250"/>
      <c r="AR45" s="1250"/>
      <c r="AS45" s="1250"/>
      <c r="AT45" s="1250"/>
      <c r="AU45" s="1250"/>
      <c r="AV45" s="1250"/>
      <c r="AW45" s="1250"/>
      <c r="AX45" s="1250"/>
      <c r="AY45" s="1250"/>
      <c r="AZ45" s="1250"/>
      <c r="BA45" s="1250"/>
      <c r="BB45" s="1250"/>
      <c r="BC45" s="1250"/>
      <c r="BD45" s="1250"/>
      <c r="BE45" s="1250"/>
      <c r="BF45" s="1250"/>
      <c r="BG45" s="1250"/>
      <c r="BH45" s="1250"/>
      <c r="BI45" s="1250"/>
      <c r="BJ45" s="1250"/>
      <c r="BK45" s="1250"/>
      <c r="BL45" s="1250"/>
      <c r="BM45" s="1250"/>
      <c r="BN45" s="1250"/>
      <c r="BO45" s="1250"/>
      <c r="BP45" s="1250"/>
      <c r="BQ45" s="1250"/>
      <c r="BR45" s="1250"/>
      <c r="BS45" s="1250"/>
      <c r="BT45" s="1250"/>
      <c r="BU45" s="1250"/>
      <c r="BV45" s="1250"/>
      <c r="BW45" s="1250"/>
      <c r="BX45" s="1250"/>
      <c r="BY45" s="1250"/>
      <c r="BZ45" s="1250"/>
      <c r="CA45" s="1250"/>
      <c r="CB45" s="1250"/>
      <c r="CC45" s="1250"/>
      <c r="CD45" s="1250"/>
      <c r="CE45" s="1250"/>
      <c r="CF45" s="1250"/>
      <c r="CG45" s="1250"/>
      <c r="CH45" s="1250"/>
      <c r="CI45" s="1250"/>
      <c r="CJ45" s="1250"/>
      <c r="CK45" s="1250"/>
      <c r="CL45" s="1250"/>
      <c r="CM45" s="1250"/>
      <c r="CN45" s="1250"/>
      <c r="CO45" s="1250"/>
      <c r="CP45" s="1250"/>
      <c r="CQ45" s="1250"/>
      <c r="CR45" s="1250"/>
      <c r="CS45" s="1250"/>
      <c r="CT45" s="1250"/>
      <c r="CU45" s="1250"/>
      <c r="CV45" s="1250"/>
      <c r="CW45" s="1250"/>
      <c r="CX45" s="1250"/>
      <c r="CY45" s="1250"/>
      <c r="CZ45" s="1250"/>
      <c r="DA45" s="1250"/>
      <c r="DB45" s="1250"/>
      <c r="DC45" s="1251"/>
    </row>
    <row r="46" spans="2:109" ht="13" x14ac:dyDescent="0.2">
      <c r="B46" s="1237"/>
      <c r="AN46" s="1249"/>
      <c r="AO46" s="1250"/>
      <c r="AP46" s="1250"/>
      <c r="AQ46" s="1250"/>
      <c r="AR46" s="1250"/>
      <c r="AS46" s="1250"/>
      <c r="AT46" s="1250"/>
      <c r="AU46" s="1250"/>
      <c r="AV46" s="1250"/>
      <c r="AW46" s="1250"/>
      <c r="AX46" s="1250"/>
      <c r="AY46" s="1250"/>
      <c r="AZ46" s="1250"/>
      <c r="BA46" s="1250"/>
      <c r="BB46" s="1250"/>
      <c r="BC46" s="1250"/>
      <c r="BD46" s="1250"/>
      <c r="BE46" s="1250"/>
      <c r="BF46" s="1250"/>
      <c r="BG46" s="1250"/>
      <c r="BH46" s="1250"/>
      <c r="BI46" s="1250"/>
      <c r="BJ46" s="1250"/>
      <c r="BK46" s="1250"/>
      <c r="BL46" s="1250"/>
      <c r="BM46" s="1250"/>
      <c r="BN46" s="1250"/>
      <c r="BO46" s="1250"/>
      <c r="BP46" s="1250"/>
      <c r="BQ46" s="1250"/>
      <c r="BR46" s="1250"/>
      <c r="BS46" s="1250"/>
      <c r="BT46" s="1250"/>
      <c r="BU46" s="1250"/>
      <c r="BV46" s="1250"/>
      <c r="BW46" s="1250"/>
      <c r="BX46" s="1250"/>
      <c r="BY46" s="1250"/>
      <c r="BZ46" s="1250"/>
      <c r="CA46" s="1250"/>
      <c r="CB46" s="1250"/>
      <c r="CC46" s="1250"/>
      <c r="CD46" s="1250"/>
      <c r="CE46" s="1250"/>
      <c r="CF46" s="1250"/>
      <c r="CG46" s="1250"/>
      <c r="CH46" s="1250"/>
      <c r="CI46" s="1250"/>
      <c r="CJ46" s="1250"/>
      <c r="CK46" s="1250"/>
      <c r="CL46" s="1250"/>
      <c r="CM46" s="1250"/>
      <c r="CN46" s="1250"/>
      <c r="CO46" s="1250"/>
      <c r="CP46" s="1250"/>
      <c r="CQ46" s="1250"/>
      <c r="CR46" s="1250"/>
      <c r="CS46" s="1250"/>
      <c r="CT46" s="1250"/>
      <c r="CU46" s="1250"/>
      <c r="CV46" s="1250"/>
      <c r="CW46" s="1250"/>
      <c r="CX46" s="1250"/>
      <c r="CY46" s="1250"/>
      <c r="CZ46" s="1250"/>
      <c r="DA46" s="1250"/>
      <c r="DB46" s="1250"/>
      <c r="DC46" s="1251"/>
    </row>
    <row r="47" spans="2:109" ht="13" x14ac:dyDescent="0.2">
      <c r="B47" s="1237"/>
      <c r="AN47" s="1252"/>
      <c r="AO47" s="1253"/>
      <c r="AP47" s="1253"/>
      <c r="AQ47" s="1253"/>
      <c r="AR47" s="1253"/>
      <c r="AS47" s="1253"/>
      <c r="AT47" s="1253"/>
      <c r="AU47" s="1253"/>
      <c r="AV47" s="1253"/>
      <c r="AW47" s="1253"/>
      <c r="AX47" s="1253"/>
      <c r="AY47" s="1253"/>
      <c r="AZ47" s="1253"/>
      <c r="BA47" s="1253"/>
      <c r="BB47" s="1253"/>
      <c r="BC47" s="1253"/>
      <c r="BD47" s="1253"/>
      <c r="BE47" s="1253"/>
      <c r="BF47" s="1253"/>
      <c r="BG47" s="1253"/>
      <c r="BH47" s="1253"/>
      <c r="BI47" s="1253"/>
      <c r="BJ47" s="1253"/>
      <c r="BK47" s="1253"/>
      <c r="BL47" s="1253"/>
      <c r="BM47" s="1253"/>
      <c r="BN47" s="1253"/>
      <c r="BO47" s="1253"/>
      <c r="BP47" s="1253"/>
      <c r="BQ47" s="1253"/>
      <c r="BR47" s="1253"/>
      <c r="BS47" s="1253"/>
      <c r="BT47" s="1253"/>
      <c r="BU47" s="1253"/>
      <c r="BV47" s="1253"/>
      <c r="BW47" s="1253"/>
      <c r="BX47" s="1253"/>
      <c r="BY47" s="1253"/>
      <c r="BZ47" s="1253"/>
      <c r="CA47" s="1253"/>
      <c r="CB47" s="1253"/>
      <c r="CC47" s="1253"/>
      <c r="CD47" s="1253"/>
      <c r="CE47" s="1253"/>
      <c r="CF47" s="1253"/>
      <c r="CG47" s="1253"/>
      <c r="CH47" s="1253"/>
      <c r="CI47" s="1253"/>
      <c r="CJ47" s="1253"/>
      <c r="CK47" s="1253"/>
      <c r="CL47" s="1253"/>
      <c r="CM47" s="1253"/>
      <c r="CN47" s="1253"/>
      <c r="CO47" s="1253"/>
      <c r="CP47" s="1253"/>
      <c r="CQ47" s="1253"/>
      <c r="CR47" s="1253"/>
      <c r="CS47" s="1253"/>
      <c r="CT47" s="1253"/>
      <c r="CU47" s="1253"/>
      <c r="CV47" s="1253"/>
      <c r="CW47" s="1253"/>
      <c r="CX47" s="1253"/>
      <c r="CY47" s="1253"/>
      <c r="CZ47" s="1253"/>
      <c r="DA47" s="1253"/>
      <c r="DB47" s="1253"/>
      <c r="DC47" s="1254"/>
    </row>
    <row r="48" spans="2:109" ht="13" x14ac:dyDescent="0.2">
      <c r="B48" s="1237"/>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 x14ac:dyDescent="0.2">
      <c r="B49" s="1237"/>
      <c r="AN49" s="1230" t="s">
        <v>613</v>
      </c>
    </row>
    <row r="50" spans="1:109" ht="13" x14ac:dyDescent="0.2">
      <c r="B50" s="1237"/>
      <c r="G50" s="1256"/>
      <c r="H50" s="1256"/>
      <c r="I50" s="1256"/>
      <c r="J50" s="1256"/>
      <c r="K50" s="1257"/>
      <c r="L50" s="1257"/>
      <c r="M50" s="1258"/>
      <c r="N50" s="1258"/>
      <c r="AN50" s="1259"/>
      <c r="AO50" s="1260"/>
      <c r="AP50" s="1260"/>
      <c r="AQ50" s="1260"/>
      <c r="AR50" s="1260"/>
      <c r="AS50" s="1260"/>
      <c r="AT50" s="1260"/>
      <c r="AU50" s="1260"/>
      <c r="AV50" s="1260"/>
      <c r="AW50" s="1260"/>
      <c r="AX50" s="1260"/>
      <c r="AY50" s="1260"/>
      <c r="AZ50" s="1260"/>
      <c r="BA50" s="1260"/>
      <c r="BB50" s="1260"/>
      <c r="BC50" s="1260"/>
      <c r="BD50" s="1260"/>
      <c r="BE50" s="1260"/>
      <c r="BF50" s="1260"/>
      <c r="BG50" s="1260"/>
      <c r="BH50" s="1260"/>
      <c r="BI50" s="1260"/>
      <c r="BJ50" s="1260"/>
      <c r="BK50" s="1260"/>
      <c r="BL50" s="1260"/>
      <c r="BM50" s="1260"/>
      <c r="BN50" s="1260"/>
      <c r="BO50" s="1261"/>
      <c r="BP50" s="1262" t="s">
        <v>542</v>
      </c>
      <c r="BQ50" s="1262"/>
      <c r="BR50" s="1262"/>
      <c r="BS50" s="1262"/>
      <c r="BT50" s="1262"/>
      <c r="BU50" s="1262"/>
      <c r="BV50" s="1262"/>
      <c r="BW50" s="1262"/>
      <c r="BX50" s="1262" t="s">
        <v>543</v>
      </c>
      <c r="BY50" s="1262"/>
      <c r="BZ50" s="1262"/>
      <c r="CA50" s="1262"/>
      <c r="CB50" s="1262"/>
      <c r="CC50" s="1262"/>
      <c r="CD50" s="1262"/>
      <c r="CE50" s="1262"/>
      <c r="CF50" s="1262" t="s">
        <v>544</v>
      </c>
      <c r="CG50" s="1262"/>
      <c r="CH50" s="1262"/>
      <c r="CI50" s="1262"/>
      <c r="CJ50" s="1262"/>
      <c r="CK50" s="1262"/>
      <c r="CL50" s="1262"/>
      <c r="CM50" s="1262"/>
      <c r="CN50" s="1262" t="s">
        <v>545</v>
      </c>
      <c r="CO50" s="1262"/>
      <c r="CP50" s="1262"/>
      <c r="CQ50" s="1262"/>
      <c r="CR50" s="1262"/>
      <c r="CS50" s="1262"/>
      <c r="CT50" s="1262"/>
      <c r="CU50" s="1262"/>
      <c r="CV50" s="1262" t="s">
        <v>546</v>
      </c>
      <c r="CW50" s="1262"/>
      <c r="CX50" s="1262"/>
      <c r="CY50" s="1262"/>
      <c r="CZ50" s="1262"/>
      <c r="DA50" s="1262"/>
      <c r="DB50" s="1262"/>
      <c r="DC50" s="1262"/>
    </row>
    <row r="51" spans="1:109" ht="13.5" customHeight="1" x14ac:dyDescent="0.2">
      <c r="B51" s="1237"/>
      <c r="G51" s="1263"/>
      <c r="H51" s="1263"/>
      <c r="I51" s="1264"/>
      <c r="J51" s="1264"/>
      <c r="K51" s="1265"/>
      <c r="L51" s="1265"/>
      <c r="M51" s="1265"/>
      <c r="N51" s="1265"/>
      <c r="AM51" s="1255"/>
      <c r="AN51" s="1266" t="s">
        <v>614</v>
      </c>
      <c r="AO51" s="1266"/>
      <c r="AP51" s="1266"/>
      <c r="AQ51" s="1266"/>
      <c r="AR51" s="1266"/>
      <c r="AS51" s="1266"/>
      <c r="AT51" s="1266"/>
      <c r="AU51" s="1266"/>
      <c r="AV51" s="1266"/>
      <c r="AW51" s="1266"/>
      <c r="AX51" s="1266"/>
      <c r="AY51" s="1266"/>
      <c r="AZ51" s="1266"/>
      <c r="BA51" s="1266"/>
      <c r="BB51" s="1266" t="s">
        <v>615</v>
      </c>
      <c r="BC51" s="1266"/>
      <c r="BD51" s="1266"/>
      <c r="BE51" s="1266"/>
      <c r="BF51" s="1266"/>
      <c r="BG51" s="1266"/>
      <c r="BH51" s="1266"/>
      <c r="BI51" s="1266"/>
      <c r="BJ51" s="1266"/>
      <c r="BK51" s="1266"/>
      <c r="BL51" s="1266"/>
      <c r="BM51" s="1266"/>
      <c r="BN51" s="1266"/>
      <c r="BO51" s="1266"/>
      <c r="BP51" s="1267"/>
      <c r="BQ51" s="1268"/>
      <c r="BR51" s="1268"/>
      <c r="BS51" s="1268"/>
      <c r="BT51" s="1268"/>
      <c r="BU51" s="1268"/>
      <c r="BV51" s="1268"/>
      <c r="BW51" s="1268"/>
      <c r="BX51" s="1267"/>
      <c r="BY51" s="1268"/>
      <c r="BZ51" s="1268"/>
      <c r="CA51" s="1268"/>
      <c r="CB51" s="1268"/>
      <c r="CC51" s="1268"/>
      <c r="CD51" s="1268"/>
      <c r="CE51" s="1268"/>
      <c r="CF51" s="1268">
        <v>229.4</v>
      </c>
      <c r="CG51" s="1268"/>
      <c r="CH51" s="1268"/>
      <c r="CI51" s="1268"/>
      <c r="CJ51" s="1268"/>
      <c r="CK51" s="1268"/>
      <c r="CL51" s="1268"/>
      <c r="CM51" s="1268"/>
      <c r="CN51" s="1268">
        <v>224.2</v>
      </c>
      <c r="CO51" s="1268"/>
      <c r="CP51" s="1268"/>
      <c r="CQ51" s="1268"/>
      <c r="CR51" s="1268"/>
      <c r="CS51" s="1268"/>
      <c r="CT51" s="1268"/>
      <c r="CU51" s="1268"/>
      <c r="CV51" s="1268">
        <v>218.3</v>
      </c>
      <c r="CW51" s="1268"/>
      <c r="CX51" s="1268"/>
      <c r="CY51" s="1268"/>
      <c r="CZ51" s="1268"/>
      <c r="DA51" s="1268"/>
      <c r="DB51" s="1268"/>
      <c r="DC51" s="1268"/>
    </row>
    <row r="52" spans="1:109" ht="13" x14ac:dyDescent="0.2">
      <c r="B52" s="1237"/>
      <c r="G52" s="1263"/>
      <c r="H52" s="1263"/>
      <c r="I52" s="1264"/>
      <c r="J52" s="1264"/>
      <c r="K52" s="1265"/>
      <c r="L52" s="1265"/>
      <c r="M52" s="1265"/>
      <c r="N52" s="1265"/>
      <c r="AM52" s="1255"/>
      <c r="AN52" s="1266"/>
      <c r="AO52" s="1266"/>
      <c r="AP52" s="1266"/>
      <c r="AQ52" s="1266"/>
      <c r="AR52" s="1266"/>
      <c r="AS52" s="1266"/>
      <c r="AT52" s="1266"/>
      <c r="AU52" s="1266"/>
      <c r="AV52" s="1266"/>
      <c r="AW52" s="1266"/>
      <c r="AX52" s="1266"/>
      <c r="AY52" s="1266"/>
      <c r="AZ52" s="1266"/>
      <c r="BA52" s="1266"/>
      <c r="BB52" s="1266"/>
      <c r="BC52" s="1266"/>
      <c r="BD52" s="1266"/>
      <c r="BE52" s="1266"/>
      <c r="BF52" s="1266"/>
      <c r="BG52" s="1266"/>
      <c r="BH52" s="1266"/>
      <c r="BI52" s="1266"/>
      <c r="BJ52" s="1266"/>
      <c r="BK52" s="1266"/>
      <c r="BL52" s="1266"/>
      <c r="BM52" s="1266"/>
      <c r="BN52" s="1266"/>
      <c r="BO52" s="1266"/>
      <c r="BP52" s="1268"/>
      <c r="BQ52" s="1268"/>
      <c r="BR52" s="1268"/>
      <c r="BS52" s="1268"/>
      <c r="BT52" s="1268"/>
      <c r="BU52" s="1268"/>
      <c r="BV52" s="1268"/>
      <c r="BW52" s="1268"/>
      <c r="BX52" s="1268"/>
      <c r="BY52" s="1268"/>
      <c r="BZ52" s="1268"/>
      <c r="CA52" s="1268"/>
      <c r="CB52" s="1268"/>
      <c r="CC52" s="1268"/>
      <c r="CD52" s="1268"/>
      <c r="CE52" s="1268"/>
      <c r="CF52" s="1268"/>
      <c r="CG52" s="1268"/>
      <c r="CH52" s="1268"/>
      <c r="CI52" s="1268"/>
      <c r="CJ52" s="1268"/>
      <c r="CK52" s="1268"/>
      <c r="CL52" s="1268"/>
      <c r="CM52" s="1268"/>
      <c r="CN52" s="1268"/>
      <c r="CO52" s="1268"/>
      <c r="CP52" s="1268"/>
      <c r="CQ52" s="1268"/>
      <c r="CR52" s="1268"/>
      <c r="CS52" s="1268"/>
      <c r="CT52" s="1268"/>
      <c r="CU52" s="1268"/>
      <c r="CV52" s="1268"/>
      <c r="CW52" s="1268"/>
      <c r="CX52" s="1268"/>
      <c r="CY52" s="1268"/>
      <c r="CZ52" s="1268"/>
      <c r="DA52" s="1268"/>
      <c r="DB52" s="1268"/>
      <c r="DC52" s="1268"/>
    </row>
    <row r="53" spans="1:109" ht="13" x14ac:dyDescent="0.2">
      <c r="A53" s="1245"/>
      <c r="B53" s="1237"/>
      <c r="G53" s="1263"/>
      <c r="H53" s="1263"/>
      <c r="I53" s="1256"/>
      <c r="J53" s="1256"/>
      <c r="K53" s="1265"/>
      <c r="L53" s="1265"/>
      <c r="M53" s="1265"/>
      <c r="N53" s="1265"/>
      <c r="AM53" s="1255"/>
      <c r="AN53" s="1266"/>
      <c r="AO53" s="1266"/>
      <c r="AP53" s="1266"/>
      <c r="AQ53" s="1266"/>
      <c r="AR53" s="1266"/>
      <c r="AS53" s="1266"/>
      <c r="AT53" s="1266"/>
      <c r="AU53" s="1266"/>
      <c r="AV53" s="1266"/>
      <c r="AW53" s="1266"/>
      <c r="AX53" s="1266"/>
      <c r="AY53" s="1266"/>
      <c r="AZ53" s="1266"/>
      <c r="BA53" s="1266"/>
      <c r="BB53" s="1266" t="s">
        <v>616</v>
      </c>
      <c r="BC53" s="1266"/>
      <c r="BD53" s="1266"/>
      <c r="BE53" s="1266"/>
      <c r="BF53" s="1266"/>
      <c r="BG53" s="1266"/>
      <c r="BH53" s="1266"/>
      <c r="BI53" s="1266"/>
      <c r="BJ53" s="1266"/>
      <c r="BK53" s="1266"/>
      <c r="BL53" s="1266"/>
      <c r="BM53" s="1266"/>
      <c r="BN53" s="1266"/>
      <c r="BO53" s="1266"/>
      <c r="BP53" s="1267"/>
      <c r="BQ53" s="1268"/>
      <c r="BR53" s="1268"/>
      <c r="BS53" s="1268"/>
      <c r="BT53" s="1268"/>
      <c r="BU53" s="1268"/>
      <c r="BV53" s="1268"/>
      <c r="BW53" s="1268"/>
      <c r="BX53" s="1267"/>
      <c r="BY53" s="1268"/>
      <c r="BZ53" s="1268"/>
      <c r="CA53" s="1268"/>
      <c r="CB53" s="1268"/>
      <c r="CC53" s="1268"/>
      <c r="CD53" s="1268"/>
      <c r="CE53" s="1268"/>
      <c r="CF53" s="1268">
        <v>52.8</v>
      </c>
      <c r="CG53" s="1268"/>
      <c r="CH53" s="1268"/>
      <c r="CI53" s="1268"/>
      <c r="CJ53" s="1268"/>
      <c r="CK53" s="1268"/>
      <c r="CL53" s="1268"/>
      <c r="CM53" s="1268"/>
      <c r="CN53" s="1268">
        <v>53.5</v>
      </c>
      <c r="CO53" s="1268"/>
      <c r="CP53" s="1268"/>
      <c r="CQ53" s="1268"/>
      <c r="CR53" s="1268"/>
      <c r="CS53" s="1268"/>
      <c r="CT53" s="1268"/>
      <c r="CU53" s="1268"/>
      <c r="CV53" s="1268">
        <v>53.1</v>
      </c>
      <c r="CW53" s="1268"/>
      <c r="CX53" s="1268"/>
      <c r="CY53" s="1268"/>
      <c r="CZ53" s="1268"/>
      <c r="DA53" s="1268"/>
      <c r="DB53" s="1268"/>
      <c r="DC53" s="1268"/>
    </row>
    <row r="54" spans="1:109" ht="13" x14ac:dyDescent="0.2">
      <c r="A54" s="1245"/>
      <c r="B54" s="1237"/>
      <c r="G54" s="1263"/>
      <c r="H54" s="1263"/>
      <c r="I54" s="1256"/>
      <c r="J54" s="1256"/>
      <c r="K54" s="1265"/>
      <c r="L54" s="1265"/>
      <c r="M54" s="1265"/>
      <c r="N54" s="1265"/>
      <c r="AM54" s="1255"/>
      <c r="AN54" s="1266"/>
      <c r="AO54" s="1266"/>
      <c r="AP54" s="1266"/>
      <c r="AQ54" s="1266"/>
      <c r="AR54" s="1266"/>
      <c r="AS54" s="1266"/>
      <c r="AT54" s="1266"/>
      <c r="AU54" s="1266"/>
      <c r="AV54" s="1266"/>
      <c r="AW54" s="1266"/>
      <c r="AX54" s="1266"/>
      <c r="AY54" s="1266"/>
      <c r="AZ54" s="1266"/>
      <c r="BA54" s="1266"/>
      <c r="BB54" s="1266"/>
      <c r="BC54" s="1266"/>
      <c r="BD54" s="1266"/>
      <c r="BE54" s="1266"/>
      <c r="BF54" s="1266"/>
      <c r="BG54" s="1266"/>
      <c r="BH54" s="1266"/>
      <c r="BI54" s="1266"/>
      <c r="BJ54" s="1266"/>
      <c r="BK54" s="1266"/>
      <c r="BL54" s="1266"/>
      <c r="BM54" s="1266"/>
      <c r="BN54" s="1266"/>
      <c r="BO54" s="1266"/>
      <c r="BP54" s="1268"/>
      <c r="BQ54" s="1268"/>
      <c r="BR54" s="1268"/>
      <c r="BS54" s="1268"/>
      <c r="BT54" s="1268"/>
      <c r="BU54" s="1268"/>
      <c r="BV54" s="1268"/>
      <c r="BW54" s="1268"/>
      <c r="BX54" s="1268"/>
      <c r="BY54" s="1268"/>
      <c r="BZ54" s="1268"/>
      <c r="CA54" s="1268"/>
      <c r="CB54" s="1268"/>
      <c r="CC54" s="1268"/>
      <c r="CD54" s="1268"/>
      <c r="CE54" s="1268"/>
      <c r="CF54" s="1268"/>
      <c r="CG54" s="1268"/>
      <c r="CH54" s="1268"/>
      <c r="CI54" s="1268"/>
      <c r="CJ54" s="1268"/>
      <c r="CK54" s="1268"/>
      <c r="CL54" s="1268"/>
      <c r="CM54" s="1268"/>
      <c r="CN54" s="1268"/>
      <c r="CO54" s="1268"/>
      <c r="CP54" s="1268"/>
      <c r="CQ54" s="1268"/>
      <c r="CR54" s="1268"/>
      <c r="CS54" s="1268"/>
      <c r="CT54" s="1268"/>
      <c r="CU54" s="1268"/>
      <c r="CV54" s="1268"/>
      <c r="CW54" s="1268"/>
      <c r="CX54" s="1268"/>
      <c r="CY54" s="1268"/>
      <c r="CZ54" s="1268"/>
      <c r="DA54" s="1268"/>
      <c r="DB54" s="1268"/>
      <c r="DC54" s="1268"/>
    </row>
    <row r="55" spans="1:109" ht="13" x14ac:dyDescent="0.2">
      <c r="A55" s="1245"/>
      <c r="B55" s="1237"/>
      <c r="G55" s="1256"/>
      <c r="H55" s="1256"/>
      <c r="I55" s="1256"/>
      <c r="J55" s="1256"/>
      <c r="K55" s="1265"/>
      <c r="L55" s="1265"/>
      <c r="M55" s="1265"/>
      <c r="N55" s="1265"/>
      <c r="AN55" s="1262" t="s">
        <v>617</v>
      </c>
      <c r="AO55" s="1262"/>
      <c r="AP55" s="1262"/>
      <c r="AQ55" s="1262"/>
      <c r="AR55" s="1262"/>
      <c r="AS55" s="1262"/>
      <c r="AT55" s="1262"/>
      <c r="AU55" s="1262"/>
      <c r="AV55" s="1262"/>
      <c r="AW55" s="1262"/>
      <c r="AX55" s="1262"/>
      <c r="AY55" s="1262"/>
      <c r="AZ55" s="1262"/>
      <c r="BA55" s="1262"/>
      <c r="BB55" s="1266" t="s">
        <v>615</v>
      </c>
      <c r="BC55" s="1266"/>
      <c r="BD55" s="1266"/>
      <c r="BE55" s="1266"/>
      <c r="BF55" s="1266"/>
      <c r="BG55" s="1266"/>
      <c r="BH55" s="1266"/>
      <c r="BI55" s="1266"/>
      <c r="BJ55" s="1266"/>
      <c r="BK55" s="1266"/>
      <c r="BL55" s="1266"/>
      <c r="BM55" s="1266"/>
      <c r="BN55" s="1266"/>
      <c r="BO55" s="1266"/>
      <c r="BP55" s="1267"/>
      <c r="BQ55" s="1268"/>
      <c r="BR55" s="1268"/>
      <c r="BS55" s="1268"/>
      <c r="BT55" s="1268"/>
      <c r="BU55" s="1268"/>
      <c r="BV55" s="1268"/>
      <c r="BW55" s="1268"/>
      <c r="BX55" s="1267"/>
      <c r="BY55" s="1268"/>
      <c r="BZ55" s="1268"/>
      <c r="CA55" s="1268"/>
      <c r="CB55" s="1268"/>
      <c r="CC55" s="1268"/>
      <c r="CD55" s="1268"/>
      <c r="CE55" s="1268"/>
      <c r="CF55" s="1268">
        <v>174.6</v>
      </c>
      <c r="CG55" s="1268"/>
      <c r="CH55" s="1268"/>
      <c r="CI55" s="1268"/>
      <c r="CJ55" s="1268"/>
      <c r="CK55" s="1268"/>
      <c r="CL55" s="1268"/>
      <c r="CM55" s="1268"/>
      <c r="CN55" s="1268">
        <v>173</v>
      </c>
      <c r="CO55" s="1268"/>
      <c r="CP55" s="1268"/>
      <c r="CQ55" s="1268"/>
      <c r="CR55" s="1268"/>
      <c r="CS55" s="1268"/>
      <c r="CT55" s="1268"/>
      <c r="CU55" s="1268"/>
      <c r="CV55" s="1268">
        <v>171.9</v>
      </c>
      <c r="CW55" s="1268"/>
      <c r="CX55" s="1268"/>
      <c r="CY55" s="1268"/>
      <c r="CZ55" s="1268"/>
      <c r="DA55" s="1268"/>
      <c r="DB55" s="1268"/>
      <c r="DC55" s="1268"/>
    </row>
    <row r="56" spans="1:109" ht="13" x14ac:dyDescent="0.2">
      <c r="A56" s="1245"/>
      <c r="B56" s="1237"/>
      <c r="G56" s="1256"/>
      <c r="H56" s="1256"/>
      <c r="I56" s="1256"/>
      <c r="J56" s="1256"/>
      <c r="K56" s="1265"/>
      <c r="L56" s="1265"/>
      <c r="M56" s="1265"/>
      <c r="N56" s="1265"/>
      <c r="AN56" s="1262"/>
      <c r="AO56" s="1262"/>
      <c r="AP56" s="1262"/>
      <c r="AQ56" s="1262"/>
      <c r="AR56" s="1262"/>
      <c r="AS56" s="1262"/>
      <c r="AT56" s="1262"/>
      <c r="AU56" s="1262"/>
      <c r="AV56" s="1262"/>
      <c r="AW56" s="1262"/>
      <c r="AX56" s="1262"/>
      <c r="AY56" s="1262"/>
      <c r="AZ56" s="1262"/>
      <c r="BA56" s="1262"/>
      <c r="BB56" s="1266"/>
      <c r="BC56" s="1266"/>
      <c r="BD56" s="1266"/>
      <c r="BE56" s="1266"/>
      <c r="BF56" s="1266"/>
      <c r="BG56" s="1266"/>
      <c r="BH56" s="1266"/>
      <c r="BI56" s="1266"/>
      <c r="BJ56" s="1266"/>
      <c r="BK56" s="1266"/>
      <c r="BL56" s="1266"/>
      <c r="BM56" s="1266"/>
      <c r="BN56" s="1266"/>
      <c r="BO56" s="1266"/>
      <c r="BP56" s="1268"/>
      <c r="BQ56" s="1268"/>
      <c r="BR56" s="1268"/>
      <c r="BS56" s="1268"/>
      <c r="BT56" s="1268"/>
      <c r="BU56" s="1268"/>
      <c r="BV56" s="1268"/>
      <c r="BW56" s="1268"/>
      <c r="BX56" s="1268"/>
      <c r="BY56" s="1268"/>
      <c r="BZ56" s="1268"/>
      <c r="CA56" s="1268"/>
      <c r="CB56" s="1268"/>
      <c r="CC56" s="1268"/>
      <c r="CD56" s="1268"/>
      <c r="CE56" s="1268"/>
      <c r="CF56" s="1268"/>
      <c r="CG56" s="1268"/>
      <c r="CH56" s="1268"/>
      <c r="CI56" s="1268"/>
      <c r="CJ56" s="1268"/>
      <c r="CK56" s="1268"/>
      <c r="CL56" s="1268"/>
      <c r="CM56" s="1268"/>
      <c r="CN56" s="1268"/>
      <c r="CO56" s="1268"/>
      <c r="CP56" s="1268"/>
      <c r="CQ56" s="1268"/>
      <c r="CR56" s="1268"/>
      <c r="CS56" s="1268"/>
      <c r="CT56" s="1268"/>
      <c r="CU56" s="1268"/>
      <c r="CV56" s="1268"/>
      <c r="CW56" s="1268"/>
      <c r="CX56" s="1268"/>
      <c r="CY56" s="1268"/>
      <c r="CZ56" s="1268"/>
      <c r="DA56" s="1268"/>
      <c r="DB56" s="1268"/>
      <c r="DC56" s="1268"/>
    </row>
    <row r="57" spans="1:109" s="1245" customFormat="1" ht="13" x14ac:dyDescent="0.2">
      <c r="B57" s="1269"/>
      <c r="G57" s="1256"/>
      <c r="H57" s="1256"/>
      <c r="I57" s="1270"/>
      <c r="J57" s="1270"/>
      <c r="K57" s="1265"/>
      <c r="L57" s="1265"/>
      <c r="M57" s="1265"/>
      <c r="N57" s="1265"/>
      <c r="AM57" s="1230"/>
      <c r="AN57" s="1262"/>
      <c r="AO57" s="1262"/>
      <c r="AP57" s="1262"/>
      <c r="AQ57" s="1262"/>
      <c r="AR57" s="1262"/>
      <c r="AS57" s="1262"/>
      <c r="AT57" s="1262"/>
      <c r="AU57" s="1262"/>
      <c r="AV57" s="1262"/>
      <c r="AW57" s="1262"/>
      <c r="AX57" s="1262"/>
      <c r="AY57" s="1262"/>
      <c r="AZ57" s="1262"/>
      <c r="BA57" s="1262"/>
      <c r="BB57" s="1266" t="s">
        <v>616</v>
      </c>
      <c r="BC57" s="1266"/>
      <c r="BD57" s="1266"/>
      <c r="BE57" s="1266"/>
      <c r="BF57" s="1266"/>
      <c r="BG57" s="1266"/>
      <c r="BH57" s="1266"/>
      <c r="BI57" s="1266"/>
      <c r="BJ57" s="1266"/>
      <c r="BK57" s="1266"/>
      <c r="BL57" s="1266"/>
      <c r="BM57" s="1266"/>
      <c r="BN57" s="1266"/>
      <c r="BO57" s="1266"/>
      <c r="BP57" s="1267"/>
      <c r="BQ57" s="1268"/>
      <c r="BR57" s="1268"/>
      <c r="BS57" s="1268"/>
      <c r="BT57" s="1268"/>
      <c r="BU57" s="1268"/>
      <c r="BV57" s="1268"/>
      <c r="BW57" s="1268"/>
      <c r="BX57" s="1267"/>
      <c r="BY57" s="1268"/>
      <c r="BZ57" s="1268"/>
      <c r="CA57" s="1268"/>
      <c r="CB57" s="1268"/>
      <c r="CC57" s="1268"/>
      <c r="CD57" s="1268"/>
      <c r="CE57" s="1268"/>
      <c r="CF57" s="1268">
        <v>53.3</v>
      </c>
      <c r="CG57" s="1268"/>
      <c r="CH57" s="1268"/>
      <c r="CI57" s="1268"/>
      <c r="CJ57" s="1268"/>
      <c r="CK57" s="1268"/>
      <c r="CL57" s="1268"/>
      <c r="CM57" s="1268"/>
      <c r="CN57" s="1268">
        <v>53.7</v>
      </c>
      <c r="CO57" s="1268"/>
      <c r="CP57" s="1268"/>
      <c r="CQ57" s="1268"/>
      <c r="CR57" s="1268"/>
      <c r="CS57" s="1268"/>
      <c r="CT57" s="1268"/>
      <c r="CU57" s="1268"/>
      <c r="CV57" s="1268">
        <v>55.8</v>
      </c>
      <c r="CW57" s="1268"/>
      <c r="CX57" s="1268"/>
      <c r="CY57" s="1268"/>
      <c r="CZ57" s="1268"/>
      <c r="DA57" s="1268"/>
      <c r="DB57" s="1268"/>
      <c r="DC57" s="1268"/>
      <c r="DD57" s="1271"/>
      <c r="DE57" s="1269"/>
    </row>
    <row r="58" spans="1:109" s="1245" customFormat="1" ht="13" x14ac:dyDescent="0.2">
      <c r="A58" s="1230"/>
      <c r="B58" s="1269"/>
      <c r="G58" s="1256"/>
      <c r="H58" s="1256"/>
      <c r="I58" s="1270"/>
      <c r="J58" s="1270"/>
      <c r="K58" s="1265"/>
      <c r="L58" s="1265"/>
      <c r="M58" s="1265"/>
      <c r="N58" s="1265"/>
      <c r="AM58" s="1230"/>
      <c r="AN58" s="1262"/>
      <c r="AO58" s="1262"/>
      <c r="AP58" s="1262"/>
      <c r="AQ58" s="1262"/>
      <c r="AR58" s="1262"/>
      <c r="AS58" s="1262"/>
      <c r="AT58" s="1262"/>
      <c r="AU58" s="1262"/>
      <c r="AV58" s="1262"/>
      <c r="AW58" s="1262"/>
      <c r="AX58" s="1262"/>
      <c r="AY58" s="1262"/>
      <c r="AZ58" s="1262"/>
      <c r="BA58" s="1262"/>
      <c r="BB58" s="1266"/>
      <c r="BC58" s="1266"/>
      <c r="BD58" s="1266"/>
      <c r="BE58" s="1266"/>
      <c r="BF58" s="1266"/>
      <c r="BG58" s="1266"/>
      <c r="BH58" s="1266"/>
      <c r="BI58" s="1266"/>
      <c r="BJ58" s="1266"/>
      <c r="BK58" s="1266"/>
      <c r="BL58" s="1266"/>
      <c r="BM58" s="1266"/>
      <c r="BN58" s="1266"/>
      <c r="BO58" s="1266"/>
      <c r="BP58" s="1268"/>
      <c r="BQ58" s="1268"/>
      <c r="BR58" s="1268"/>
      <c r="BS58" s="1268"/>
      <c r="BT58" s="1268"/>
      <c r="BU58" s="1268"/>
      <c r="BV58" s="1268"/>
      <c r="BW58" s="1268"/>
      <c r="BX58" s="1268"/>
      <c r="BY58" s="1268"/>
      <c r="BZ58" s="1268"/>
      <c r="CA58" s="1268"/>
      <c r="CB58" s="1268"/>
      <c r="CC58" s="1268"/>
      <c r="CD58" s="1268"/>
      <c r="CE58" s="1268"/>
      <c r="CF58" s="1268"/>
      <c r="CG58" s="1268"/>
      <c r="CH58" s="1268"/>
      <c r="CI58" s="1268"/>
      <c r="CJ58" s="1268"/>
      <c r="CK58" s="1268"/>
      <c r="CL58" s="1268"/>
      <c r="CM58" s="1268"/>
      <c r="CN58" s="1268"/>
      <c r="CO58" s="1268"/>
      <c r="CP58" s="1268"/>
      <c r="CQ58" s="1268"/>
      <c r="CR58" s="1268"/>
      <c r="CS58" s="1268"/>
      <c r="CT58" s="1268"/>
      <c r="CU58" s="1268"/>
      <c r="CV58" s="1268"/>
      <c r="CW58" s="1268"/>
      <c r="CX58" s="1268"/>
      <c r="CY58" s="1268"/>
      <c r="CZ58" s="1268"/>
      <c r="DA58" s="1268"/>
      <c r="DB58" s="1268"/>
      <c r="DC58" s="1268"/>
      <c r="DD58" s="1271"/>
      <c r="DE58" s="1269"/>
    </row>
    <row r="59" spans="1:109" s="1245" customFormat="1" ht="13" x14ac:dyDescent="0.2">
      <c r="A59" s="1230"/>
      <c r="B59" s="1269"/>
      <c r="K59" s="1272"/>
      <c r="L59" s="1272"/>
      <c r="M59" s="1272"/>
      <c r="N59" s="1272"/>
      <c r="AQ59" s="1272"/>
      <c r="AR59" s="1272"/>
      <c r="AS59" s="1272"/>
      <c r="AT59" s="1272"/>
      <c r="BC59" s="1272"/>
      <c r="BD59" s="1272"/>
      <c r="BE59" s="1272"/>
      <c r="BF59" s="1272"/>
      <c r="BO59" s="1272"/>
      <c r="BP59" s="1272"/>
      <c r="BQ59" s="1272"/>
      <c r="BR59" s="1272"/>
      <c r="CA59" s="1272"/>
      <c r="CB59" s="1272"/>
      <c r="CC59" s="1272"/>
      <c r="CD59" s="1272"/>
      <c r="CM59" s="1272"/>
      <c r="CN59" s="1272"/>
      <c r="CO59" s="1272"/>
      <c r="CP59" s="1272"/>
      <c r="CY59" s="1272"/>
      <c r="CZ59" s="1272"/>
      <c r="DA59" s="1272"/>
      <c r="DB59" s="1272"/>
      <c r="DC59" s="1272"/>
      <c r="DD59" s="1271"/>
      <c r="DE59" s="1269"/>
    </row>
    <row r="60" spans="1:109" s="1245" customFormat="1" ht="13" x14ac:dyDescent="0.2">
      <c r="A60" s="1230"/>
      <c r="B60" s="1269"/>
      <c r="K60" s="1272"/>
      <c r="L60" s="1272"/>
      <c r="M60" s="1272"/>
      <c r="N60" s="1272"/>
      <c r="AQ60" s="1272"/>
      <c r="AR60" s="1272"/>
      <c r="AS60" s="1272"/>
      <c r="AT60" s="1272"/>
      <c r="BC60" s="1272"/>
      <c r="BD60" s="1272"/>
      <c r="BE60" s="1272"/>
      <c r="BF60" s="1272"/>
      <c r="BO60" s="1272"/>
      <c r="BP60" s="1272"/>
      <c r="BQ60" s="1272"/>
      <c r="BR60" s="1272"/>
      <c r="CA60" s="1272"/>
      <c r="CB60" s="1272"/>
      <c r="CC60" s="1272"/>
      <c r="CD60" s="1272"/>
      <c r="CM60" s="1272"/>
      <c r="CN60" s="1272"/>
      <c r="CO60" s="1272"/>
      <c r="CP60" s="1272"/>
      <c r="CY60" s="1272"/>
      <c r="CZ60" s="1272"/>
      <c r="DA60" s="1272"/>
      <c r="DB60" s="1272"/>
      <c r="DC60" s="1272"/>
      <c r="DD60" s="1271"/>
      <c r="DE60" s="1269"/>
    </row>
    <row r="61" spans="1:109" s="1245" customFormat="1" ht="13" x14ac:dyDescent="0.2">
      <c r="A61" s="1230"/>
      <c r="B61" s="1273"/>
      <c r="C61" s="1274"/>
      <c r="D61" s="1274"/>
      <c r="E61" s="1274"/>
      <c r="F61" s="1274"/>
      <c r="G61" s="1274"/>
      <c r="H61" s="1274"/>
      <c r="I61" s="1274"/>
      <c r="J61" s="1274"/>
      <c r="K61" s="1274"/>
      <c r="L61" s="1274"/>
      <c r="M61" s="1275"/>
      <c r="N61" s="1275"/>
      <c r="O61" s="1274"/>
      <c r="P61" s="1274"/>
      <c r="Q61" s="1274"/>
      <c r="R61" s="1274"/>
      <c r="S61" s="1274"/>
      <c r="T61" s="1274"/>
      <c r="U61" s="1274"/>
      <c r="V61" s="1274"/>
      <c r="W61" s="1274"/>
      <c r="X61" s="1274"/>
      <c r="Y61" s="1274"/>
      <c r="Z61" s="1274"/>
      <c r="AA61" s="1274"/>
      <c r="AB61" s="1274"/>
      <c r="AC61" s="1274"/>
      <c r="AD61" s="1274"/>
      <c r="AE61" s="1274"/>
      <c r="AF61" s="1274"/>
      <c r="AG61" s="1274"/>
      <c r="AH61" s="1274"/>
      <c r="AI61" s="1274"/>
      <c r="AJ61" s="1274"/>
      <c r="AK61" s="1274"/>
      <c r="AL61" s="1274"/>
      <c r="AM61" s="1274"/>
      <c r="AN61" s="1274"/>
      <c r="AO61" s="1274"/>
      <c r="AP61" s="1274"/>
      <c r="AQ61" s="1274"/>
      <c r="AR61" s="1274"/>
      <c r="AS61" s="1275"/>
      <c r="AT61" s="1275"/>
      <c r="AU61" s="1274"/>
      <c r="AV61" s="1274"/>
      <c r="AW61" s="1274"/>
      <c r="AX61" s="1274"/>
      <c r="AY61" s="1274"/>
      <c r="AZ61" s="1274"/>
      <c r="BA61" s="1274"/>
      <c r="BB61" s="1274"/>
      <c r="BC61" s="1274"/>
      <c r="BD61" s="1274"/>
      <c r="BE61" s="1275"/>
      <c r="BF61" s="1275"/>
      <c r="BG61" s="1274"/>
      <c r="BH61" s="1274"/>
      <c r="BI61" s="1274"/>
      <c r="BJ61" s="1274"/>
      <c r="BK61" s="1274"/>
      <c r="BL61" s="1274"/>
      <c r="BM61" s="1274"/>
      <c r="BN61" s="1274"/>
      <c r="BO61" s="1274"/>
      <c r="BP61" s="1274"/>
      <c r="BQ61" s="1275"/>
      <c r="BR61" s="1275"/>
      <c r="BS61" s="1274"/>
      <c r="BT61" s="1274"/>
      <c r="BU61" s="1274"/>
      <c r="BV61" s="1274"/>
      <c r="BW61" s="1274"/>
      <c r="BX61" s="1274"/>
      <c r="BY61" s="1274"/>
      <c r="BZ61" s="1274"/>
      <c r="CA61" s="1274"/>
      <c r="CB61" s="1274"/>
      <c r="CC61" s="1275"/>
      <c r="CD61" s="1275"/>
      <c r="CE61" s="1274"/>
      <c r="CF61" s="1274"/>
      <c r="CG61" s="1274"/>
      <c r="CH61" s="1274"/>
      <c r="CI61" s="1274"/>
      <c r="CJ61" s="1274"/>
      <c r="CK61" s="1274"/>
      <c r="CL61" s="1274"/>
      <c r="CM61" s="1274"/>
      <c r="CN61" s="1274"/>
      <c r="CO61" s="1275"/>
      <c r="CP61" s="1275"/>
      <c r="CQ61" s="1274"/>
      <c r="CR61" s="1274"/>
      <c r="CS61" s="1274"/>
      <c r="CT61" s="1274"/>
      <c r="CU61" s="1274"/>
      <c r="CV61" s="1274"/>
      <c r="CW61" s="1274"/>
      <c r="CX61" s="1274"/>
      <c r="CY61" s="1274"/>
      <c r="CZ61" s="1274"/>
      <c r="DA61" s="1275"/>
      <c r="DB61" s="1275"/>
      <c r="DC61" s="1275"/>
      <c r="DD61" s="1276"/>
      <c r="DE61" s="1269"/>
    </row>
    <row r="62" spans="1:109" ht="13" x14ac:dyDescent="0.2">
      <c r="B62" s="1242"/>
      <c r="C62" s="1242"/>
      <c r="D62" s="1242"/>
      <c r="E62" s="1242"/>
      <c r="F62" s="1242"/>
      <c r="G62" s="1242"/>
      <c r="H62" s="1242"/>
      <c r="I62" s="1242"/>
      <c r="J62" s="1242"/>
      <c r="K62" s="1242"/>
      <c r="L62" s="1242"/>
      <c r="M62" s="1242"/>
      <c r="N62" s="1242"/>
      <c r="O62" s="1242"/>
      <c r="P62" s="1242"/>
      <c r="Q62" s="1242"/>
      <c r="R62" s="1242"/>
      <c r="S62" s="1242"/>
      <c r="T62" s="1242"/>
      <c r="U62" s="1242"/>
      <c r="V62" s="1242"/>
      <c r="W62" s="1242"/>
      <c r="X62" s="1242"/>
      <c r="Y62" s="1242"/>
      <c r="Z62" s="1242"/>
      <c r="AA62" s="1242"/>
      <c r="AB62" s="1242"/>
      <c r="AC62" s="1242"/>
      <c r="AD62" s="1242"/>
      <c r="AE62" s="1242"/>
      <c r="AF62" s="1242"/>
      <c r="AG62" s="1242"/>
      <c r="AH62" s="1242"/>
      <c r="AI62" s="1242"/>
      <c r="AJ62" s="1242"/>
      <c r="AK62" s="1242"/>
      <c r="AL62" s="1242"/>
      <c r="AM62" s="1242"/>
      <c r="AN62" s="1242"/>
      <c r="AO62" s="1242"/>
      <c r="AP62" s="1242"/>
      <c r="AQ62" s="1242"/>
      <c r="AR62" s="1242"/>
      <c r="AS62" s="1242"/>
      <c r="AT62" s="1242"/>
      <c r="AU62" s="1242"/>
      <c r="AV62" s="1242"/>
      <c r="AW62" s="1242"/>
      <c r="AX62" s="1242"/>
      <c r="AY62" s="1242"/>
      <c r="AZ62" s="1242"/>
      <c r="BA62" s="1242"/>
      <c r="BB62" s="1242"/>
      <c r="BC62" s="1242"/>
      <c r="BD62" s="1242"/>
      <c r="BE62" s="1242"/>
      <c r="BF62" s="1242"/>
      <c r="BG62" s="1242"/>
      <c r="BH62" s="1242"/>
      <c r="BI62" s="1242"/>
      <c r="BJ62" s="1242"/>
      <c r="BK62" s="1242"/>
      <c r="BL62" s="1242"/>
      <c r="BM62" s="1242"/>
      <c r="BN62" s="1242"/>
      <c r="BO62" s="1242"/>
      <c r="BP62" s="1242"/>
      <c r="BQ62" s="1242"/>
      <c r="BR62" s="1242"/>
      <c r="BS62" s="1242"/>
      <c r="BT62" s="1242"/>
      <c r="BU62" s="1242"/>
      <c r="BV62" s="1242"/>
      <c r="BW62" s="1242"/>
      <c r="BX62" s="1242"/>
      <c r="BY62" s="1242"/>
      <c r="BZ62" s="1242"/>
      <c r="CA62" s="1242"/>
      <c r="CB62" s="1242"/>
      <c r="CC62" s="1242"/>
      <c r="CD62" s="1242"/>
      <c r="CE62" s="1242"/>
      <c r="CF62" s="1242"/>
      <c r="CG62" s="1242"/>
      <c r="CH62" s="1242"/>
      <c r="CI62" s="1242"/>
      <c r="CJ62" s="1242"/>
      <c r="CK62" s="1242"/>
      <c r="CL62" s="1242"/>
      <c r="CM62" s="1242"/>
      <c r="CN62" s="1242"/>
      <c r="CO62" s="1242"/>
      <c r="CP62" s="1242"/>
      <c r="CQ62" s="1242"/>
      <c r="CR62" s="1242"/>
      <c r="CS62" s="1242"/>
      <c r="CT62" s="1242"/>
      <c r="CU62" s="1242"/>
      <c r="CV62" s="1242"/>
      <c r="CW62" s="1242"/>
      <c r="CX62" s="1242"/>
      <c r="CY62" s="1242"/>
      <c r="CZ62" s="1242"/>
      <c r="DA62" s="1242"/>
      <c r="DB62" s="1242"/>
      <c r="DC62" s="1242"/>
      <c r="DD62" s="1242"/>
      <c r="DE62" s="1230"/>
    </row>
    <row r="63" spans="1:109" ht="16.5" x14ac:dyDescent="0.2">
      <c r="B63" s="1277" t="s">
        <v>618</v>
      </c>
    </row>
    <row r="64" spans="1:109" ht="13" x14ac:dyDescent="0.2">
      <c r="B64" s="1237"/>
      <c r="G64" s="1244"/>
      <c r="I64" s="1278"/>
      <c r="J64" s="1278"/>
      <c r="K64" s="1278"/>
      <c r="L64" s="1278"/>
      <c r="M64" s="1278"/>
      <c r="N64" s="1279"/>
      <c r="AM64" s="1244"/>
      <c r="AN64" s="1244" t="s">
        <v>611</v>
      </c>
      <c r="AP64" s="1245"/>
      <c r="AQ64" s="1245"/>
      <c r="AR64" s="1245"/>
      <c r="AY64" s="1244"/>
      <c r="BA64" s="1245"/>
      <c r="BB64" s="1245"/>
      <c r="BC64" s="1245"/>
      <c r="BK64" s="1244"/>
      <c r="BM64" s="1245"/>
      <c r="BN64" s="1245"/>
      <c r="BO64" s="1245"/>
      <c r="BW64" s="1244"/>
      <c r="BY64" s="1245"/>
      <c r="BZ64" s="1245"/>
      <c r="CA64" s="1245"/>
      <c r="CI64" s="1244"/>
      <c r="CK64" s="1245"/>
      <c r="CL64" s="1245"/>
      <c r="CM64" s="1245"/>
      <c r="CU64" s="1244"/>
      <c r="CW64" s="1245"/>
      <c r="CX64" s="1245"/>
      <c r="CY64" s="1245"/>
    </row>
    <row r="65" spans="2:107" ht="13" x14ac:dyDescent="0.2">
      <c r="B65" s="1237"/>
      <c r="AN65" s="1246" t="s">
        <v>619</v>
      </c>
      <c r="AO65" s="1247"/>
      <c r="AP65" s="1247"/>
      <c r="AQ65" s="1247"/>
      <c r="AR65" s="1247"/>
      <c r="AS65" s="1247"/>
      <c r="AT65" s="1247"/>
      <c r="AU65" s="1247"/>
      <c r="AV65" s="1247"/>
      <c r="AW65" s="1247"/>
      <c r="AX65" s="1247"/>
      <c r="AY65" s="1247"/>
      <c r="AZ65" s="1247"/>
      <c r="BA65" s="1247"/>
      <c r="BB65" s="1247"/>
      <c r="BC65" s="1247"/>
      <c r="BD65" s="1247"/>
      <c r="BE65" s="1247"/>
      <c r="BF65" s="1247"/>
      <c r="BG65" s="1247"/>
      <c r="BH65" s="1247"/>
      <c r="BI65" s="1247"/>
      <c r="BJ65" s="1247"/>
      <c r="BK65" s="1247"/>
      <c r="BL65" s="1247"/>
      <c r="BM65" s="1247"/>
      <c r="BN65" s="1247"/>
      <c r="BO65" s="1247"/>
      <c r="BP65" s="1247"/>
      <c r="BQ65" s="1247"/>
      <c r="BR65" s="1247"/>
      <c r="BS65" s="1247"/>
      <c r="BT65" s="1247"/>
      <c r="BU65" s="1247"/>
      <c r="BV65" s="1247"/>
      <c r="BW65" s="1247"/>
      <c r="BX65" s="1247"/>
      <c r="BY65" s="1247"/>
      <c r="BZ65" s="1247"/>
      <c r="CA65" s="1247"/>
      <c r="CB65" s="1247"/>
      <c r="CC65" s="1247"/>
      <c r="CD65" s="1247"/>
      <c r="CE65" s="1247"/>
      <c r="CF65" s="1247"/>
      <c r="CG65" s="1247"/>
      <c r="CH65" s="1247"/>
      <c r="CI65" s="1247"/>
      <c r="CJ65" s="1247"/>
      <c r="CK65" s="1247"/>
      <c r="CL65" s="1247"/>
      <c r="CM65" s="1247"/>
      <c r="CN65" s="1247"/>
      <c r="CO65" s="1247"/>
      <c r="CP65" s="1247"/>
      <c r="CQ65" s="1247"/>
      <c r="CR65" s="1247"/>
      <c r="CS65" s="1247"/>
      <c r="CT65" s="1247"/>
      <c r="CU65" s="1247"/>
      <c r="CV65" s="1247"/>
      <c r="CW65" s="1247"/>
      <c r="CX65" s="1247"/>
      <c r="CY65" s="1247"/>
      <c r="CZ65" s="1247"/>
      <c r="DA65" s="1247"/>
      <c r="DB65" s="1247"/>
      <c r="DC65" s="1248"/>
    </row>
    <row r="66" spans="2:107" ht="13" x14ac:dyDescent="0.2">
      <c r="B66" s="1237"/>
      <c r="AN66" s="1249"/>
      <c r="AO66" s="1250"/>
      <c r="AP66" s="1250"/>
      <c r="AQ66" s="1250"/>
      <c r="AR66" s="1250"/>
      <c r="AS66" s="1250"/>
      <c r="AT66" s="1250"/>
      <c r="AU66" s="1250"/>
      <c r="AV66" s="1250"/>
      <c r="AW66" s="1250"/>
      <c r="AX66" s="1250"/>
      <c r="AY66" s="1250"/>
      <c r="AZ66" s="1250"/>
      <c r="BA66" s="1250"/>
      <c r="BB66" s="1250"/>
      <c r="BC66" s="1250"/>
      <c r="BD66" s="1250"/>
      <c r="BE66" s="1250"/>
      <c r="BF66" s="1250"/>
      <c r="BG66" s="1250"/>
      <c r="BH66" s="1250"/>
      <c r="BI66" s="1250"/>
      <c r="BJ66" s="1250"/>
      <c r="BK66" s="1250"/>
      <c r="BL66" s="1250"/>
      <c r="BM66" s="1250"/>
      <c r="BN66" s="1250"/>
      <c r="BO66" s="1250"/>
      <c r="BP66" s="1250"/>
      <c r="BQ66" s="1250"/>
      <c r="BR66" s="1250"/>
      <c r="BS66" s="1250"/>
      <c r="BT66" s="1250"/>
      <c r="BU66" s="1250"/>
      <c r="BV66" s="1250"/>
      <c r="BW66" s="1250"/>
      <c r="BX66" s="1250"/>
      <c r="BY66" s="1250"/>
      <c r="BZ66" s="1250"/>
      <c r="CA66" s="1250"/>
      <c r="CB66" s="1250"/>
      <c r="CC66" s="1250"/>
      <c r="CD66" s="1250"/>
      <c r="CE66" s="1250"/>
      <c r="CF66" s="1250"/>
      <c r="CG66" s="1250"/>
      <c r="CH66" s="1250"/>
      <c r="CI66" s="1250"/>
      <c r="CJ66" s="1250"/>
      <c r="CK66" s="1250"/>
      <c r="CL66" s="1250"/>
      <c r="CM66" s="1250"/>
      <c r="CN66" s="1250"/>
      <c r="CO66" s="1250"/>
      <c r="CP66" s="1250"/>
      <c r="CQ66" s="1250"/>
      <c r="CR66" s="1250"/>
      <c r="CS66" s="1250"/>
      <c r="CT66" s="1250"/>
      <c r="CU66" s="1250"/>
      <c r="CV66" s="1250"/>
      <c r="CW66" s="1250"/>
      <c r="CX66" s="1250"/>
      <c r="CY66" s="1250"/>
      <c r="CZ66" s="1250"/>
      <c r="DA66" s="1250"/>
      <c r="DB66" s="1250"/>
      <c r="DC66" s="1251"/>
    </row>
    <row r="67" spans="2:107" ht="13" x14ac:dyDescent="0.2">
      <c r="B67" s="1237"/>
      <c r="AN67" s="1249"/>
      <c r="AO67" s="1250"/>
      <c r="AP67" s="1250"/>
      <c r="AQ67" s="1250"/>
      <c r="AR67" s="1250"/>
      <c r="AS67" s="1250"/>
      <c r="AT67" s="1250"/>
      <c r="AU67" s="1250"/>
      <c r="AV67" s="1250"/>
      <c r="AW67" s="1250"/>
      <c r="AX67" s="1250"/>
      <c r="AY67" s="1250"/>
      <c r="AZ67" s="1250"/>
      <c r="BA67" s="1250"/>
      <c r="BB67" s="1250"/>
      <c r="BC67" s="1250"/>
      <c r="BD67" s="1250"/>
      <c r="BE67" s="1250"/>
      <c r="BF67" s="1250"/>
      <c r="BG67" s="1250"/>
      <c r="BH67" s="1250"/>
      <c r="BI67" s="1250"/>
      <c r="BJ67" s="1250"/>
      <c r="BK67" s="1250"/>
      <c r="BL67" s="1250"/>
      <c r="BM67" s="1250"/>
      <c r="BN67" s="1250"/>
      <c r="BO67" s="1250"/>
      <c r="BP67" s="1250"/>
      <c r="BQ67" s="1250"/>
      <c r="BR67" s="1250"/>
      <c r="BS67" s="1250"/>
      <c r="BT67" s="1250"/>
      <c r="BU67" s="1250"/>
      <c r="BV67" s="1250"/>
      <c r="BW67" s="1250"/>
      <c r="BX67" s="1250"/>
      <c r="BY67" s="1250"/>
      <c r="BZ67" s="1250"/>
      <c r="CA67" s="1250"/>
      <c r="CB67" s="1250"/>
      <c r="CC67" s="1250"/>
      <c r="CD67" s="1250"/>
      <c r="CE67" s="1250"/>
      <c r="CF67" s="1250"/>
      <c r="CG67" s="1250"/>
      <c r="CH67" s="1250"/>
      <c r="CI67" s="1250"/>
      <c r="CJ67" s="1250"/>
      <c r="CK67" s="1250"/>
      <c r="CL67" s="1250"/>
      <c r="CM67" s="1250"/>
      <c r="CN67" s="1250"/>
      <c r="CO67" s="1250"/>
      <c r="CP67" s="1250"/>
      <c r="CQ67" s="1250"/>
      <c r="CR67" s="1250"/>
      <c r="CS67" s="1250"/>
      <c r="CT67" s="1250"/>
      <c r="CU67" s="1250"/>
      <c r="CV67" s="1250"/>
      <c r="CW67" s="1250"/>
      <c r="CX67" s="1250"/>
      <c r="CY67" s="1250"/>
      <c r="CZ67" s="1250"/>
      <c r="DA67" s="1250"/>
      <c r="DB67" s="1250"/>
      <c r="DC67" s="1251"/>
    </row>
    <row r="68" spans="2:107" ht="13" x14ac:dyDescent="0.2">
      <c r="B68" s="1237"/>
      <c r="AN68" s="1249"/>
      <c r="AO68" s="1250"/>
      <c r="AP68" s="1250"/>
      <c r="AQ68" s="1250"/>
      <c r="AR68" s="1250"/>
      <c r="AS68" s="1250"/>
      <c r="AT68" s="1250"/>
      <c r="AU68" s="1250"/>
      <c r="AV68" s="1250"/>
      <c r="AW68" s="1250"/>
      <c r="AX68" s="1250"/>
      <c r="AY68" s="1250"/>
      <c r="AZ68" s="1250"/>
      <c r="BA68" s="1250"/>
      <c r="BB68" s="1250"/>
      <c r="BC68" s="1250"/>
      <c r="BD68" s="1250"/>
      <c r="BE68" s="1250"/>
      <c r="BF68" s="1250"/>
      <c r="BG68" s="1250"/>
      <c r="BH68" s="1250"/>
      <c r="BI68" s="1250"/>
      <c r="BJ68" s="1250"/>
      <c r="BK68" s="1250"/>
      <c r="BL68" s="1250"/>
      <c r="BM68" s="1250"/>
      <c r="BN68" s="1250"/>
      <c r="BO68" s="1250"/>
      <c r="BP68" s="1250"/>
      <c r="BQ68" s="1250"/>
      <c r="BR68" s="1250"/>
      <c r="BS68" s="1250"/>
      <c r="BT68" s="1250"/>
      <c r="BU68" s="1250"/>
      <c r="BV68" s="1250"/>
      <c r="BW68" s="1250"/>
      <c r="BX68" s="1250"/>
      <c r="BY68" s="1250"/>
      <c r="BZ68" s="1250"/>
      <c r="CA68" s="1250"/>
      <c r="CB68" s="1250"/>
      <c r="CC68" s="1250"/>
      <c r="CD68" s="1250"/>
      <c r="CE68" s="1250"/>
      <c r="CF68" s="1250"/>
      <c r="CG68" s="1250"/>
      <c r="CH68" s="1250"/>
      <c r="CI68" s="1250"/>
      <c r="CJ68" s="1250"/>
      <c r="CK68" s="1250"/>
      <c r="CL68" s="1250"/>
      <c r="CM68" s="1250"/>
      <c r="CN68" s="1250"/>
      <c r="CO68" s="1250"/>
      <c r="CP68" s="1250"/>
      <c r="CQ68" s="1250"/>
      <c r="CR68" s="1250"/>
      <c r="CS68" s="1250"/>
      <c r="CT68" s="1250"/>
      <c r="CU68" s="1250"/>
      <c r="CV68" s="1250"/>
      <c r="CW68" s="1250"/>
      <c r="CX68" s="1250"/>
      <c r="CY68" s="1250"/>
      <c r="CZ68" s="1250"/>
      <c r="DA68" s="1250"/>
      <c r="DB68" s="1250"/>
      <c r="DC68" s="1251"/>
    </row>
    <row r="69" spans="2:107" ht="13" x14ac:dyDescent="0.2">
      <c r="B69" s="1237"/>
      <c r="AN69" s="1252"/>
      <c r="AO69" s="1253"/>
      <c r="AP69" s="1253"/>
      <c r="AQ69" s="1253"/>
      <c r="AR69" s="1253"/>
      <c r="AS69" s="1253"/>
      <c r="AT69" s="1253"/>
      <c r="AU69" s="1253"/>
      <c r="AV69" s="1253"/>
      <c r="AW69" s="1253"/>
      <c r="AX69" s="1253"/>
      <c r="AY69" s="1253"/>
      <c r="AZ69" s="1253"/>
      <c r="BA69" s="1253"/>
      <c r="BB69" s="1253"/>
      <c r="BC69" s="1253"/>
      <c r="BD69" s="1253"/>
      <c r="BE69" s="1253"/>
      <c r="BF69" s="1253"/>
      <c r="BG69" s="1253"/>
      <c r="BH69" s="1253"/>
      <c r="BI69" s="1253"/>
      <c r="BJ69" s="1253"/>
      <c r="BK69" s="1253"/>
      <c r="BL69" s="1253"/>
      <c r="BM69" s="1253"/>
      <c r="BN69" s="1253"/>
      <c r="BO69" s="1253"/>
      <c r="BP69" s="1253"/>
      <c r="BQ69" s="1253"/>
      <c r="BR69" s="1253"/>
      <c r="BS69" s="1253"/>
      <c r="BT69" s="1253"/>
      <c r="BU69" s="1253"/>
      <c r="BV69" s="1253"/>
      <c r="BW69" s="1253"/>
      <c r="BX69" s="1253"/>
      <c r="BY69" s="1253"/>
      <c r="BZ69" s="1253"/>
      <c r="CA69" s="1253"/>
      <c r="CB69" s="1253"/>
      <c r="CC69" s="1253"/>
      <c r="CD69" s="1253"/>
      <c r="CE69" s="1253"/>
      <c r="CF69" s="1253"/>
      <c r="CG69" s="1253"/>
      <c r="CH69" s="1253"/>
      <c r="CI69" s="1253"/>
      <c r="CJ69" s="1253"/>
      <c r="CK69" s="1253"/>
      <c r="CL69" s="1253"/>
      <c r="CM69" s="1253"/>
      <c r="CN69" s="1253"/>
      <c r="CO69" s="1253"/>
      <c r="CP69" s="1253"/>
      <c r="CQ69" s="1253"/>
      <c r="CR69" s="1253"/>
      <c r="CS69" s="1253"/>
      <c r="CT69" s="1253"/>
      <c r="CU69" s="1253"/>
      <c r="CV69" s="1253"/>
      <c r="CW69" s="1253"/>
      <c r="CX69" s="1253"/>
      <c r="CY69" s="1253"/>
      <c r="CZ69" s="1253"/>
      <c r="DA69" s="1253"/>
      <c r="DB69" s="1253"/>
      <c r="DC69" s="1254"/>
    </row>
    <row r="70" spans="2:107" ht="13" x14ac:dyDescent="0.2">
      <c r="B70" s="1237"/>
      <c r="H70" s="1280"/>
      <c r="I70" s="1280"/>
      <c r="J70" s="1281"/>
      <c r="K70" s="1281"/>
      <c r="L70" s="1282"/>
      <c r="M70" s="1281"/>
      <c r="N70" s="1282"/>
      <c r="AN70" s="1255"/>
      <c r="AO70" s="1255"/>
      <c r="AP70" s="1255"/>
      <c r="AZ70" s="1255"/>
      <c r="BA70" s="1255"/>
      <c r="BB70" s="1255"/>
      <c r="BL70" s="1255"/>
      <c r="BM70" s="1255"/>
      <c r="BN70" s="1255"/>
      <c r="BX70" s="1255"/>
      <c r="BY70" s="1255"/>
      <c r="BZ70" s="1255"/>
      <c r="CJ70" s="1255"/>
      <c r="CK70" s="1255"/>
      <c r="CL70" s="1255"/>
      <c r="CV70" s="1255"/>
      <c r="CW70" s="1255"/>
      <c r="CX70" s="1255"/>
    </row>
    <row r="71" spans="2:107" ht="13" x14ac:dyDescent="0.2">
      <c r="B71" s="1237"/>
      <c r="G71" s="1283"/>
      <c r="I71" s="1284"/>
      <c r="J71" s="1281"/>
      <c r="K71" s="1281"/>
      <c r="L71" s="1282"/>
      <c r="M71" s="1281"/>
      <c r="N71" s="1282"/>
      <c r="AM71" s="1283"/>
      <c r="AN71" s="1230" t="s">
        <v>613</v>
      </c>
    </row>
    <row r="72" spans="2:107" ht="13" x14ac:dyDescent="0.2">
      <c r="B72" s="1237"/>
      <c r="G72" s="1256"/>
      <c r="H72" s="1256"/>
      <c r="I72" s="1256"/>
      <c r="J72" s="1256"/>
      <c r="K72" s="1257"/>
      <c r="L72" s="1257"/>
      <c r="M72" s="1258"/>
      <c r="N72" s="1258"/>
      <c r="AN72" s="1259"/>
      <c r="AO72" s="1260"/>
      <c r="AP72" s="1260"/>
      <c r="AQ72" s="1260"/>
      <c r="AR72" s="1260"/>
      <c r="AS72" s="1260"/>
      <c r="AT72" s="1260"/>
      <c r="AU72" s="1260"/>
      <c r="AV72" s="1260"/>
      <c r="AW72" s="1260"/>
      <c r="AX72" s="1260"/>
      <c r="AY72" s="1260"/>
      <c r="AZ72" s="1260"/>
      <c r="BA72" s="1260"/>
      <c r="BB72" s="1260"/>
      <c r="BC72" s="1260"/>
      <c r="BD72" s="1260"/>
      <c r="BE72" s="1260"/>
      <c r="BF72" s="1260"/>
      <c r="BG72" s="1260"/>
      <c r="BH72" s="1260"/>
      <c r="BI72" s="1260"/>
      <c r="BJ72" s="1260"/>
      <c r="BK72" s="1260"/>
      <c r="BL72" s="1260"/>
      <c r="BM72" s="1260"/>
      <c r="BN72" s="1260"/>
      <c r="BO72" s="1261"/>
      <c r="BP72" s="1262" t="s">
        <v>542</v>
      </c>
      <c r="BQ72" s="1262"/>
      <c r="BR72" s="1262"/>
      <c r="BS72" s="1262"/>
      <c r="BT72" s="1262"/>
      <c r="BU72" s="1262"/>
      <c r="BV72" s="1262"/>
      <c r="BW72" s="1262"/>
      <c r="BX72" s="1262" t="s">
        <v>543</v>
      </c>
      <c r="BY72" s="1262"/>
      <c r="BZ72" s="1262"/>
      <c r="CA72" s="1262"/>
      <c r="CB72" s="1262"/>
      <c r="CC72" s="1262"/>
      <c r="CD72" s="1262"/>
      <c r="CE72" s="1262"/>
      <c r="CF72" s="1262" t="s">
        <v>544</v>
      </c>
      <c r="CG72" s="1262"/>
      <c r="CH72" s="1262"/>
      <c r="CI72" s="1262"/>
      <c r="CJ72" s="1262"/>
      <c r="CK72" s="1262"/>
      <c r="CL72" s="1262"/>
      <c r="CM72" s="1262"/>
      <c r="CN72" s="1262" t="s">
        <v>545</v>
      </c>
      <c r="CO72" s="1262"/>
      <c r="CP72" s="1262"/>
      <c r="CQ72" s="1262"/>
      <c r="CR72" s="1262"/>
      <c r="CS72" s="1262"/>
      <c r="CT72" s="1262"/>
      <c r="CU72" s="1262"/>
      <c r="CV72" s="1262" t="s">
        <v>546</v>
      </c>
      <c r="CW72" s="1262"/>
      <c r="CX72" s="1262"/>
      <c r="CY72" s="1262"/>
      <c r="CZ72" s="1262"/>
      <c r="DA72" s="1262"/>
      <c r="DB72" s="1262"/>
      <c r="DC72" s="1262"/>
    </row>
    <row r="73" spans="2:107" ht="13" x14ac:dyDescent="0.2">
      <c r="B73" s="1237"/>
      <c r="G73" s="1263"/>
      <c r="H73" s="1263"/>
      <c r="I73" s="1263"/>
      <c r="J73" s="1263"/>
      <c r="K73" s="1285"/>
      <c r="L73" s="1285"/>
      <c r="M73" s="1285"/>
      <c r="N73" s="1285"/>
      <c r="AM73" s="1255"/>
      <c r="AN73" s="1266" t="s">
        <v>614</v>
      </c>
      <c r="AO73" s="1266"/>
      <c r="AP73" s="1266"/>
      <c r="AQ73" s="1266"/>
      <c r="AR73" s="1266"/>
      <c r="AS73" s="1266"/>
      <c r="AT73" s="1266"/>
      <c r="AU73" s="1266"/>
      <c r="AV73" s="1266"/>
      <c r="AW73" s="1266"/>
      <c r="AX73" s="1266"/>
      <c r="AY73" s="1266"/>
      <c r="AZ73" s="1266"/>
      <c r="BA73" s="1266"/>
      <c r="BB73" s="1266" t="s">
        <v>615</v>
      </c>
      <c r="BC73" s="1266"/>
      <c r="BD73" s="1266"/>
      <c r="BE73" s="1266"/>
      <c r="BF73" s="1266"/>
      <c r="BG73" s="1266"/>
      <c r="BH73" s="1266"/>
      <c r="BI73" s="1266"/>
      <c r="BJ73" s="1266"/>
      <c r="BK73" s="1266"/>
      <c r="BL73" s="1266"/>
      <c r="BM73" s="1266"/>
      <c r="BN73" s="1266"/>
      <c r="BO73" s="1266"/>
      <c r="BP73" s="1268">
        <v>236.3</v>
      </c>
      <c r="BQ73" s="1268"/>
      <c r="BR73" s="1268"/>
      <c r="BS73" s="1268"/>
      <c r="BT73" s="1268"/>
      <c r="BU73" s="1268"/>
      <c r="BV73" s="1268"/>
      <c r="BW73" s="1268"/>
      <c r="BX73" s="1268">
        <v>224.6</v>
      </c>
      <c r="BY73" s="1268"/>
      <c r="BZ73" s="1268"/>
      <c r="CA73" s="1268"/>
      <c r="CB73" s="1268"/>
      <c r="CC73" s="1268"/>
      <c r="CD73" s="1268"/>
      <c r="CE73" s="1268"/>
      <c r="CF73" s="1268">
        <v>229.4</v>
      </c>
      <c r="CG73" s="1268"/>
      <c r="CH73" s="1268"/>
      <c r="CI73" s="1268"/>
      <c r="CJ73" s="1268"/>
      <c r="CK73" s="1268"/>
      <c r="CL73" s="1268"/>
      <c r="CM73" s="1268"/>
      <c r="CN73" s="1268">
        <v>224.2</v>
      </c>
      <c r="CO73" s="1268"/>
      <c r="CP73" s="1268"/>
      <c r="CQ73" s="1268"/>
      <c r="CR73" s="1268"/>
      <c r="CS73" s="1268"/>
      <c r="CT73" s="1268"/>
      <c r="CU73" s="1268"/>
      <c r="CV73" s="1268">
        <v>218.3</v>
      </c>
      <c r="CW73" s="1268"/>
      <c r="CX73" s="1268"/>
      <c r="CY73" s="1268"/>
      <c r="CZ73" s="1268"/>
      <c r="DA73" s="1268"/>
      <c r="DB73" s="1268"/>
      <c r="DC73" s="1268"/>
    </row>
    <row r="74" spans="2:107" ht="13" x14ac:dyDescent="0.2">
      <c r="B74" s="1237"/>
      <c r="G74" s="1263"/>
      <c r="H74" s="1263"/>
      <c r="I74" s="1263"/>
      <c r="J74" s="1263"/>
      <c r="K74" s="1285"/>
      <c r="L74" s="1285"/>
      <c r="M74" s="1285"/>
      <c r="N74" s="1285"/>
      <c r="AM74" s="1255"/>
      <c r="AN74" s="1266"/>
      <c r="AO74" s="1266"/>
      <c r="AP74" s="1266"/>
      <c r="AQ74" s="1266"/>
      <c r="AR74" s="1266"/>
      <c r="AS74" s="1266"/>
      <c r="AT74" s="1266"/>
      <c r="AU74" s="1266"/>
      <c r="AV74" s="1266"/>
      <c r="AW74" s="1266"/>
      <c r="AX74" s="1266"/>
      <c r="AY74" s="1266"/>
      <c r="AZ74" s="1266"/>
      <c r="BA74" s="1266"/>
      <c r="BB74" s="1266"/>
      <c r="BC74" s="1266"/>
      <c r="BD74" s="1266"/>
      <c r="BE74" s="1266"/>
      <c r="BF74" s="1266"/>
      <c r="BG74" s="1266"/>
      <c r="BH74" s="1266"/>
      <c r="BI74" s="1266"/>
      <c r="BJ74" s="1266"/>
      <c r="BK74" s="1266"/>
      <c r="BL74" s="1266"/>
      <c r="BM74" s="1266"/>
      <c r="BN74" s="1266"/>
      <c r="BO74" s="1266"/>
      <c r="BP74" s="1268"/>
      <c r="BQ74" s="1268"/>
      <c r="BR74" s="1268"/>
      <c r="BS74" s="1268"/>
      <c r="BT74" s="1268"/>
      <c r="BU74" s="1268"/>
      <c r="BV74" s="1268"/>
      <c r="BW74" s="1268"/>
      <c r="BX74" s="1268"/>
      <c r="BY74" s="1268"/>
      <c r="BZ74" s="1268"/>
      <c r="CA74" s="1268"/>
      <c r="CB74" s="1268"/>
      <c r="CC74" s="1268"/>
      <c r="CD74" s="1268"/>
      <c r="CE74" s="1268"/>
      <c r="CF74" s="1268"/>
      <c r="CG74" s="1268"/>
      <c r="CH74" s="1268"/>
      <c r="CI74" s="1268"/>
      <c r="CJ74" s="1268"/>
      <c r="CK74" s="1268"/>
      <c r="CL74" s="1268"/>
      <c r="CM74" s="1268"/>
      <c r="CN74" s="1268"/>
      <c r="CO74" s="1268"/>
      <c r="CP74" s="1268"/>
      <c r="CQ74" s="1268"/>
      <c r="CR74" s="1268"/>
      <c r="CS74" s="1268"/>
      <c r="CT74" s="1268"/>
      <c r="CU74" s="1268"/>
      <c r="CV74" s="1268"/>
      <c r="CW74" s="1268"/>
      <c r="CX74" s="1268"/>
      <c r="CY74" s="1268"/>
      <c r="CZ74" s="1268"/>
      <c r="DA74" s="1268"/>
      <c r="DB74" s="1268"/>
      <c r="DC74" s="1268"/>
    </row>
    <row r="75" spans="2:107" ht="13" x14ac:dyDescent="0.2">
      <c r="B75" s="1237"/>
      <c r="G75" s="1263"/>
      <c r="H75" s="1263"/>
      <c r="I75" s="1256"/>
      <c r="J75" s="1256"/>
      <c r="K75" s="1265"/>
      <c r="L75" s="1265"/>
      <c r="M75" s="1265"/>
      <c r="N75" s="1265"/>
      <c r="AM75" s="1255"/>
      <c r="AN75" s="1266"/>
      <c r="AO75" s="1266"/>
      <c r="AP75" s="1266"/>
      <c r="AQ75" s="1266"/>
      <c r="AR75" s="1266"/>
      <c r="AS75" s="1266"/>
      <c r="AT75" s="1266"/>
      <c r="AU75" s="1266"/>
      <c r="AV75" s="1266"/>
      <c r="AW75" s="1266"/>
      <c r="AX75" s="1266"/>
      <c r="AY75" s="1266"/>
      <c r="AZ75" s="1266"/>
      <c r="BA75" s="1266"/>
      <c r="BB75" s="1266" t="s">
        <v>620</v>
      </c>
      <c r="BC75" s="1266"/>
      <c r="BD75" s="1266"/>
      <c r="BE75" s="1266"/>
      <c r="BF75" s="1266"/>
      <c r="BG75" s="1266"/>
      <c r="BH75" s="1266"/>
      <c r="BI75" s="1266"/>
      <c r="BJ75" s="1266"/>
      <c r="BK75" s="1266"/>
      <c r="BL75" s="1266"/>
      <c r="BM75" s="1266"/>
      <c r="BN75" s="1266"/>
      <c r="BO75" s="1266"/>
      <c r="BP75" s="1268">
        <v>20.399999999999999</v>
      </c>
      <c r="BQ75" s="1268"/>
      <c r="BR75" s="1268"/>
      <c r="BS75" s="1268"/>
      <c r="BT75" s="1268"/>
      <c r="BU75" s="1268"/>
      <c r="BV75" s="1268"/>
      <c r="BW75" s="1268"/>
      <c r="BX75" s="1268">
        <v>20.5</v>
      </c>
      <c r="BY75" s="1268"/>
      <c r="BZ75" s="1268"/>
      <c r="CA75" s="1268"/>
      <c r="CB75" s="1268"/>
      <c r="CC75" s="1268"/>
      <c r="CD75" s="1268"/>
      <c r="CE75" s="1268"/>
      <c r="CF75" s="1268">
        <v>19.5</v>
      </c>
      <c r="CG75" s="1268"/>
      <c r="CH75" s="1268"/>
      <c r="CI75" s="1268"/>
      <c r="CJ75" s="1268"/>
      <c r="CK75" s="1268"/>
      <c r="CL75" s="1268"/>
      <c r="CM75" s="1268"/>
      <c r="CN75" s="1268">
        <v>18.2</v>
      </c>
      <c r="CO75" s="1268"/>
      <c r="CP75" s="1268"/>
      <c r="CQ75" s="1268"/>
      <c r="CR75" s="1268"/>
      <c r="CS75" s="1268"/>
      <c r="CT75" s="1268"/>
      <c r="CU75" s="1268"/>
      <c r="CV75" s="1268">
        <v>16.7</v>
      </c>
      <c r="CW75" s="1268"/>
      <c r="CX75" s="1268"/>
      <c r="CY75" s="1268"/>
      <c r="CZ75" s="1268"/>
      <c r="DA75" s="1268"/>
      <c r="DB75" s="1268"/>
      <c r="DC75" s="1268"/>
    </row>
    <row r="76" spans="2:107" ht="13" x14ac:dyDescent="0.2">
      <c r="B76" s="1237"/>
      <c r="G76" s="1263"/>
      <c r="H76" s="1263"/>
      <c r="I76" s="1256"/>
      <c r="J76" s="1256"/>
      <c r="K76" s="1265"/>
      <c r="L76" s="1265"/>
      <c r="M76" s="1265"/>
      <c r="N76" s="1265"/>
      <c r="AM76" s="1255"/>
      <c r="AN76" s="1266"/>
      <c r="AO76" s="1266"/>
      <c r="AP76" s="1266"/>
      <c r="AQ76" s="1266"/>
      <c r="AR76" s="1266"/>
      <c r="AS76" s="1266"/>
      <c r="AT76" s="1266"/>
      <c r="AU76" s="1266"/>
      <c r="AV76" s="1266"/>
      <c r="AW76" s="1266"/>
      <c r="AX76" s="1266"/>
      <c r="AY76" s="1266"/>
      <c r="AZ76" s="1266"/>
      <c r="BA76" s="1266"/>
      <c r="BB76" s="1266"/>
      <c r="BC76" s="1266"/>
      <c r="BD76" s="1266"/>
      <c r="BE76" s="1266"/>
      <c r="BF76" s="1266"/>
      <c r="BG76" s="1266"/>
      <c r="BH76" s="1266"/>
      <c r="BI76" s="1266"/>
      <c r="BJ76" s="1266"/>
      <c r="BK76" s="1266"/>
      <c r="BL76" s="1266"/>
      <c r="BM76" s="1266"/>
      <c r="BN76" s="1266"/>
      <c r="BO76" s="1266"/>
      <c r="BP76" s="1268"/>
      <c r="BQ76" s="1268"/>
      <c r="BR76" s="1268"/>
      <c r="BS76" s="1268"/>
      <c r="BT76" s="1268"/>
      <c r="BU76" s="1268"/>
      <c r="BV76" s="1268"/>
      <c r="BW76" s="1268"/>
      <c r="BX76" s="1268"/>
      <c r="BY76" s="1268"/>
      <c r="BZ76" s="1268"/>
      <c r="CA76" s="1268"/>
      <c r="CB76" s="1268"/>
      <c r="CC76" s="1268"/>
      <c r="CD76" s="1268"/>
      <c r="CE76" s="1268"/>
      <c r="CF76" s="1268"/>
      <c r="CG76" s="1268"/>
      <c r="CH76" s="1268"/>
      <c r="CI76" s="1268"/>
      <c r="CJ76" s="1268"/>
      <c r="CK76" s="1268"/>
      <c r="CL76" s="1268"/>
      <c r="CM76" s="1268"/>
      <c r="CN76" s="1268"/>
      <c r="CO76" s="1268"/>
      <c r="CP76" s="1268"/>
      <c r="CQ76" s="1268"/>
      <c r="CR76" s="1268"/>
      <c r="CS76" s="1268"/>
      <c r="CT76" s="1268"/>
      <c r="CU76" s="1268"/>
      <c r="CV76" s="1268"/>
      <c r="CW76" s="1268"/>
      <c r="CX76" s="1268"/>
      <c r="CY76" s="1268"/>
      <c r="CZ76" s="1268"/>
      <c r="DA76" s="1268"/>
      <c r="DB76" s="1268"/>
      <c r="DC76" s="1268"/>
    </row>
    <row r="77" spans="2:107" ht="13" x14ac:dyDescent="0.2">
      <c r="B77" s="1237"/>
      <c r="G77" s="1256"/>
      <c r="H77" s="1256"/>
      <c r="I77" s="1256"/>
      <c r="J77" s="1256"/>
      <c r="K77" s="1285"/>
      <c r="L77" s="1285"/>
      <c r="M77" s="1285"/>
      <c r="N77" s="1285"/>
      <c r="AN77" s="1262" t="s">
        <v>617</v>
      </c>
      <c r="AO77" s="1262"/>
      <c r="AP77" s="1262"/>
      <c r="AQ77" s="1262"/>
      <c r="AR77" s="1262"/>
      <c r="AS77" s="1262"/>
      <c r="AT77" s="1262"/>
      <c r="AU77" s="1262"/>
      <c r="AV77" s="1262"/>
      <c r="AW77" s="1262"/>
      <c r="AX77" s="1262"/>
      <c r="AY77" s="1262"/>
      <c r="AZ77" s="1262"/>
      <c r="BA77" s="1262"/>
      <c r="BB77" s="1266" t="s">
        <v>615</v>
      </c>
      <c r="BC77" s="1266"/>
      <c r="BD77" s="1266"/>
      <c r="BE77" s="1266"/>
      <c r="BF77" s="1266"/>
      <c r="BG77" s="1266"/>
      <c r="BH77" s="1266"/>
      <c r="BI77" s="1266"/>
      <c r="BJ77" s="1266"/>
      <c r="BK77" s="1266"/>
      <c r="BL77" s="1266"/>
      <c r="BM77" s="1266"/>
      <c r="BN77" s="1266"/>
      <c r="BO77" s="1266"/>
      <c r="BP77" s="1268">
        <v>216</v>
      </c>
      <c r="BQ77" s="1268"/>
      <c r="BR77" s="1268"/>
      <c r="BS77" s="1268"/>
      <c r="BT77" s="1268"/>
      <c r="BU77" s="1268"/>
      <c r="BV77" s="1268"/>
      <c r="BW77" s="1268"/>
      <c r="BX77" s="1268">
        <v>169.1</v>
      </c>
      <c r="BY77" s="1268"/>
      <c r="BZ77" s="1268"/>
      <c r="CA77" s="1268"/>
      <c r="CB77" s="1268"/>
      <c r="CC77" s="1268"/>
      <c r="CD77" s="1268"/>
      <c r="CE77" s="1268"/>
      <c r="CF77" s="1268">
        <v>174.6</v>
      </c>
      <c r="CG77" s="1268"/>
      <c r="CH77" s="1268"/>
      <c r="CI77" s="1268"/>
      <c r="CJ77" s="1268"/>
      <c r="CK77" s="1268"/>
      <c r="CL77" s="1268"/>
      <c r="CM77" s="1268"/>
      <c r="CN77" s="1268">
        <v>173</v>
      </c>
      <c r="CO77" s="1268"/>
      <c r="CP77" s="1268"/>
      <c r="CQ77" s="1268"/>
      <c r="CR77" s="1268"/>
      <c r="CS77" s="1268"/>
      <c r="CT77" s="1268"/>
      <c r="CU77" s="1268"/>
      <c r="CV77" s="1268">
        <v>171.9</v>
      </c>
      <c r="CW77" s="1268"/>
      <c r="CX77" s="1268"/>
      <c r="CY77" s="1268"/>
      <c r="CZ77" s="1268"/>
      <c r="DA77" s="1268"/>
      <c r="DB77" s="1268"/>
      <c r="DC77" s="1268"/>
    </row>
    <row r="78" spans="2:107" ht="13" x14ac:dyDescent="0.2">
      <c r="B78" s="1237"/>
      <c r="G78" s="1256"/>
      <c r="H78" s="1256"/>
      <c r="I78" s="1256"/>
      <c r="J78" s="1256"/>
      <c r="K78" s="1285"/>
      <c r="L78" s="1285"/>
      <c r="M78" s="1285"/>
      <c r="N78" s="1285"/>
      <c r="AN78" s="1262"/>
      <c r="AO78" s="1262"/>
      <c r="AP78" s="1262"/>
      <c r="AQ78" s="1262"/>
      <c r="AR78" s="1262"/>
      <c r="AS78" s="1262"/>
      <c r="AT78" s="1262"/>
      <c r="AU78" s="1262"/>
      <c r="AV78" s="1262"/>
      <c r="AW78" s="1262"/>
      <c r="AX78" s="1262"/>
      <c r="AY78" s="1262"/>
      <c r="AZ78" s="1262"/>
      <c r="BA78" s="1262"/>
      <c r="BB78" s="1266"/>
      <c r="BC78" s="1266"/>
      <c r="BD78" s="1266"/>
      <c r="BE78" s="1266"/>
      <c r="BF78" s="1266"/>
      <c r="BG78" s="1266"/>
      <c r="BH78" s="1266"/>
      <c r="BI78" s="1266"/>
      <c r="BJ78" s="1266"/>
      <c r="BK78" s="1266"/>
      <c r="BL78" s="1266"/>
      <c r="BM78" s="1266"/>
      <c r="BN78" s="1266"/>
      <c r="BO78" s="1266"/>
      <c r="BP78" s="1268"/>
      <c r="BQ78" s="1268"/>
      <c r="BR78" s="1268"/>
      <c r="BS78" s="1268"/>
      <c r="BT78" s="1268"/>
      <c r="BU78" s="1268"/>
      <c r="BV78" s="1268"/>
      <c r="BW78" s="1268"/>
      <c r="BX78" s="1268"/>
      <c r="BY78" s="1268"/>
      <c r="BZ78" s="1268"/>
      <c r="CA78" s="1268"/>
      <c r="CB78" s="1268"/>
      <c r="CC78" s="1268"/>
      <c r="CD78" s="1268"/>
      <c r="CE78" s="1268"/>
      <c r="CF78" s="1268"/>
      <c r="CG78" s="1268"/>
      <c r="CH78" s="1268"/>
      <c r="CI78" s="1268"/>
      <c r="CJ78" s="1268"/>
      <c r="CK78" s="1268"/>
      <c r="CL78" s="1268"/>
      <c r="CM78" s="1268"/>
      <c r="CN78" s="1268"/>
      <c r="CO78" s="1268"/>
      <c r="CP78" s="1268"/>
      <c r="CQ78" s="1268"/>
      <c r="CR78" s="1268"/>
      <c r="CS78" s="1268"/>
      <c r="CT78" s="1268"/>
      <c r="CU78" s="1268"/>
      <c r="CV78" s="1268"/>
      <c r="CW78" s="1268"/>
      <c r="CX78" s="1268"/>
      <c r="CY78" s="1268"/>
      <c r="CZ78" s="1268"/>
      <c r="DA78" s="1268"/>
      <c r="DB78" s="1268"/>
      <c r="DC78" s="1268"/>
    </row>
    <row r="79" spans="2:107" ht="13" x14ac:dyDescent="0.2">
      <c r="B79" s="1237"/>
      <c r="G79" s="1256"/>
      <c r="H79" s="1256"/>
      <c r="I79" s="1270"/>
      <c r="J79" s="1270"/>
      <c r="K79" s="1286"/>
      <c r="L79" s="1286"/>
      <c r="M79" s="1286"/>
      <c r="N79" s="1286"/>
      <c r="AN79" s="1262"/>
      <c r="AO79" s="1262"/>
      <c r="AP79" s="1262"/>
      <c r="AQ79" s="1262"/>
      <c r="AR79" s="1262"/>
      <c r="AS79" s="1262"/>
      <c r="AT79" s="1262"/>
      <c r="AU79" s="1262"/>
      <c r="AV79" s="1262"/>
      <c r="AW79" s="1262"/>
      <c r="AX79" s="1262"/>
      <c r="AY79" s="1262"/>
      <c r="AZ79" s="1262"/>
      <c r="BA79" s="1262"/>
      <c r="BB79" s="1266" t="s">
        <v>620</v>
      </c>
      <c r="BC79" s="1266"/>
      <c r="BD79" s="1266"/>
      <c r="BE79" s="1266"/>
      <c r="BF79" s="1266"/>
      <c r="BG79" s="1266"/>
      <c r="BH79" s="1266"/>
      <c r="BI79" s="1266"/>
      <c r="BJ79" s="1266"/>
      <c r="BK79" s="1266"/>
      <c r="BL79" s="1266"/>
      <c r="BM79" s="1266"/>
      <c r="BN79" s="1266"/>
      <c r="BO79" s="1266"/>
      <c r="BP79" s="1268">
        <v>16.2</v>
      </c>
      <c r="BQ79" s="1268"/>
      <c r="BR79" s="1268"/>
      <c r="BS79" s="1268"/>
      <c r="BT79" s="1268"/>
      <c r="BU79" s="1268"/>
      <c r="BV79" s="1268"/>
      <c r="BW79" s="1268"/>
      <c r="BX79" s="1268">
        <v>14.1</v>
      </c>
      <c r="BY79" s="1268"/>
      <c r="BZ79" s="1268"/>
      <c r="CA79" s="1268"/>
      <c r="CB79" s="1268"/>
      <c r="CC79" s="1268"/>
      <c r="CD79" s="1268"/>
      <c r="CE79" s="1268"/>
      <c r="CF79" s="1268">
        <v>13.1</v>
      </c>
      <c r="CG79" s="1268"/>
      <c r="CH79" s="1268"/>
      <c r="CI79" s="1268"/>
      <c r="CJ79" s="1268"/>
      <c r="CK79" s="1268"/>
      <c r="CL79" s="1268"/>
      <c r="CM79" s="1268"/>
      <c r="CN79" s="1268">
        <v>12.2</v>
      </c>
      <c r="CO79" s="1268"/>
      <c r="CP79" s="1268"/>
      <c r="CQ79" s="1268"/>
      <c r="CR79" s="1268"/>
      <c r="CS79" s="1268"/>
      <c r="CT79" s="1268"/>
      <c r="CU79" s="1268"/>
      <c r="CV79" s="1268">
        <v>11.7</v>
      </c>
      <c r="CW79" s="1268"/>
      <c r="CX79" s="1268"/>
      <c r="CY79" s="1268"/>
      <c r="CZ79" s="1268"/>
      <c r="DA79" s="1268"/>
      <c r="DB79" s="1268"/>
      <c r="DC79" s="1268"/>
    </row>
    <row r="80" spans="2:107" ht="13" x14ac:dyDescent="0.2">
      <c r="B80" s="1237"/>
      <c r="G80" s="1256"/>
      <c r="H80" s="1256"/>
      <c r="I80" s="1270"/>
      <c r="J80" s="1270"/>
      <c r="K80" s="1286"/>
      <c r="L80" s="1286"/>
      <c r="M80" s="1286"/>
      <c r="N80" s="1286"/>
      <c r="AN80" s="1262"/>
      <c r="AO80" s="1262"/>
      <c r="AP80" s="1262"/>
      <c r="AQ80" s="1262"/>
      <c r="AR80" s="1262"/>
      <c r="AS80" s="1262"/>
      <c r="AT80" s="1262"/>
      <c r="AU80" s="1262"/>
      <c r="AV80" s="1262"/>
      <c r="AW80" s="1262"/>
      <c r="AX80" s="1262"/>
      <c r="AY80" s="1262"/>
      <c r="AZ80" s="1262"/>
      <c r="BA80" s="1262"/>
      <c r="BB80" s="1266"/>
      <c r="BC80" s="1266"/>
      <c r="BD80" s="1266"/>
      <c r="BE80" s="1266"/>
      <c r="BF80" s="1266"/>
      <c r="BG80" s="1266"/>
      <c r="BH80" s="1266"/>
      <c r="BI80" s="1266"/>
      <c r="BJ80" s="1266"/>
      <c r="BK80" s="1266"/>
      <c r="BL80" s="1266"/>
      <c r="BM80" s="1266"/>
      <c r="BN80" s="1266"/>
      <c r="BO80" s="1266"/>
      <c r="BP80" s="1268"/>
      <c r="BQ80" s="1268"/>
      <c r="BR80" s="1268"/>
      <c r="BS80" s="1268"/>
      <c r="BT80" s="1268"/>
      <c r="BU80" s="1268"/>
      <c r="BV80" s="1268"/>
      <c r="BW80" s="1268"/>
      <c r="BX80" s="1268"/>
      <c r="BY80" s="1268"/>
      <c r="BZ80" s="1268"/>
      <c r="CA80" s="1268"/>
      <c r="CB80" s="1268"/>
      <c r="CC80" s="1268"/>
      <c r="CD80" s="1268"/>
      <c r="CE80" s="1268"/>
      <c r="CF80" s="1268"/>
      <c r="CG80" s="1268"/>
      <c r="CH80" s="1268"/>
      <c r="CI80" s="1268"/>
      <c r="CJ80" s="1268"/>
      <c r="CK80" s="1268"/>
      <c r="CL80" s="1268"/>
      <c r="CM80" s="1268"/>
      <c r="CN80" s="1268"/>
      <c r="CO80" s="1268"/>
      <c r="CP80" s="1268"/>
      <c r="CQ80" s="1268"/>
      <c r="CR80" s="1268"/>
      <c r="CS80" s="1268"/>
      <c r="CT80" s="1268"/>
      <c r="CU80" s="1268"/>
      <c r="CV80" s="1268"/>
      <c r="CW80" s="1268"/>
      <c r="CX80" s="1268"/>
      <c r="CY80" s="1268"/>
      <c r="CZ80" s="1268"/>
      <c r="DA80" s="1268"/>
      <c r="DB80" s="1268"/>
      <c r="DC80" s="1268"/>
    </row>
    <row r="81" spans="2:109" ht="13" x14ac:dyDescent="0.2">
      <c r="B81" s="1237"/>
    </row>
    <row r="82" spans="2:109" ht="16.5" x14ac:dyDescent="0.2">
      <c r="B82" s="1237"/>
      <c r="K82" s="1287"/>
      <c r="L82" s="1287"/>
      <c r="M82" s="1287"/>
      <c r="N82" s="1287"/>
      <c r="AQ82" s="1287"/>
      <c r="AR82" s="1287"/>
      <c r="AS82" s="1287"/>
      <c r="AT82" s="1287"/>
      <c r="BC82" s="1287"/>
      <c r="BD82" s="1287"/>
      <c r="BE82" s="1287"/>
      <c r="BF82" s="1287"/>
      <c r="BO82" s="1287"/>
      <c r="BP82" s="1287"/>
      <c r="BQ82" s="1287"/>
      <c r="BR82" s="1287"/>
      <c r="CA82" s="1287"/>
      <c r="CB82" s="1287"/>
      <c r="CC82" s="1287"/>
      <c r="CD82" s="1287"/>
      <c r="CM82" s="1287"/>
      <c r="CN82" s="1287"/>
      <c r="CO82" s="1287"/>
      <c r="CP82" s="1287"/>
      <c r="CY82" s="1287"/>
      <c r="CZ82" s="1287"/>
      <c r="DA82" s="1287"/>
      <c r="DB82" s="1287"/>
      <c r="DC82" s="1287"/>
    </row>
    <row r="83" spans="2:109" ht="13" x14ac:dyDescent="0.2">
      <c r="B83" s="1239"/>
      <c r="C83" s="1240"/>
      <c r="D83" s="1240"/>
      <c r="E83" s="1240"/>
      <c r="F83" s="1240"/>
      <c r="G83" s="1240"/>
      <c r="H83" s="1240"/>
      <c r="I83" s="1240"/>
      <c r="J83" s="1240"/>
      <c r="K83" s="1240"/>
      <c r="L83" s="1240"/>
      <c r="M83" s="1240"/>
      <c r="N83" s="1240"/>
      <c r="O83" s="1240"/>
      <c r="P83" s="1240"/>
      <c r="Q83" s="1240"/>
      <c r="R83" s="1240"/>
      <c r="S83" s="1240"/>
      <c r="T83" s="1240"/>
      <c r="U83" s="1240"/>
      <c r="V83" s="1240"/>
      <c r="W83" s="1240"/>
      <c r="X83" s="1240"/>
      <c r="Y83" s="1240"/>
      <c r="Z83" s="1240"/>
      <c r="AA83" s="1240"/>
      <c r="AB83" s="1240"/>
      <c r="AC83" s="1240"/>
      <c r="AD83" s="1240"/>
      <c r="AE83" s="1240"/>
      <c r="AF83" s="1240"/>
      <c r="AG83" s="1240"/>
      <c r="AH83" s="1240"/>
      <c r="AI83" s="1240"/>
      <c r="AJ83" s="1240"/>
      <c r="AK83" s="1240"/>
      <c r="AL83" s="1240"/>
      <c r="AM83" s="1240"/>
      <c r="AN83" s="1240"/>
      <c r="AO83" s="1240"/>
      <c r="AP83" s="1240"/>
      <c r="AQ83" s="1240"/>
      <c r="AR83" s="1240"/>
      <c r="AS83" s="1240"/>
      <c r="AT83" s="1240"/>
      <c r="AU83" s="1240"/>
      <c r="AV83" s="1240"/>
      <c r="AW83" s="1240"/>
      <c r="AX83" s="1240"/>
      <c r="AY83" s="1240"/>
      <c r="AZ83" s="1240"/>
      <c r="BA83" s="1240"/>
      <c r="BB83" s="1240"/>
      <c r="BC83" s="1240"/>
      <c r="BD83" s="1240"/>
      <c r="BE83" s="1240"/>
      <c r="BF83" s="1240"/>
      <c r="BG83" s="1240"/>
      <c r="BH83" s="1240"/>
      <c r="BI83" s="1240"/>
      <c r="BJ83" s="1240"/>
      <c r="BK83" s="1240"/>
      <c r="BL83" s="1240"/>
      <c r="BM83" s="1240"/>
      <c r="BN83" s="1240"/>
      <c r="BO83" s="1240"/>
      <c r="BP83" s="1240"/>
      <c r="BQ83" s="1240"/>
      <c r="BR83" s="1240"/>
      <c r="BS83" s="1240"/>
      <c r="BT83" s="1240"/>
      <c r="BU83" s="1240"/>
      <c r="BV83" s="1240"/>
      <c r="BW83" s="1240"/>
      <c r="BX83" s="1240"/>
      <c r="BY83" s="1240"/>
      <c r="BZ83" s="1240"/>
      <c r="CA83" s="1240"/>
      <c r="CB83" s="1240"/>
      <c r="CC83" s="1240"/>
      <c r="CD83" s="1240"/>
      <c r="CE83" s="1240"/>
      <c r="CF83" s="1240"/>
      <c r="CG83" s="1240"/>
      <c r="CH83" s="1240"/>
      <c r="CI83" s="1240"/>
      <c r="CJ83" s="1240"/>
      <c r="CK83" s="1240"/>
      <c r="CL83" s="1240"/>
      <c r="CM83" s="1240"/>
      <c r="CN83" s="1240"/>
      <c r="CO83" s="1240"/>
      <c r="CP83" s="1240"/>
      <c r="CQ83" s="1240"/>
      <c r="CR83" s="1240"/>
      <c r="CS83" s="1240"/>
      <c r="CT83" s="1240"/>
      <c r="CU83" s="1240"/>
      <c r="CV83" s="1240"/>
      <c r="CW83" s="1240"/>
      <c r="CX83" s="1240"/>
      <c r="CY83" s="1240"/>
      <c r="CZ83" s="1240"/>
      <c r="DA83" s="1240"/>
      <c r="DB83" s="1240"/>
      <c r="DC83" s="1240"/>
      <c r="DD83" s="1241"/>
    </row>
    <row r="84" spans="2:109" ht="13" x14ac:dyDescent="0.2">
      <c r="DD84" s="1230"/>
      <c r="DE84" s="1230"/>
    </row>
    <row r="85" spans="2:109" ht="13" x14ac:dyDescent="0.2">
      <c r="DD85" s="1230"/>
      <c r="DE85" s="1230"/>
    </row>
    <row r="86" spans="2:109" ht="13" hidden="1" x14ac:dyDescent="0.2">
      <c r="DD86" s="1230"/>
      <c r="DE86" s="1230"/>
    </row>
    <row r="87" spans="2:109" ht="13" hidden="1" x14ac:dyDescent="0.2">
      <c r="K87" s="1288"/>
      <c r="AQ87" s="1288"/>
      <c r="BC87" s="1288"/>
      <c r="BO87" s="1288"/>
      <c r="CA87" s="1288"/>
      <c r="CM87" s="1288"/>
      <c r="CY87" s="1288"/>
      <c r="DD87" s="1230"/>
      <c r="DE87" s="1230"/>
    </row>
    <row r="88" spans="2:109" ht="13" hidden="1" x14ac:dyDescent="0.2">
      <c r="DD88" s="1230"/>
      <c r="DE88" s="1230"/>
    </row>
    <row r="89" spans="2:109" ht="13" hidden="1" x14ac:dyDescent="0.2">
      <c r="DD89" s="1230"/>
      <c r="DE89" s="1230"/>
    </row>
    <row r="90" spans="2:109" ht="13" hidden="1" x14ac:dyDescent="0.2">
      <c r="DD90" s="1230"/>
      <c r="DE90" s="1230"/>
    </row>
    <row r="91" spans="2:109" ht="13" hidden="1" x14ac:dyDescent="0.2">
      <c r="DD91" s="1230"/>
      <c r="DE91" s="1230"/>
    </row>
    <row r="92" spans="2:109" ht="13.5" hidden="1" customHeight="1" x14ac:dyDescent="0.2">
      <c r="DD92" s="1230"/>
      <c r="DE92" s="1230"/>
    </row>
    <row r="93" spans="2:109" ht="13.5" hidden="1" customHeight="1" x14ac:dyDescent="0.2">
      <c r="DD93" s="1230"/>
      <c r="DE93" s="1230"/>
    </row>
    <row r="94" spans="2:109" ht="13.5" hidden="1" customHeight="1" x14ac:dyDescent="0.2">
      <c r="DD94" s="1230"/>
      <c r="DE94" s="1230"/>
    </row>
    <row r="95" spans="2:109" ht="13.5" hidden="1" customHeight="1" x14ac:dyDescent="0.2">
      <c r="DD95" s="1230"/>
      <c r="DE95" s="1230"/>
    </row>
    <row r="96" spans="2:109" ht="13.5" hidden="1" customHeight="1" x14ac:dyDescent="0.2">
      <c r="DD96" s="1230"/>
      <c r="DE96" s="1230"/>
    </row>
    <row r="97" spans="108:109" ht="13.5" hidden="1" customHeight="1" x14ac:dyDescent="0.2">
      <c r="DD97" s="1230"/>
      <c r="DE97" s="1230"/>
    </row>
    <row r="98" spans="108:109" ht="13.5" hidden="1" customHeight="1" x14ac:dyDescent="0.2">
      <c r="DD98" s="1230"/>
      <c r="DE98" s="1230"/>
    </row>
    <row r="99" spans="108:109" ht="13.5" hidden="1" customHeight="1" x14ac:dyDescent="0.2">
      <c r="DD99" s="1230"/>
      <c r="DE99" s="1230"/>
    </row>
    <row r="100" spans="108:109" ht="13.5" hidden="1" customHeight="1" x14ac:dyDescent="0.2">
      <c r="DD100" s="1230"/>
      <c r="DE100" s="1230"/>
    </row>
    <row r="101" spans="108:109" ht="13.5" hidden="1" customHeight="1" x14ac:dyDescent="0.2">
      <c r="DD101" s="1230"/>
      <c r="DE101" s="1230"/>
    </row>
    <row r="102" spans="108:109" ht="13.5" hidden="1" customHeight="1" x14ac:dyDescent="0.2">
      <c r="DD102" s="1230"/>
      <c r="DE102" s="1230"/>
    </row>
    <row r="103" spans="108:109" ht="13.5" hidden="1" customHeight="1" x14ac:dyDescent="0.2">
      <c r="DD103" s="1230"/>
      <c r="DE103" s="1230"/>
    </row>
    <row r="104" spans="108:109" ht="13.5" hidden="1" customHeight="1" x14ac:dyDescent="0.2">
      <c r="DD104" s="1230"/>
      <c r="DE104" s="1230"/>
    </row>
    <row r="105" spans="108:109" ht="13.5" hidden="1" customHeight="1" x14ac:dyDescent="0.2">
      <c r="DD105" s="1230"/>
      <c r="DE105" s="1230"/>
    </row>
    <row r="106" spans="108:109" ht="13.5" hidden="1" customHeight="1" x14ac:dyDescent="0.2">
      <c r="DD106" s="1230"/>
      <c r="DE106" s="1230"/>
    </row>
    <row r="107" spans="108:109" ht="13.5" hidden="1" customHeight="1" x14ac:dyDescent="0.2">
      <c r="DD107" s="1230"/>
      <c r="DE107" s="1230"/>
    </row>
    <row r="108" spans="108:109" ht="13.5" hidden="1" customHeight="1" x14ac:dyDescent="0.2">
      <c r="DD108" s="1230"/>
      <c r="DE108" s="1230"/>
    </row>
    <row r="109" spans="108:109" ht="13.5" hidden="1" customHeight="1" x14ac:dyDescent="0.2">
      <c r="DD109" s="1230"/>
      <c r="DE109" s="1230"/>
    </row>
    <row r="110" spans="108:109" ht="13.5" hidden="1" customHeight="1" x14ac:dyDescent="0.2">
      <c r="DD110" s="1230"/>
      <c r="DE110" s="1230"/>
    </row>
    <row r="111" spans="108:109" ht="13.5" hidden="1" customHeight="1" x14ac:dyDescent="0.2">
      <c r="DD111" s="1230"/>
      <c r="DE111" s="1230"/>
    </row>
    <row r="112" spans="108:109" ht="13.5" hidden="1" customHeight="1" x14ac:dyDescent="0.2">
      <c r="DD112" s="1230"/>
      <c r="DE112" s="1230"/>
    </row>
    <row r="113" spans="108:109" ht="13.5" hidden="1" customHeight="1" x14ac:dyDescent="0.2">
      <c r="DD113" s="1230"/>
      <c r="DE113" s="1230"/>
    </row>
    <row r="114" spans="108:109" ht="13.5" hidden="1" customHeight="1" x14ac:dyDescent="0.2">
      <c r="DD114" s="1230"/>
      <c r="DE114" s="1230"/>
    </row>
    <row r="115" spans="108:109" ht="13.5" hidden="1" customHeight="1" x14ac:dyDescent="0.2">
      <c r="DD115" s="1230"/>
      <c r="DE115" s="1230"/>
    </row>
    <row r="116" spans="108:109" ht="13.5" hidden="1" customHeight="1" x14ac:dyDescent="0.2">
      <c r="DD116" s="1230"/>
      <c r="DE116" s="1230"/>
    </row>
    <row r="117" spans="108:109" ht="13.5" hidden="1" customHeight="1" x14ac:dyDescent="0.2">
      <c r="DD117" s="1230"/>
      <c r="DE117" s="1230"/>
    </row>
    <row r="118" spans="108:109" ht="13.5" hidden="1" customHeight="1" x14ac:dyDescent="0.2">
      <c r="DD118" s="1230"/>
      <c r="DE118" s="1230"/>
    </row>
    <row r="119" spans="108:109" ht="13.5" hidden="1" customHeight="1" x14ac:dyDescent="0.2">
      <c r="DD119" s="1230"/>
      <c r="DE119" s="1230"/>
    </row>
    <row r="120" spans="108:109" ht="13.5" hidden="1" customHeight="1" x14ac:dyDescent="0.2">
      <c r="DD120" s="1230"/>
      <c r="DE120" s="1230"/>
    </row>
    <row r="121" spans="108:109" ht="13.5" hidden="1" customHeight="1" x14ac:dyDescent="0.2">
      <c r="DD121" s="1230"/>
      <c r="DE121" s="1230"/>
    </row>
    <row r="122" spans="108:109" ht="13.5" hidden="1" customHeight="1" x14ac:dyDescent="0.2">
      <c r="DD122" s="1230"/>
      <c r="DE122" s="1230"/>
    </row>
    <row r="123" spans="108:109" ht="13.5" hidden="1" customHeight="1" x14ac:dyDescent="0.2">
      <c r="DD123" s="1230"/>
      <c r="DE123" s="1230"/>
    </row>
    <row r="124" spans="108:109" ht="13.5" hidden="1" customHeight="1" x14ac:dyDescent="0.2">
      <c r="DD124" s="1230"/>
      <c r="DE124" s="1230"/>
    </row>
    <row r="125" spans="108:109" ht="13.5" hidden="1" customHeight="1" x14ac:dyDescent="0.2">
      <c r="DD125" s="1230"/>
      <c r="DE125" s="1230"/>
    </row>
    <row r="126" spans="108:109" ht="13.5" hidden="1" customHeight="1" x14ac:dyDescent="0.2">
      <c r="DD126" s="1230"/>
      <c r="DE126" s="1230"/>
    </row>
    <row r="127" spans="108:109" ht="13.5" hidden="1" customHeight="1" x14ac:dyDescent="0.2">
      <c r="DD127" s="1230"/>
      <c r="DE127" s="1230"/>
    </row>
    <row r="128" spans="108:109" ht="13.5" hidden="1" customHeight="1" x14ac:dyDescent="0.2">
      <c r="DD128" s="1230"/>
      <c r="DE128" s="1230"/>
    </row>
    <row r="129" spans="108:109" ht="13.5" hidden="1" customHeight="1" x14ac:dyDescent="0.2">
      <c r="DD129" s="1230"/>
      <c r="DE129" s="1230"/>
    </row>
    <row r="130" spans="108:109" ht="13.5" hidden="1" customHeight="1" x14ac:dyDescent="0.2">
      <c r="DD130" s="1230"/>
      <c r="DE130" s="1230"/>
    </row>
    <row r="131" spans="108:109" ht="13.5" hidden="1" customHeight="1" x14ac:dyDescent="0.2">
      <c r="DD131" s="1230"/>
      <c r="DE131" s="1230"/>
    </row>
    <row r="132" spans="108:109" ht="13.5" hidden="1" customHeight="1" x14ac:dyDescent="0.2">
      <c r="DD132" s="1230"/>
      <c r="DE132" s="1230"/>
    </row>
    <row r="133" spans="108:109" ht="13.5" hidden="1" customHeight="1" x14ac:dyDescent="0.2">
      <c r="DD133" s="1230"/>
      <c r="DE133" s="1230"/>
    </row>
    <row r="134" spans="108:109" ht="13.5" hidden="1" customHeight="1" x14ac:dyDescent="0.2">
      <c r="DD134" s="1230"/>
      <c r="DE134" s="1230"/>
    </row>
    <row r="135" spans="108:109" ht="13.5" hidden="1" customHeight="1" x14ac:dyDescent="0.2">
      <c r="DD135" s="1230"/>
      <c r="DE135" s="1230"/>
    </row>
    <row r="136" spans="108:109" ht="13.5" hidden="1" customHeight="1" x14ac:dyDescent="0.2">
      <c r="DD136" s="1230"/>
      <c r="DE136" s="1230"/>
    </row>
    <row r="137" spans="108:109" ht="13.5" hidden="1" customHeight="1" x14ac:dyDescent="0.2">
      <c r="DD137" s="1230"/>
      <c r="DE137" s="1230"/>
    </row>
    <row r="138" spans="108:109" ht="13.5" hidden="1" customHeight="1" x14ac:dyDescent="0.2">
      <c r="DD138" s="1230"/>
      <c r="DE138" s="1230"/>
    </row>
    <row r="139" spans="108:109" ht="13.5" hidden="1" customHeight="1" x14ac:dyDescent="0.2">
      <c r="DD139" s="1230"/>
      <c r="DE139" s="1230"/>
    </row>
    <row r="140" spans="108:109" ht="13.5" hidden="1" customHeight="1" x14ac:dyDescent="0.2">
      <c r="DD140" s="1230"/>
      <c r="DE140" s="1230"/>
    </row>
    <row r="141" spans="108:109" ht="13.5" hidden="1" customHeight="1" x14ac:dyDescent="0.2">
      <c r="DD141" s="1230"/>
      <c r="DE141" s="1230"/>
    </row>
    <row r="142" spans="108:109" ht="13.5" hidden="1" customHeight="1" x14ac:dyDescent="0.2">
      <c r="DD142" s="1230"/>
      <c r="DE142" s="1230"/>
    </row>
    <row r="143" spans="108:109" ht="13.5" hidden="1" customHeight="1" x14ac:dyDescent="0.2">
      <c r="DD143" s="1230"/>
      <c r="DE143" s="1230"/>
    </row>
    <row r="144" spans="108:109" ht="13.5" hidden="1" customHeight="1" x14ac:dyDescent="0.2">
      <c r="DD144" s="1230"/>
      <c r="DE144" s="1230"/>
    </row>
    <row r="145" spans="108:109" ht="13.5" hidden="1" customHeight="1" x14ac:dyDescent="0.2">
      <c r="DD145" s="1230"/>
      <c r="DE145" s="1230"/>
    </row>
    <row r="146" spans="108:109" ht="13.5" hidden="1" customHeight="1" x14ac:dyDescent="0.2">
      <c r="DD146" s="1230"/>
      <c r="DE146" s="1230"/>
    </row>
    <row r="147" spans="108:109" ht="13.5" hidden="1" customHeight="1" x14ac:dyDescent="0.2">
      <c r="DD147" s="1230"/>
      <c r="DE147" s="1230"/>
    </row>
    <row r="148" spans="108:109" ht="13.5" hidden="1" customHeight="1" x14ac:dyDescent="0.2">
      <c r="DD148" s="1230"/>
      <c r="DE148" s="1230"/>
    </row>
    <row r="149" spans="108:109" ht="13.5" hidden="1" customHeight="1" x14ac:dyDescent="0.2">
      <c r="DD149" s="1230"/>
      <c r="DE149" s="1230"/>
    </row>
    <row r="150" spans="108:109" ht="13.5" hidden="1" customHeight="1" x14ac:dyDescent="0.2">
      <c r="DD150" s="1230"/>
      <c r="DE150" s="1230"/>
    </row>
    <row r="151" spans="108:109" ht="13.5" hidden="1" customHeight="1" x14ac:dyDescent="0.2">
      <c r="DD151" s="1230"/>
      <c r="DE151" s="1230"/>
    </row>
    <row r="152" spans="108:109" ht="13.5" hidden="1" customHeight="1" x14ac:dyDescent="0.2">
      <c r="DD152" s="1230"/>
      <c r="DE152" s="1230"/>
    </row>
    <row r="153" spans="108:109" ht="13.5" hidden="1" customHeight="1" x14ac:dyDescent="0.2">
      <c r="DD153" s="1230"/>
      <c r="DE153" s="1230"/>
    </row>
    <row r="154" spans="108:109" ht="13.5" hidden="1" customHeight="1" x14ac:dyDescent="0.2">
      <c r="DD154" s="1230"/>
      <c r="DE154" s="1230"/>
    </row>
    <row r="155" spans="108:109" ht="13.5" hidden="1" customHeight="1" x14ac:dyDescent="0.2">
      <c r="DD155" s="1230"/>
      <c r="DE155" s="1230"/>
    </row>
    <row r="156" spans="108:109" ht="13.5" hidden="1" customHeight="1" x14ac:dyDescent="0.2">
      <c r="DD156" s="1230"/>
      <c r="DE156" s="1230"/>
    </row>
    <row r="157" spans="108:109" ht="13.5" hidden="1" customHeight="1" x14ac:dyDescent="0.2">
      <c r="DD157" s="1230"/>
      <c r="DE157" s="1230"/>
    </row>
    <row r="158" spans="108:109" ht="13.5" hidden="1" customHeight="1" x14ac:dyDescent="0.2">
      <c r="DD158" s="1230"/>
      <c r="DE158" s="1230"/>
    </row>
    <row r="159" spans="108:109" ht="13.5" hidden="1" customHeight="1" x14ac:dyDescent="0.2">
      <c r="DD159" s="1230"/>
      <c r="DE159" s="1230"/>
    </row>
    <row r="160" spans="108:109" ht="13.5" hidden="1" customHeight="1" x14ac:dyDescent="0.2">
      <c r="DD160" s="1230"/>
      <c r="DE160" s="1230"/>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akdjlXOZpnte4vIRCORlbWLfJFVxPTXVuhiSbbmlhdiQXcf7oYb0D8i9t7WPETmLoaq6jPb1K5BCJVuHnS5tag==" saltValue="rjpuj7ZRbdYJcidaq5tFT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489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swqt9UlgTewpHMn7oIfXlVLjdtPJQPxYNO5kgdVN6yU+RMa6t7lqL72hZLv5dJyAfIRVrqQBEl/ZrN1VcMBm9Q==" saltValue="B7Cs7HNSdAj5ZZnUHSg7r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489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N8cpNtnPDxqi3vxL99XTAgUb5Cbqv1J/DZqabYGgaCbXysit2Dkn3fB6oAVgUD0qJMMIYeU0EIbWEh+LLLnHg==" saltValue="imMsbI+qdq3ow/NGUt77V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48</v>
      </c>
      <c r="E2" s="126"/>
      <c r="F2" s="127" t="s">
        <v>49</v>
      </c>
      <c r="G2" s="128"/>
      <c r="H2" s="129"/>
    </row>
    <row r="3" spans="1:8" x14ac:dyDescent="0.2">
      <c r="A3" s="125" t="s">
        <v>533</v>
      </c>
      <c r="B3" s="130"/>
      <c r="C3" s="131"/>
      <c r="D3" s="132">
        <v>119664</v>
      </c>
      <c r="E3" s="133"/>
      <c r="F3" s="134">
        <v>94715</v>
      </c>
      <c r="G3" s="135"/>
      <c r="H3" s="136"/>
    </row>
    <row r="4" spans="1:8" x14ac:dyDescent="0.2">
      <c r="A4" s="137"/>
      <c r="B4" s="138"/>
      <c r="C4" s="139"/>
      <c r="D4" s="140">
        <v>20920</v>
      </c>
      <c r="E4" s="141"/>
      <c r="F4" s="142">
        <v>24902</v>
      </c>
      <c r="G4" s="143"/>
      <c r="H4" s="144"/>
    </row>
    <row r="5" spans="1:8" x14ac:dyDescent="0.2">
      <c r="A5" s="125" t="s">
        <v>535</v>
      </c>
      <c r="B5" s="130"/>
      <c r="C5" s="131"/>
      <c r="D5" s="132">
        <v>144938</v>
      </c>
      <c r="E5" s="133"/>
      <c r="F5" s="134">
        <v>97161</v>
      </c>
      <c r="G5" s="135"/>
      <c r="H5" s="136"/>
    </row>
    <row r="6" spans="1:8" x14ac:dyDescent="0.2">
      <c r="A6" s="137"/>
      <c r="B6" s="138"/>
      <c r="C6" s="139"/>
      <c r="D6" s="140">
        <v>27596</v>
      </c>
      <c r="E6" s="141"/>
      <c r="F6" s="142">
        <v>26543</v>
      </c>
      <c r="G6" s="143"/>
      <c r="H6" s="144"/>
    </row>
    <row r="7" spans="1:8" x14ac:dyDescent="0.2">
      <c r="A7" s="125" t="s">
        <v>536</v>
      </c>
      <c r="B7" s="130"/>
      <c r="C7" s="131"/>
      <c r="D7" s="132">
        <v>156076</v>
      </c>
      <c r="E7" s="133"/>
      <c r="F7" s="134">
        <v>101731</v>
      </c>
      <c r="G7" s="135"/>
      <c r="H7" s="136"/>
    </row>
    <row r="8" spans="1:8" x14ac:dyDescent="0.2">
      <c r="A8" s="137"/>
      <c r="B8" s="138"/>
      <c r="C8" s="139"/>
      <c r="D8" s="140">
        <v>18261</v>
      </c>
      <c r="E8" s="141"/>
      <c r="F8" s="142">
        <v>26906</v>
      </c>
      <c r="G8" s="143"/>
      <c r="H8" s="144"/>
    </row>
    <row r="9" spans="1:8" x14ac:dyDescent="0.2">
      <c r="A9" s="125" t="s">
        <v>537</v>
      </c>
      <c r="B9" s="130"/>
      <c r="C9" s="131"/>
      <c r="D9" s="132">
        <v>177773</v>
      </c>
      <c r="E9" s="133"/>
      <c r="F9" s="134">
        <v>108224</v>
      </c>
      <c r="G9" s="135"/>
      <c r="H9" s="136"/>
    </row>
    <row r="10" spans="1:8" x14ac:dyDescent="0.2">
      <c r="A10" s="137"/>
      <c r="B10" s="138"/>
      <c r="C10" s="139"/>
      <c r="D10" s="140">
        <v>23700</v>
      </c>
      <c r="E10" s="141"/>
      <c r="F10" s="142">
        <v>27358</v>
      </c>
      <c r="G10" s="143"/>
      <c r="H10" s="144"/>
    </row>
    <row r="11" spans="1:8" x14ac:dyDescent="0.2">
      <c r="A11" s="125" t="s">
        <v>538</v>
      </c>
      <c r="B11" s="130"/>
      <c r="C11" s="131"/>
      <c r="D11" s="132">
        <v>170096</v>
      </c>
      <c r="E11" s="133"/>
      <c r="F11" s="134">
        <v>105585</v>
      </c>
      <c r="G11" s="135"/>
      <c r="H11" s="136"/>
    </row>
    <row r="12" spans="1:8" x14ac:dyDescent="0.2">
      <c r="A12" s="137"/>
      <c r="B12" s="138"/>
      <c r="C12" s="145"/>
      <c r="D12" s="140">
        <v>22521</v>
      </c>
      <c r="E12" s="141"/>
      <c r="F12" s="142">
        <v>26225</v>
      </c>
      <c r="G12" s="143"/>
      <c r="H12" s="144"/>
    </row>
    <row r="13" spans="1:8" x14ac:dyDescent="0.2">
      <c r="A13" s="125"/>
      <c r="B13" s="130"/>
      <c r="C13" s="146"/>
      <c r="D13" s="147">
        <v>153709</v>
      </c>
      <c r="E13" s="148"/>
      <c r="F13" s="149">
        <v>101483</v>
      </c>
      <c r="G13" s="150"/>
      <c r="H13" s="136"/>
    </row>
    <row r="14" spans="1:8" x14ac:dyDescent="0.2">
      <c r="A14" s="137"/>
      <c r="B14" s="138"/>
      <c r="C14" s="139"/>
      <c r="D14" s="140">
        <v>22600</v>
      </c>
      <c r="E14" s="141"/>
      <c r="F14" s="142">
        <v>26387</v>
      </c>
      <c r="G14" s="143"/>
      <c r="H14" s="144"/>
    </row>
    <row r="17" spans="1:11" x14ac:dyDescent="0.2">
      <c r="A17" s="121" t="s">
        <v>50</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51</v>
      </c>
      <c r="B19" s="151">
        <f>ROUND(VALUE(SUBSTITUTE(実質収支比率等に係る経年分析!F$48,"▲","-")),2)</f>
        <v>6.58</v>
      </c>
      <c r="C19" s="151">
        <f>ROUND(VALUE(SUBSTITUTE(実質収支比率等に係る経年分析!G$48,"▲","-")),2)</f>
        <v>6.25</v>
      </c>
      <c r="D19" s="151">
        <f>ROUND(VALUE(SUBSTITUTE(実質収支比率等に係る経年分析!H$48,"▲","-")),2)</f>
        <v>5.44</v>
      </c>
      <c r="E19" s="151">
        <f>ROUND(VALUE(SUBSTITUTE(実質収支比率等に係る経年分析!I$48,"▲","-")),2)</f>
        <v>6.1</v>
      </c>
      <c r="F19" s="151">
        <f>ROUND(VALUE(SUBSTITUTE(実質収支比率等に係る経年分析!J$48,"▲","-")),2)</f>
        <v>4.8</v>
      </c>
    </row>
    <row r="20" spans="1:11" x14ac:dyDescent="0.2">
      <c r="A20" s="151" t="s">
        <v>52</v>
      </c>
      <c r="B20" s="151">
        <f>ROUND(VALUE(SUBSTITUTE(実質収支比率等に係る経年分析!F$47,"▲","-")),2)</f>
        <v>7.31</v>
      </c>
      <c r="C20" s="151">
        <f>ROUND(VALUE(SUBSTITUTE(実質収支比率等に係る経年分析!G$47,"▲","-")),2)</f>
        <v>6.97</v>
      </c>
      <c r="D20" s="151">
        <f>ROUND(VALUE(SUBSTITUTE(実質収支比率等に係る経年分析!H$47,"▲","-")),2)</f>
        <v>5.68</v>
      </c>
      <c r="E20" s="151">
        <f>ROUND(VALUE(SUBSTITUTE(実質収支比率等に係る経年分析!I$47,"▲","-")),2)</f>
        <v>5.22</v>
      </c>
      <c r="F20" s="151">
        <f>ROUND(VALUE(SUBSTITUTE(実質収支比率等に係る経年分析!J$47,"▲","-")),2)</f>
        <v>5.78</v>
      </c>
    </row>
    <row r="21" spans="1:11" x14ac:dyDescent="0.2">
      <c r="A21" s="151" t="s">
        <v>53</v>
      </c>
      <c r="B21" s="151">
        <f>IF(ISNUMBER(VALUE(SUBSTITUTE(実質収支比率等に係る経年分析!F$49,"▲","-"))),ROUND(VALUE(SUBSTITUTE(実質収支比率等に係る経年分析!F$49,"▲","-")),2),NA())</f>
        <v>-0.53</v>
      </c>
      <c r="C21" s="151">
        <f>IF(ISNUMBER(VALUE(SUBSTITUTE(実質収支比率等に係る経年分析!G$49,"▲","-"))),ROUND(VALUE(SUBSTITUTE(実質収支比率等に係る経年分析!G$49,"▲","-")),2),NA())</f>
        <v>-0.18</v>
      </c>
      <c r="D21" s="151">
        <f>IF(ISNUMBER(VALUE(SUBSTITUTE(実質収支比率等に係る経年分析!H$49,"▲","-"))),ROUND(VALUE(SUBSTITUTE(実質収支比率等に係る経年分析!H$49,"▲","-")),2),NA())</f>
        <v>-2.2799999999999998</v>
      </c>
      <c r="E21" s="151">
        <f>IF(ISNUMBER(VALUE(SUBSTITUTE(実質収支比率等に係る経年分析!I$49,"▲","-"))),ROUND(VALUE(SUBSTITUTE(実質収支比率等に係る経年分析!I$49,"▲","-")),2),NA())</f>
        <v>0.13</v>
      </c>
      <c r="F21" s="151">
        <f>IF(ISNUMBER(VALUE(SUBSTITUTE(実質収支比率等に係る経年分析!J$49,"▲","-"))),ROUND(VALUE(SUBSTITUTE(実質収支比率等に係る経年分析!J$49,"▲","-")),2),NA())</f>
        <v>-0.79</v>
      </c>
    </row>
    <row r="24" spans="1:11" x14ac:dyDescent="0.2">
      <c r="A24" s="121" t="s">
        <v>54</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55</v>
      </c>
      <c r="C26" s="152" t="s">
        <v>56</v>
      </c>
      <c r="D26" s="152" t="s">
        <v>55</v>
      </c>
      <c r="E26" s="152" t="s">
        <v>56</v>
      </c>
      <c r="F26" s="152" t="s">
        <v>55</v>
      </c>
      <c r="G26" s="152" t="s">
        <v>56</v>
      </c>
      <c r="H26" s="152" t="s">
        <v>55</v>
      </c>
      <c r="I26" s="152" t="s">
        <v>56</v>
      </c>
      <c r="J26" s="152" t="s">
        <v>55</v>
      </c>
      <c r="K26" s="152" t="s">
        <v>56</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7.0000000000000007E-2</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証紙収入整理特別会計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0.01</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0.01</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0.01</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0.01</v>
      </c>
    </row>
    <row r="30" spans="1:11" x14ac:dyDescent="0.2">
      <c r="A30" s="152" t="str">
        <f>IF(連結実質赤字比率に係る赤字・黒字の構成分析!C$40="",NA(),連結実質赤字比率に係る赤字・黒字の構成分析!C$40)</f>
        <v>工業用水道事業会計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0.1</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0.09</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0.1</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0.11</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0.03</v>
      </c>
    </row>
    <row r="31" spans="1:11" x14ac:dyDescent="0.2">
      <c r="A31" s="152" t="str">
        <f>IF(連結実質赤字比率に係る赤字・黒字の構成分析!C$39="",NA(),連結実質赤字比率に係る赤字・黒字の構成分析!C$39)</f>
        <v>流域下水道事業特別会計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0.95</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0.14000000000000001</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0.21</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0.22</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0.24</v>
      </c>
    </row>
    <row r="32" spans="1:11" x14ac:dyDescent="0.2">
      <c r="A32" s="152" t="str">
        <f>IF(連結実質赤字比率に係る赤字・黒字の構成分析!C$38="",NA(),連結実質赤字比率に係る赤字・黒字の構成分析!C$38)</f>
        <v>港湾整備事業特別会計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0.08</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0.37</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0.35</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0.31</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0.31</v>
      </c>
    </row>
    <row r="33" spans="1:16" x14ac:dyDescent="0.2">
      <c r="A33" s="152" t="str">
        <f>IF(連結実質赤字比率に係る赤字・黒字の構成分析!C$37="",NA(),連結実質赤字比率に係る赤字・黒字の構成分析!C$37)</f>
        <v>国民健康保険特別会計</v>
      </c>
      <c r="B33" s="152" t="e">
        <f>IF(ROUND(VALUE(SUBSTITUTE(連結実質赤字比率に係る赤字・黒字の構成分析!F$37,"▲", "-")), 2) &lt; 0, ABS(ROUND(VALUE(SUBSTITUTE(連結実質赤字比率に係る赤字・黒字の構成分析!F$37,"▲", "-")), 2)), NA())</f>
        <v>#VALUE!</v>
      </c>
      <c r="C33" s="152" t="e">
        <f>IF(ROUND(VALUE(SUBSTITUTE(連結実質赤字比率に係る赤字・黒字の構成分析!F$37,"▲", "-")), 2) &gt;= 0, ABS(ROUND(VALUE(SUBSTITUTE(連結実質赤字比率に係る赤字・黒字の構成分析!F$37,"▲", "-")), 2)), NA())</f>
        <v>#VALUE!</v>
      </c>
      <c r="D33" s="152" t="e">
        <f>IF(ROUND(VALUE(SUBSTITUTE(連結実質赤字比率に係る赤字・黒字の構成分析!G$37,"▲", "-")), 2) &lt; 0, ABS(ROUND(VALUE(SUBSTITUTE(連結実質赤字比率に係る赤字・黒字の構成分析!G$37,"▲", "-")), 2)), NA())</f>
        <v>#VALUE!</v>
      </c>
      <c r="E33" s="152" t="e">
        <f>IF(ROUND(VALUE(SUBSTITUTE(連結実質赤字比率に係る赤字・黒字の構成分析!G$37,"▲", "-")), 2) &gt;= 0, ABS(ROUND(VALUE(SUBSTITUTE(連結実質赤字比率に係る赤字・黒字の構成分析!G$37,"▲", "-")), 2)), NA())</f>
        <v>#VALUE!</v>
      </c>
      <c r="F33" s="152" t="e">
        <f>IF(ROUND(VALUE(SUBSTITUTE(連結実質赤字比率に係る赤字・黒字の構成分析!H$37,"▲", "-")), 2) &lt; 0, ABS(ROUND(VALUE(SUBSTITUTE(連結実質赤字比率に係る赤字・黒字の構成分析!H$37,"▲", "-")), 2)), NA())</f>
        <v>#VALUE!</v>
      </c>
      <c r="G33" s="152" t="e">
        <f>IF(ROUND(VALUE(SUBSTITUTE(連結実質赤字比率に係る赤字・黒字の構成分析!H$37,"▲", "-")), 2) &gt;= 0, ABS(ROUND(VALUE(SUBSTITUTE(連結実質赤字比率に係る赤字・黒字の構成分析!H$37,"▲", "-")), 2)), NA())</f>
        <v>#VALUE!</v>
      </c>
      <c r="H33" s="152" t="e">
        <f>IF(ROUND(VALUE(SUBSTITUTE(連結実質赤字比率に係る赤字・黒字の構成分析!I$37,"▲", "-")), 2) &lt; 0, ABS(ROUND(VALUE(SUBSTITUTE(連結実質赤字比率に係る赤字・黒字の構成分析!I$37,"▲", "-")), 2)), NA())</f>
        <v>#VALUE!</v>
      </c>
      <c r="I33" s="152" t="e">
        <f>IF(ROUND(VALUE(SUBSTITUTE(連結実質赤字比率に係る赤字・黒字の構成分析!I$37,"▲", "-")), 2) &gt;= 0, ABS(ROUND(VALUE(SUBSTITUTE(連結実質赤字比率に係る赤字・黒字の構成分析!I$37,"▲", "-")), 2)), NA())</f>
        <v>#VALUE!</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0.46</v>
      </c>
    </row>
    <row r="34" spans="1:16" x14ac:dyDescent="0.2">
      <c r="A34" s="152" t="str">
        <f>IF(連結実質赤字比率に係る赤字・黒字の構成分析!C$36="",NA(),連結実質赤字比率に係る赤字・黒字の構成分析!C$36)</f>
        <v>県立病院等事業会計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5.01</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4.1399999999999997</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3.33</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2.08</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1.48</v>
      </c>
    </row>
    <row r="35" spans="1:16" x14ac:dyDescent="0.2">
      <c r="A35" s="152" t="str">
        <f>IF(連結実質赤字比率に係る赤字・黒字の構成分析!C$35="",NA(),連結実質赤字比率に係る赤字・黒字の構成分析!C$35)</f>
        <v>電気事業会計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3.58</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3.93</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3.11</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2.74</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3.24</v>
      </c>
    </row>
    <row r="36" spans="1:16" x14ac:dyDescent="0.2">
      <c r="A36" s="152" t="str">
        <f>IF(連結実質赤字比率に係る赤字・黒字の構成分析!C$34="",NA(),連結実質赤字比率に係る赤字・黒字の構成分析!C$34)</f>
        <v>一般会計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6.57</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6.25</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5.44</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6.09</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4.79</v>
      </c>
    </row>
    <row r="39" spans="1:16" x14ac:dyDescent="0.2">
      <c r="A39" s="121" t="s">
        <v>57</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58</v>
      </c>
      <c r="C41" s="153"/>
      <c r="D41" s="153" t="s">
        <v>59</v>
      </c>
      <c r="E41" s="153" t="s">
        <v>58</v>
      </c>
      <c r="F41" s="153"/>
      <c r="G41" s="153" t="s">
        <v>59</v>
      </c>
      <c r="H41" s="153" t="s">
        <v>58</v>
      </c>
      <c r="I41" s="153"/>
      <c r="J41" s="153" t="s">
        <v>59</v>
      </c>
      <c r="K41" s="153" t="s">
        <v>58</v>
      </c>
      <c r="L41" s="153"/>
      <c r="M41" s="153" t="s">
        <v>59</v>
      </c>
      <c r="N41" s="153" t="s">
        <v>58</v>
      </c>
      <c r="O41" s="153"/>
      <c r="P41" s="153" t="s">
        <v>59</v>
      </c>
    </row>
    <row r="42" spans="1:16" x14ac:dyDescent="0.2">
      <c r="A42" s="153" t="s">
        <v>60</v>
      </c>
      <c r="B42" s="153"/>
      <c r="C42" s="153"/>
      <c r="D42" s="153">
        <f>'実質公債費比率（分子）の構造'!K$52</f>
        <v>75190</v>
      </c>
      <c r="E42" s="153"/>
      <c r="F42" s="153"/>
      <c r="G42" s="153">
        <f>'実質公債費比率（分子）の構造'!L$52</f>
        <v>76352</v>
      </c>
      <c r="H42" s="153"/>
      <c r="I42" s="153"/>
      <c r="J42" s="153">
        <f>'実質公債費比率（分子）の構造'!M$52</f>
        <v>76002</v>
      </c>
      <c r="K42" s="153"/>
      <c r="L42" s="153"/>
      <c r="M42" s="153">
        <f>'実質公債費比率（分子）の構造'!N$52</f>
        <v>75277</v>
      </c>
      <c r="N42" s="153"/>
      <c r="O42" s="153"/>
      <c r="P42" s="153">
        <f>'実質公債費比率（分子）の構造'!O$52</f>
        <v>73514</v>
      </c>
    </row>
    <row r="43" spans="1:16" x14ac:dyDescent="0.2">
      <c r="A43" s="153" t="s">
        <v>61</v>
      </c>
      <c r="B43" s="153">
        <f>'実質公債費比率（分子）の構造'!K$51</f>
        <v>2</v>
      </c>
      <c r="C43" s="153"/>
      <c r="D43" s="153"/>
      <c r="E43" s="153">
        <f>'実質公債費比率（分子）の構造'!L$51</f>
        <v>2</v>
      </c>
      <c r="F43" s="153"/>
      <c r="G43" s="153"/>
      <c r="H43" s="153">
        <f>'実質公債費比率（分子）の構造'!M$51</f>
        <v>1</v>
      </c>
      <c r="I43" s="153"/>
      <c r="J43" s="153"/>
      <c r="K43" s="153">
        <f>'実質公債費比率（分子）の構造'!N$51</f>
        <v>0</v>
      </c>
      <c r="L43" s="153"/>
      <c r="M43" s="153"/>
      <c r="N43" s="153">
        <f>'実質公債費比率（分子）の構造'!O$51</f>
        <v>0</v>
      </c>
      <c r="O43" s="153"/>
      <c r="P43" s="153"/>
    </row>
    <row r="44" spans="1:16" x14ac:dyDescent="0.2">
      <c r="A44" s="153" t="s">
        <v>62</v>
      </c>
      <c r="B44" s="153">
        <f>'実質公債費比率（分子）の構造'!K$50</f>
        <v>1359</v>
      </c>
      <c r="C44" s="153"/>
      <c r="D44" s="153"/>
      <c r="E44" s="153">
        <f>'実質公債費比率（分子）の構造'!L$50</f>
        <v>955</v>
      </c>
      <c r="F44" s="153"/>
      <c r="G44" s="153"/>
      <c r="H44" s="153">
        <f>'実質公債費比率（分子）の構造'!M$50</f>
        <v>987</v>
      </c>
      <c r="I44" s="153"/>
      <c r="J44" s="153"/>
      <c r="K44" s="153">
        <f>'実質公債費比率（分子）の構造'!N$50</f>
        <v>904</v>
      </c>
      <c r="L44" s="153"/>
      <c r="M44" s="153"/>
      <c r="N44" s="153">
        <f>'実質公債費比率（分子）の構造'!O$50</f>
        <v>886</v>
      </c>
      <c r="O44" s="153"/>
      <c r="P44" s="153"/>
    </row>
    <row r="45" spans="1:16" x14ac:dyDescent="0.2">
      <c r="A45" s="153" t="s">
        <v>63</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2">
      <c r="A46" s="153" t="s">
        <v>64</v>
      </c>
      <c r="B46" s="153">
        <f>'実質公債費比率（分子）の構造'!K$48</f>
        <v>9141</v>
      </c>
      <c r="C46" s="153"/>
      <c r="D46" s="153"/>
      <c r="E46" s="153">
        <f>'実質公債費比率（分子）の構造'!L$48</f>
        <v>10094</v>
      </c>
      <c r="F46" s="153"/>
      <c r="G46" s="153"/>
      <c r="H46" s="153">
        <f>'実質公債費比率（分子）の構造'!M$48</f>
        <v>10383</v>
      </c>
      <c r="I46" s="153"/>
      <c r="J46" s="153"/>
      <c r="K46" s="153">
        <f>'実質公債費比率（分子）の構造'!N$48</f>
        <v>10179</v>
      </c>
      <c r="L46" s="153"/>
      <c r="M46" s="153"/>
      <c r="N46" s="153">
        <f>'実質公債費比率（分子）の構造'!O$48</f>
        <v>9718</v>
      </c>
      <c r="O46" s="153"/>
      <c r="P46" s="153"/>
    </row>
    <row r="47" spans="1:16" x14ac:dyDescent="0.2">
      <c r="A47" s="153" t="s">
        <v>65</v>
      </c>
      <c r="B47" s="153">
        <f>'実質公債費比率（分子）の構造'!K$47</f>
        <v>864</v>
      </c>
      <c r="C47" s="153"/>
      <c r="D47" s="153"/>
      <c r="E47" s="153">
        <f>'実質公債費比率（分子）の構造'!L$47</f>
        <v>897</v>
      </c>
      <c r="F47" s="153"/>
      <c r="G47" s="153"/>
      <c r="H47" s="153">
        <f>'実質公債費比率（分子）の構造'!M$47</f>
        <v>930</v>
      </c>
      <c r="I47" s="153"/>
      <c r="J47" s="153"/>
      <c r="K47" s="153">
        <f>'実質公債費比率（分子）の構造'!N$47</f>
        <v>868</v>
      </c>
      <c r="L47" s="153"/>
      <c r="M47" s="153"/>
      <c r="N47" s="153">
        <f>'実質公債費比率（分子）の構造'!O$47</f>
        <v>1018</v>
      </c>
      <c r="O47" s="153"/>
      <c r="P47" s="153"/>
    </row>
    <row r="48" spans="1:16" x14ac:dyDescent="0.2">
      <c r="A48" s="153" t="s">
        <v>66</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2">
      <c r="A49" s="153" t="s">
        <v>67</v>
      </c>
      <c r="B49" s="153">
        <f>'実質公債費比率（分子）の構造'!K$45</f>
        <v>132813</v>
      </c>
      <c r="C49" s="153"/>
      <c r="D49" s="153"/>
      <c r="E49" s="153">
        <f>'実質公債費比率（分子）の構造'!L$45</f>
        <v>130107</v>
      </c>
      <c r="F49" s="153"/>
      <c r="G49" s="153"/>
      <c r="H49" s="153">
        <f>'実質公債費比率（分子）の構造'!M$45</f>
        <v>121454</v>
      </c>
      <c r="I49" s="153"/>
      <c r="J49" s="153"/>
      <c r="K49" s="153">
        <f>'実質公債費比率（分子）の構造'!N$45</f>
        <v>119442</v>
      </c>
      <c r="L49" s="153"/>
      <c r="M49" s="153"/>
      <c r="N49" s="153">
        <f>'実質公債費比率（分子）の構造'!O$45</f>
        <v>111144</v>
      </c>
      <c r="O49" s="153"/>
      <c r="P49" s="153"/>
    </row>
    <row r="50" spans="1:16" x14ac:dyDescent="0.2">
      <c r="A50" s="153" t="s">
        <v>68</v>
      </c>
      <c r="B50" s="153" t="e">
        <f>NA()</f>
        <v>#N/A</v>
      </c>
      <c r="C50" s="153">
        <f>IF(ISNUMBER('実質公債費比率（分子）の構造'!K$53),'実質公債費比率（分子）の構造'!K$53,NA())</f>
        <v>68989</v>
      </c>
      <c r="D50" s="153" t="e">
        <f>NA()</f>
        <v>#N/A</v>
      </c>
      <c r="E50" s="153" t="e">
        <f>NA()</f>
        <v>#N/A</v>
      </c>
      <c r="F50" s="153">
        <f>IF(ISNUMBER('実質公債費比率（分子）の構造'!L$53),'実質公債費比率（分子）の構造'!L$53,NA())</f>
        <v>65703</v>
      </c>
      <c r="G50" s="153" t="e">
        <f>NA()</f>
        <v>#N/A</v>
      </c>
      <c r="H50" s="153" t="e">
        <f>NA()</f>
        <v>#N/A</v>
      </c>
      <c r="I50" s="153">
        <f>IF(ISNUMBER('実質公債費比率（分子）の構造'!M$53),'実質公債費比率（分子）の構造'!M$53,NA())</f>
        <v>57753</v>
      </c>
      <c r="J50" s="153" t="e">
        <f>NA()</f>
        <v>#N/A</v>
      </c>
      <c r="K50" s="153" t="e">
        <f>NA()</f>
        <v>#N/A</v>
      </c>
      <c r="L50" s="153">
        <f>IF(ISNUMBER('実質公債費比率（分子）の構造'!N$53),'実質公債費比率（分子）の構造'!N$53,NA())</f>
        <v>56116</v>
      </c>
      <c r="M50" s="153" t="e">
        <f>NA()</f>
        <v>#N/A</v>
      </c>
      <c r="N50" s="153" t="e">
        <f>NA()</f>
        <v>#N/A</v>
      </c>
      <c r="O50" s="153">
        <f>IF(ISNUMBER('実質公債費比率（分子）の構造'!O$53),'実質公債費比率（分子）の構造'!O$53,NA())</f>
        <v>49252</v>
      </c>
      <c r="P50" s="153" t="e">
        <f>NA()</f>
        <v>#N/A</v>
      </c>
    </row>
    <row r="53" spans="1:16" x14ac:dyDescent="0.2">
      <c r="A53" s="121" t="s">
        <v>69</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70</v>
      </c>
      <c r="C55" s="152"/>
      <c r="D55" s="152" t="s">
        <v>71</v>
      </c>
      <c r="E55" s="152" t="s">
        <v>70</v>
      </c>
      <c r="F55" s="152"/>
      <c r="G55" s="152" t="s">
        <v>71</v>
      </c>
      <c r="H55" s="152" t="s">
        <v>70</v>
      </c>
      <c r="I55" s="152"/>
      <c r="J55" s="152" t="s">
        <v>71</v>
      </c>
      <c r="K55" s="152" t="s">
        <v>70</v>
      </c>
      <c r="L55" s="152"/>
      <c r="M55" s="152" t="s">
        <v>71</v>
      </c>
      <c r="N55" s="152" t="s">
        <v>70</v>
      </c>
      <c r="O55" s="152"/>
      <c r="P55" s="152" t="s">
        <v>71</v>
      </c>
    </row>
    <row r="56" spans="1:16" x14ac:dyDescent="0.2">
      <c r="A56" s="152" t="s">
        <v>40</v>
      </c>
      <c r="B56" s="152"/>
      <c r="C56" s="152"/>
      <c r="D56" s="152">
        <f>'将来負担比率（分子）の構造'!I$52</f>
        <v>827938</v>
      </c>
      <c r="E56" s="152"/>
      <c r="F56" s="152"/>
      <c r="G56" s="152">
        <f>'将来負担比率（分子）の構造'!J$52</f>
        <v>812083</v>
      </c>
      <c r="H56" s="152"/>
      <c r="I56" s="152"/>
      <c r="J56" s="152">
        <f>'将来負担比率（分子）の構造'!K$52</f>
        <v>789924</v>
      </c>
      <c r="K56" s="152"/>
      <c r="L56" s="152"/>
      <c r="M56" s="152">
        <f>'将来負担比率（分子）の構造'!L$52</f>
        <v>772665</v>
      </c>
      <c r="N56" s="152"/>
      <c r="O56" s="152"/>
      <c r="P56" s="152">
        <f>'将来負担比率（分子）の構造'!M$52</f>
        <v>756104</v>
      </c>
    </row>
    <row r="57" spans="1:16" x14ac:dyDescent="0.2">
      <c r="A57" s="152" t="s">
        <v>39</v>
      </c>
      <c r="B57" s="152"/>
      <c r="C57" s="152"/>
      <c r="D57" s="152">
        <f>'将来負担比率（分子）の構造'!I$51</f>
        <v>48777</v>
      </c>
      <c r="E57" s="152"/>
      <c r="F57" s="152"/>
      <c r="G57" s="152">
        <f>'将来負担比率（分子）の構造'!J$51</f>
        <v>50708</v>
      </c>
      <c r="H57" s="152"/>
      <c r="I57" s="152"/>
      <c r="J57" s="152">
        <f>'将来負担比率（分子）の構造'!K$51</f>
        <v>51519</v>
      </c>
      <c r="K57" s="152"/>
      <c r="L57" s="152"/>
      <c r="M57" s="152">
        <f>'将来負担比率（分子）の構造'!L$51</f>
        <v>51701</v>
      </c>
      <c r="N57" s="152"/>
      <c r="O57" s="152"/>
      <c r="P57" s="152">
        <f>'将来負担比率（分子）の構造'!M$51</f>
        <v>51614</v>
      </c>
    </row>
    <row r="58" spans="1:16" x14ac:dyDescent="0.2">
      <c r="A58" s="152" t="s">
        <v>38</v>
      </c>
      <c r="B58" s="152"/>
      <c r="C58" s="152"/>
      <c r="D58" s="152">
        <f>'将来負担比率（分子）の構造'!I$50</f>
        <v>110326</v>
      </c>
      <c r="E58" s="152"/>
      <c r="F58" s="152"/>
      <c r="G58" s="152">
        <f>'将来負担比率（分子）の構造'!J$50</f>
        <v>103013</v>
      </c>
      <c r="H58" s="152"/>
      <c r="I58" s="152"/>
      <c r="J58" s="152">
        <f>'将来負担比率（分子）の構造'!K$50</f>
        <v>81827</v>
      </c>
      <c r="K58" s="152"/>
      <c r="L58" s="152"/>
      <c r="M58" s="152">
        <f>'将来負担比率（分子）の構造'!L$50</f>
        <v>73178</v>
      </c>
      <c r="N58" s="152"/>
      <c r="O58" s="152"/>
      <c r="P58" s="152">
        <f>'将来負担比率（分子）の構造'!M$50</f>
        <v>75093</v>
      </c>
    </row>
    <row r="59" spans="1:16" x14ac:dyDescent="0.2">
      <c r="A59" s="152" t="s">
        <v>36</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35</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33</v>
      </c>
      <c r="B61" s="152">
        <f>'将来負担比率（分子）の構造'!I$46</f>
        <v>801</v>
      </c>
      <c r="C61" s="152"/>
      <c r="D61" s="152"/>
      <c r="E61" s="152">
        <f>'将来負担比率（分子）の構造'!J$46</f>
        <v>113</v>
      </c>
      <c r="F61" s="152"/>
      <c r="G61" s="152"/>
      <c r="H61" s="152">
        <f>'将来負担比率（分子）の構造'!K$46</f>
        <v>93</v>
      </c>
      <c r="I61" s="152"/>
      <c r="J61" s="152"/>
      <c r="K61" s="152">
        <f>'将来負担比率（分子）の構造'!L$46</f>
        <v>145</v>
      </c>
      <c r="L61" s="152"/>
      <c r="M61" s="152"/>
      <c r="N61" s="152">
        <f>'将来負担比率（分子）の構造'!M$46</f>
        <v>147</v>
      </c>
      <c r="O61" s="152"/>
      <c r="P61" s="152"/>
    </row>
    <row r="62" spans="1:16" x14ac:dyDescent="0.2">
      <c r="A62" s="152" t="s">
        <v>32</v>
      </c>
      <c r="B62" s="152">
        <f>'将来負担比率（分子）の構造'!I$45</f>
        <v>178732</v>
      </c>
      <c r="C62" s="152"/>
      <c r="D62" s="152"/>
      <c r="E62" s="152">
        <f>'将来負担比率（分子）の構造'!J$45</f>
        <v>176451</v>
      </c>
      <c r="F62" s="152"/>
      <c r="G62" s="152"/>
      <c r="H62" s="152">
        <f>'将来負担比率（分子）の構造'!K$45</f>
        <v>178072</v>
      </c>
      <c r="I62" s="152"/>
      <c r="J62" s="152"/>
      <c r="K62" s="152">
        <f>'将来負担比率（分子）の構造'!L$45</f>
        <v>176003</v>
      </c>
      <c r="L62" s="152"/>
      <c r="M62" s="152"/>
      <c r="N62" s="152">
        <f>'将来負担比率（分子）の構造'!M$45</f>
        <v>166113</v>
      </c>
      <c r="O62" s="152"/>
      <c r="P62" s="152"/>
    </row>
    <row r="63" spans="1:16" x14ac:dyDescent="0.2">
      <c r="A63" s="152" t="s">
        <v>31</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x14ac:dyDescent="0.2">
      <c r="A64" s="152" t="s">
        <v>30</v>
      </c>
      <c r="B64" s="152">
        <f>'将来負担比率（分子）の構造'!I$43</f>
        <v>85705</v>
      </c>
      <c r="C64" s="152"/>
      <c r="D64" s="152"/>
      <c r="E64" s="152">
        <f>'将来負担比率（分子）の構造'!J$43</f>
        <v>87974</v>
      </c>
      <c r="F64" s="152"/>
      <c r="G64" s="152"/>
      <c r="H64" s="152">
        <f>'将来負担比率（分子）の構造'!K$43</f>
        <v>82443</v>
      </c>
      <c r="I64" s="152"/>
      <c r="J64" s="152"/>
      <c r="K64" s="152">
        <f>'将来負担比率（分子）の構造'!L$43</f>
        <v>70174</v>
      </c>
      <c r="L64" s="152"/>
      <c r="M64" s="152"/>
      <c r="N64" s="152">
        <f>'将来負担比率（分子）の構造'!M$43</f>
        <v>67650</v>
      </c>
      <c r="O64" s="152"/>
      <c r="P64" s="152"/>
    </row>
    <row r="65" spans="1:16" x14ac:dyDescent="0.2">
      <c r="A65" s="152" t="s">
        <v>29</v>
      </c>
      <c r="B65" s="152">
        <f>'将来負担比率（分子）の構造'!I$42</f>
        <v>7778</v>
      </c>
      <c r="C65" s="152"/>
      <c r="D65" s="152"/>
      <c r="E65" s="152">
        <f>'将来負担比率（分子）の構造'!J$42</f>
        <v>5626</v>
      </c>
      <c r="F65" s="152"/>
      <c r="G65" s="152"/>
      <c r="H65" s="152">
        <f>'将来負担比率（分子）の構造'!K$42</f>
        <v>4542</v>
      </c>
      <c r="I65" s="152"/>
      <c r="J65" s="152"/>
      <c r="K65" s="152">
        <f>'将来負担比率（分子）の構造'!L$42</f>
        <v>3627</v>
      </c>
      <c r="L65" s="152"/>
      <c r="M65" s="152"/>
      <c r="N65" s="152">
        <f>'将来負担比率（分子）の構造'!M$42</f>
        <v>2794</v>
      </c>
      <c r="O65" s="152"/>
      <c r="P65" s="152"/>
    </row>
    <row r="66" spans="1:16" x14ac:dyDescent="0.2">
      <c r="A66" s="152" t="s">
        <v>28</v>
      </c>
      <c r="B66" s="152">
        <f>'将来負担比率（分子）の構造'!I$41</f>
        <v>1480365</v>
      </c>
      <c r="C66" s="152"/>
      <c r="D66" s="152"/>
      <c r="E66" s="152">
        <f>'将来負担比率（分子）の構造'!J$41</f>
        <v>1439973</v>
      </c>
      <c r="F66" s="152"/>
      <c r="G66" s="152"/>
      <c r="H66" s="152">
        <f>'将来負担比率（分子）の構造'!K$41</f>
        <v>1407168</v>
      </c>
      <c r="I66" s="152"/>
      <c r="J66" s="152"/>
      <c r="K66" s="152">
        <f>'将来負担比率（分子）の構造'!L$41</f>
        <v>1375859</v>
      </c>
      <c r="L66" s="152"/>
      <c r="M66" s="152"/>
      <c r="N66" s="152">
        <f>'将来負担比率（分子）の構造'!M$41</f>
        <v>1355246</v>
      </c>
      <c r="O66" s="152"/>
      <c r="P66" s="152"/>
    </row>
    <row r="67" spans="1:16" x14ac:dyDescent="0.2">
      <c r="A67" s="152" t="s">
        <v>72</v>
      </c>
      <c r="B67" s="152" t="e">
        <f>NA()</f>
        <v>#N/A</v>
      </c>
      <c r="C67" s="152">
        <f>IF(ISNUMBER('将来負担比率（分子）の構造'!I$53), IF('将来負担比率（分子）の構造'!I$53 &lt; 0, 0, '将来負担比率（分子）の構造'!I$53), NA())</f>
        <v>766340</v>
      </c>
      <c r="D67" s="152" t="e">
        <f>NA()</f>
        <v>#N/A</v>
      </c>
      <c r="E67" s="152" t="e">
        <f>NA()</f>
        <v>#N/A</v>
      </c>
      <c r="F67" s="152">
        <f>IF(ISNUMBER('将来負担比率（分子）の構造'!J$53), IF('将来負担比率（分子）の構造'!J$53 &lt; 0, 0, '将来負担比率（分子）の構造'!J$53), NA())</f>
        <v>744334</v>
      </c>
      <c r="G67" s="152" t="e">
        <f>NA()</f>
        <v>#N/A</v>
      </c>
      <c r="H67" s="152" t="e">
        <f>NA()</f>
        <v>#N/A</v>
      </c>
      <c r="I67" s="152">
        <f>IF(ISNUMBER('将来負担比率（分子）の構造'!K$53), IF('将来負担比率（分子）の構造'!K$53 &lt; 0, 0, '将来負担比率（分子）の構造'!K$53), NA())</f>
        <v>749048</v>
      </c>
      <c r="J67" s="152" t="e">
        <f>NA()</f>
        <v>#N/A</v>
      </c>
      <c r="K67" s="152" t="e">
        <f>NA()</f>
        <v>#N/A</v>
      </c>
      <c r="L67" s="152">
        <f>IF(ISNUMBER('将来負担比率（分子）の構造'!L$53), IF('将来負担比率（分子）の構造'!L$53 &lt; 0, 0, '将来負担比率（分子）の構造'!L$53), NA())</f>
        <v>728265</v>
      </c>
      <c r="M67" s="152" t="e">
        <f>NA()</f>
        <v>#N/A</v>
      </c>
      <c r="N67" s="152" t="e">
        <f>NA()</f>
        <v>#N/A</v>
      </c>
      <c r="O67" s="152">
        <f>IF(ISNUMBER('将来負担比率（分子）の構造'!M$53), IF('将来負担比率（分子）の構造'!M$53 &lt; 0, 0, '将来負担比率（分子）の構造'!M$53), NA())</f>
        <v>709138</v>
      </c>
      <c r="P67" s="152" t="e">
        <f>NA()</f>
        <v>#N/A</v>
      </c>
    </row>
    <row r="70" spans="1:16" x14ac:dyDescent="0.2">
      <c r="A70" s="154" t="s">
        <v>73</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74</v>
      </c>
      <c r="B72" s="156">
        <f>基金残高に係る経年分析!F55</f>
        <v>22790</v>
      </c>
      <c r="C72" s="156">
        <f>基金残高に係る経年分析!G55</f>
        <v>20819</v>
      </c>
      <c r="D72" s="156">
        <f>基金残高に係る経年分析!H55</f>
        <v>22949</v>
      </c>
    </row>
    <row r="73" spans="1:16" x14ac:dyDescent="0.2">
      <c r="A73" s="155" t="s">
        <v>75</v>
      </c>
      <c r="B73" s="156">
        <f>基金残高に係る経年分析!F56</f>
        <v>19218</v>
      </c>
      <c r="C73" s="156">
        <f>基金残高に係る経年分析!G56</f>
        <v>13553</v>
      </c>
      <c r="D73" s="156">
        <f>基金残高に係る経年分析!H56</f>
        <v>14788</v>
      </c>
    </row>
    <row r="74" spans="1:16" x14ac:dyDescent="0.2">
      <c r="A74" s="155" t="s">
        <v>76</v>
      </c>
      <c r="B74" s="156">
        <f>基金残高に係る経年分析!F57</f>
        <v>95459</v>
      </c>
      <c r="C74" s="156">
        <f>基金残高に係る経年分析!G57</f>
        <v>80380</v>
      </c>
      <c r="D74" s="156">
        <f>基金残高に係る経年分析!H57</f>
        <v>59328</v>
      </c>
    </row>
  </sheetData>
  <sheetProtection algorithmName="SHA-512" hashValue="XZGzKmUeflfDMXYVDEQkyM7jn0gNdNfrMIHOMXdBkTU/zXNFnurBYXq5Ske53tJExHwZ6o3P4vMjb7Dr6DjGAg==" saltValue="vw8EmC/V3yLgb0we53yO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697" t="s">
        <v>186</v>
      </c>
      <c r="DD1" s="698"/>
      <c r="DE1" s="698"/>
      <c r="DF1" s="698"/>
      <c r="DG1" s="698"/>
      <c r="DH1" s="698"/>
      <c r="DI1" s="699"/>
      <c r="DK1" s="697" t="s">
        <v>187</v>
      </c>
      <c r="DL1" s="698"/>
      <c r="DM1" s="698"/>
      <c r="DN1" s="698"/>
      <c r="DO1" s="698"/>
      <c r="DP1" s="698"/>
      <c r="DQ1" s="698"/>
      <c r="DR1" s="698"/>
      <c r="DS1" s="698"/>
      <c r="DT1" s="698"/>
      <c r="DU1" s="698"/>
      <c r="DV1" s="698"/>
      <c r="DW1" s="698"/>
      <c r="DX1" s="699"/>
      <c r="DY1" s="207"/>
      <c r="DZ1" s="207"/>
      <c r="EA1" s="207"/>
      <c r="EB1" s="207"/>
      <c r="EC1" s="207"/>
      <c r="ED1" s="207"/>
      <c r="EE1" s="207"/>
      <c r="EF1" s="207"/>
      <c r="EG1" s="207"/>
      <c r="EH1" s="207"/>
    </row>
    <row r="2" spans="2:138" ht="22.5" customHeight="1" x14ac:dyDescent="0.2">
      <c r="B2" s="209" t="s">
        <v>188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667" t="s">
        <v>189</v>
      </c>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7" t="s">
        <v>190</v>
      </c>
      <c r="AQ3" s="668"/>
      <c r="AR3" s="668"/>
      <c r="AS3" s="668"/>
      <c r="AT3" s="668"/>
      <c r="AU3" s="668"/>
      <c r="AV3" s="668"/>
      <c r="AW3" s="668"/>
      <c r="AX3" s="668"/>
      <c r="AY3" s="668"/>
      <c r="AZ3" s="668"/>
      <c r="BA3" s="668"/>
      <c r="BB3" s="668"/>
      <c r="BC3" s="668"/>
      <c r="BD3" s="668"/>
      <c r="BE3" s="668"/>
      <c r="BF3" s="668"/>
      <c r="BG3" s="668"/>
      <c r="BH3" s="668"/>
      <c r="BI3" s="668"/>
      <c r="BJ3" s="668"/>
      <c r="BK3" s="668"/>
      <c r="BL3" s="668"/>
      <c r="BM3" s="668"/>
      <c r="BN3" s="668"/>
      <c r="BO3" s="668"/>
      <c r="BP3" s="668"/>
      <c r="BQ3" s="668"/>
      <c r="BR3" s="668"/>
      <c r="BS3" s="668"/>
      <c r="BT3" s="668"/>
      <c r="BU3" s="668"/>
      <c r="BV3" s="668"/>
      <c r="BW3" s="669"/>
      <c r="BY3" s="667" t="s">
        <v>191</v>
      </c>
      <c r="BZ3" s="668"/>
      <c r="CA3" s="668"/>
      <c r="CB3" s="668"/>
      <c r="CC3" s="668"/>
      <c r="CD3" s="668"/>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9"/>
    </row>
    <row r="4" spans="2:138" ht="11.25" customHeight="1" x14ac:dyDescent="0.2">
      <c r="B4" s="667" t="s">
        <v>1</v>
      </c>
      <c r="C4" s="668"/>
      <c r="D4" s="668"/>
      <c r="E4" s="668"/>
      <c r="F4" s="668"/>
      <c r="G4" s="668"/>
      <c r="H4" s="668"/>
      <c r="I4" s="668"/>
      <c r="J4" s="668"/>
      <c r="K4" s="668"/>
      <c r="L4" s="668"/>
      <c r="M4" s="668"/>
      <c r="N4" s="668"/>
      <c r="O4" s="668"/>
      <c r="P4" s="668"/>
      <c r="Q4" s="669"/>
      <c r="R4" s="667" t="s">
        <v>192</v>
      </c>
      <c r="S4" s="668"/>
      <c r="T4" s="668"/>
      <c r="U4" s="668"/>
      <c r="V4" s="668"/>
      <c r="W4" s="668"/>
      <c r="X4" s="668"/>
      <c r="Y4" s="669"/>
      <c r="Z4" s="667" t="s">
        <v>193</v>
      </c>
      <c r="AA4" s="668"/>
      <c r="AB4" s="668"/>
      <c r="AC4" s="669"/>
      <c r="AD4" s="667" t="s">
        <v>194</v>
      </c>
      <c r="AE4" s="668"/>
      <c r="AF4" s="668"/>
      <c r="AG4" s="668"/>
      <c r="AH4" s="668"/>
      <c r="AI4" s="668"/>
      <c r="AJ4" s="668"/>
      <c r="AK4" s="669"/>
      <c r="AL4" s="667" t="s">
        <v>193</v>
      </c>
      <c r="AM4" s="668"/>
      <c r="AN4" s="668"/>
      <c r="AO4" s="669"/>
      <c r="AP4" s="700" t="s">
        <v>195</v>
      </c>
      <c r="AQ4" s="700"/>
      <c r="AR4" s="700"/>
      <c r="AS4" s="700"/>
      <c r="AT4" s="700"/>
      <c r="AU4" s="700"/>
      <c r="AV4" s="700"/>
      <c r="AW4" s="700"/>
      <c r="AX4" s="700"/>
      <c r="AY4" s="700"/>
      <c r="AZ4" s="700"/>
      <c r="BA4" s="700"/>
      <c r="BB4" s="700"/>
      <c r="BC4" s="700"/>
      <c r="BD4" s="700" t="s">
        <v>196</v>
      </c>
      <c r="BE4" s="700"/>
      <c r="BF4" s="700"/>
      <c r="BG4" s="700"/>
      <c r="BH4" s="700"/>
      <c r="BI4" s="700"/>
      <c r="BJ4" s="700"/>
      <c r="BK4" s="700"/>
      <c r="BL4" s="700" t="s">
        <v>193</v>
      </c>
      <c r="BM4" s="700"/>
      <c r="BN4" s="700"/>
      <c r="BO4" s="700"/>
      <c r="BP4" s="700" t="s">
        <v>197</v>
      </c>
      <c r="BQ4" s="700"/>
      <c r="BR4" s="700"/>
      <c r="BS4" s="700"/>
      <c r="BT4" s="700"/>
      <c r="BU4" s="700"/>
      <c r="BV4" s="700"/>
      <c r="BW4" s="700"/>
      <c r="BY4" s="667" t="s">
        <v>198</v>
      </c>
      <c r="BZ4" s="668"/>
      <c r="CA4" s="668"/>
      <c r="CB4" s="668"/>
      <c r="CC4" s="668"/>
      <c r="CD4" s="668"/>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9"/>
    </row>
    <row r="5" spans="2:138" s="212" customFormat="1" ht="11.25" customHeight="1" x14ac:dyDescent="0.2">
      <c r="B5" s="664" t="s">
        <v>199</v>
      </c>
      <c r="C5" s="665"/>
      <c r="D5" s="665"/>
      <c r="E5" s="665"/>
      <c r="F5" s="665"/>
      <c r="G5" s="665"/>
      <c r="H5" s="665"/>
      <c r="I5" s="665"/>
      <c r="J5" s="665"/>
      <c r="K5" s="665"/>
      <c r="L5" s="665"/>
      <c r="M5" s="665"/>
      <c r="N5" s="665"/>
      <c r="O5" s="665"/>
      <c r="P5" s="665"/>
      <c r="Q5" s="666"/>
      <c r="R5" s="676">
        <v>161124204</v>
      </c>
      <c r="S5" s="677"/>
      <c r="T5" s="677"/>
      <c r="U5" s="677"/>
      <c r="V5" s="677"/>
      <c r="W5" s="677"/>
      <c r="X5" s="677"/>
      <c r="Y5" s="678"/>
      <c r="Z5" s="695">
        <v>15.6</v>
      </c>
      <c r="AA5" s="695"/>
      <c r="AB5" s="695"/>
      <c r="AC5" s="695"/>
      <c r="AD5" s="696">
        <v>133038523</v>
      </c>
      <c r="AE5" s="696"/>
      <c r="AF5" s="696"/>
      <c r="AG5" s="696"/>
      <c r="AH5" s="696"/>
      <c r="AI5" s="696"/>
      <c r="AJ5" s="696"/>
      <c r="AK5" s="696"/>
      <c r="AL5" s="679">
        <v>35.799999999999997</v>
      </c>
      <c r="AM5" s="680"/>
      <c r="AN5" s="680"/>
      <c r="AO5" s="683"/>
      <c r="AP5" s="664" t="s">
        <v>200</v>
      </c>
      <c r="AQ5" s="665"/>
      <c r="AR5" s="665"/>
      <c r="AS5" s="665"/>
      <c r="AT5" s="665"/>
      <c r="AU5" s="665"/>
      <c r="AV5" s="665"/>
      <c r="AW5" s="665"/>
      <c r="AX5" s="665"/>
      <c r="AY5" s="665"/>
      <c r="AZ5" s="665"/>
      <c r="BA5" s="665"/>
      <c r="BB5" s="665"/>
      <c r="BC5" s="666"/>
      <c r="BD5" s="595">
        <v>161017760</v>
      </c>
      <c r="BE5" s="596"/>
      <c r="BF5" s="596"/>
      <c r="BG5" s="596"/>
      <c r="BH5" s="596"/>
      <c r="BI5" s="596"/>
      <c r="BJ5" s="596"/>
      <c r="BK5" s="597"/>
      <c r="BL5" s="684">
        <v>99.9</v>
      </c>
      <c r="BM5" s="684"/>
      <c r="BN5" s="684"/>
      <c r="BO5" s="684"/>
      <c r="BP5" s="685">
        <v>1465332</v>
      </c>
      <c r="BQ5" s="685"/>
      <c r="BR5" s="685"/>
      <c r="BS5" s="685"/>
      <c r="BT5" s="685"/>
      <c r="BU5" s="685"/>
      <c r="BV5" s="685"/>
      <c r="BW5" s="688"/>
      <c r="BY5" s="667" t="s">
        <v>195</v>
      </c>
      <c r="BZ5" s="668"/>
      <c r="CA5" s="668"/>
      <c r="CB5" s="668"/>
      <c r="CC5" s="668"/>
      <c r="CD5" s="668"/>
      <c r="CE5" s="668"/>
      <c r="CF5" s="668"/>
      <c r="CG5" s="668"/>
      <c r="CH5" s="668"/>
      <c r="CI5" s="668"/>
      <c r="CJ5" s="668"/>
      <c r="CK5" s="668"/>
      <c r="CL5" s="669"/>
      <c r="CM5" s="667" t="s">
        <v>201</v>
      </c>
      <c r="CN5" s="668"/>
      <c r="CO5" s="668"/>
      <c r="CP5" s="668"/>
      <c r="CQ5" s="668"/>
      <c r="CR5" s="668"/>
      <c r="CS5" s="668"/>
      <c r="CT5" s="669"/>
      <c r="CU5" s="667" t="s">
        <v>193</v>
      </c>
      <c r="CV5" s="668"/>
      <c r="CW5" s="668"/>
      <c r="CX5" s="669"/>
      <c r="CY5" s="667" t="s">
        <v>202</v>
      </c>
      <c r="CZ5" s="668"/>
      <c r="DA5" s="668"/>
      <c r="DB5" s="668"/>
      <c r="DC5" s="668"/>
      <c r="DD5" s="668"/>
      <c r="DE5" s="668"/>
      <c r="DF5" s="668"/>
      <c r="DG5" s="668"/>
      <c r="DH5" s="668"/>
      <c r="DI5" s="668"/>
      <c r="DJ5" s="668"/>
      <c r="DK5" s="669"/>
      <c r="DL5" s="667" t="s">
        <v>203</v>
      </c>
      <c r="DM5" s="668"/>
      <c r="DN5" s="668"/>
      <c r="DO5" s="668"/>
      <c r="DP5" s="668"/>
      <c r="DQ5" s="668"/>
      <c r="DR5" s="668"/>
      <c r="DS5" s="668"/>
      <c r="DT5" s="668"/>
      <c r="DU5" s="668"/>
      <c r="DV5" s="668"/>
      <c r="DW5" s="668"/>
      <c r="DX5" s="669"/>
    </row>
    <row r="6" spans="2:138" ht="11.25" customHeight="1" x14ac:dyDescent="0.2">
      <c r="B6" s="592" t="s">
        <v>204</v>
      </c>
      <c r="C6" s="593"/>
      <c r="D6" s="593"/>
      <c r="E6" s="593"/>
      <c r="F6" s="593"/>
      <c r="G6" s="593"/>
      <c r="H6" s="593"/>
      <c r="I6" s="593"/>
      <c r="J6" s="593"/>
      <c r="K6" s="593"/>
      <c r="L6" s="593"/>
      <c r="M6" s="593"/>
      <c r="N6" s="593"/>
      <c r="O6" s="593"/>
      <c r="P6" s="593"/>
      <c r="Q6" s="594"/>
      <c r="R6" s="595">
        <v>24268131</v>
      </c>
      <c r="S6" s="596"/>
      <c r="T6" s="596"/>
      <c r="U6" s="596"/>
      <c r="V6" s="596"/>
      <c r="W6" s="596"/>
      <c r="X6" s="596"/>
      <c r="Y6" s="597"/>
      <c r="Z6" s="684">
        <v>2.4</v>
      </c>
      <c r="AA6" s="684"/>
      <c r="AB6" s="684"/>
      <c r="AC6" s="684"/>
      <c r="AD6" s="685">
        <v>24268131</v>
      </c>
      <c r="AE6" s="685"/>
      <c r="AF6" s="685"/>
      <c r="AG6" s="685"/>
      <c r="AH6" s="685"/>
      <c r="AI6" s="685"/>
      <c r="AJ6" s="685"/>
      <c r="AK6" s="685"/>
      <c r="AL6" s="598">
        <v>6.5</v>
      </c>
      <c r="AM6" s="686"/>
      <c r="AN6" s="686"/>
      <c r="AO6" s="687"/>
      <c r="AP6" s="592" t="s">
        <v>205</v>
      </c>
      <c r="AQ6" s="593"/>
      <c r="AR6" s="593"/>
      <c r="AS6" s="593"/>
      <c r="AT6" s="593"/>
      <c r="AU6" s="593"/>
      <c r="AV6" s="593"/>
      <c r="AW6" s="593"/>
      <c r="AX6" s="593"/>
      <c r="AY6" s="593"/>
      <c r="AZ6" s="593"/>
      <c r="BA6" s="593"/>
      <c r="BB6" s="593"/>
      <c r="BC6" s="594"/>
      <c r="BD6" s="595">
        <v>161017760</v>
      </c>
      <c r="BE6" s="596"/>
      <c r="BF6" s="596"/>
      <c r="BG6" s="596"/>
      <c r="BH6" s="596"/>
      <c r="BI6" s="596"/>
      <c r="BJ6" s="596"/>
      <c r="BK6" s="597"/>
      <c r="BL6" s="684">
        <v>99.9</v>
      </c>
      <c r="BM6" s="684"/>
      <c r="BN6" s="684"/>
      <c r="BO6" s="684"/>
      <c r="BP6" s="685">
        <v>1465332</v>
      </c>
      <c r="BQ6" s="685"/>
      <c r="BR6" s="685"/>
      <c r="BS6" s="685"/>
      <c r="BT6" s="685"/>
      <c r="BU6" s="685"/>
      <c r="BV6" s="685"/>
      <c r="BW6" s="688"/>
      <c r="BY6" s="664" t="s">
        <v>206</v>
      </c>
      <c r="BZ6" s="665"/>
      <c r="CA6" s="665"/>
      <c r="CB6" s="665"/>
      <c r="CC6" s="665"/>
      <c r="CD6" s="665"/>
      <c r="CE6" s="665"/>
      <c r="CF6" s="665"/>
      <c r="CG6" s="665"/>
      <c r="CH6" s="665"/>
      <c r="CI6" s="665"/>
      <c r="CJ6" s="665"/>
      <c r="CK6" s="665"/>
      <c r="CL6" s="666"/>
      <c r="CM6" s="595">
        <v>1389508</v>
      </c>
      <c r="CN6" s="596"/>
      <c r="CO6" s="596"/>
      <c r="CP6" s="596"/>
      <c r="CQ6" s="596"/>
      <c r="CR6" s="596"/>
      <c r="CS6" s="596"/>
      <c r="CT6" s="597"/>
      <c r="CU6" s="684">
        <v>0.1</v>
      </c>
      <c r="CV6" s="684"/>
      <c r="CW6" s="684"/>
      <c r="CX6" s="684"/>
      <c r="CY6" s="601">
        <v>28000</v>
      </c>
      <c r="CZ6" s="596"/>
      <c r="DA6" s="596"/>
      <c r="DB6" s="596"/>
      <c r="DC6" s="596"/>
      <c r="DD6" s="596"/>
      <c r="DE6" s="596"/>
      <c r="DF6" s="596"/>
      <c r="DG6" s="596"/>
      <c r="DH6" s="596"/>
      <c r="DI6" s="596"/>
      <c r="DJ6" s="596"/>
      <c r="DK6" s="597"/>
      <c r="DL6" s="601">
        <v>1378360</v>
      </c>
      <c r="DM6" s="596"/>
      <c r="DN6" s="596"/>
      <c r="DO6" s="596"/>
      <c r="DP6" s="596"/>
      <c r="DQ6" s="596"/>
      <c r="DR6" s="596"/>
      <c r="DS6" s="596"/>
      <c r="DT6" s="596"/>
      <c r="DU6" s="596"/>
      <c r="DV6" s="596"/>
      <c r="DW6" s="596"/>
      <c r="DX6" s="690"/>
    </row>
    <row r="7" spans="2:138" ht="11.25" customHeight="1" x14ac:dyDescent="0.2">
      <c r="B7" s="592" t="s">
        <v>207</v>
      </c>
      <c r="C7" s="593"/>
      <c r="D7" s="593"/>
      <c r="E7" s="593"/>
      <c r="F7" s="593"/>
      <c r="G7" s="593"/>
      <c r="H7" s="593"/>
      <c r="I7" s="593"/>
      <c r="J7" s="593"/>
      <c r="K7" s="593"/>
      <c r="L7" s="593"/>
      <c r="M7" s="593"/>
      <c r="N7" s="593"/>
      <c r="O7" s="593"/>
      <c r="P7" s="593"/>
      <c r="Q7" s="594"/>
      <c r="R7" s="595">
        <v>3513558</v>
      </c>
      <c r="S7" s="596"/>
      <c r="T7" s="596"/>
      <c r="U7" s="596"/>
      <c r="V7" s="596"/>
      <c r="W7" s="596"/>
      <c r="X7" s="596"/>
      <c r="Y7" s="597"/>
      <c r="Z7" s="684">
        <v>0.3</v>
      </c>
      <c r="AA7" s="684"/>
      <c r="AB7" s="684"/>
      <c r="AC7" s="684"/>
      <c r="AD7" s="685">
        <v>3513558</v>
      </c>
      <c r="AE7" s="685"/>
      <c r="AF7" s="685"/>
      <c r="AG7" s="685"/>
      <c r="AH7" s="685"/>
      <c r="AI7" s="685"/>
      <c r="AJ7" s="685"/>
      <c r="AK7" s="685"/>
      <c r="AL7" s="598">
        <v>0.9</v>
      </c>
      <c r="AM7" s="686"/>
      <c r="AN7" s="686"/>
      <c r="AO7" s="687"/>
      <c r="AP7" s="592" t="s">
        <v>208</v>
      </c>
      <c r="AQ7" s="593"/>
      <c r="AR7" s="593"/>
      <c r="AS7" s="593"/>
      <c r="AT7" s="593"/>
      <c r="AU7" s="593"/>
      <c r="AV7" s="593"/>
      <c r="AW7" s="593"/>
      <c r="AX7" s="593"/>
      <c r="AY7" s="593"/>
      <c r="AZ7" s="593"/>
      <c r="BA7" s="593"/>
      <c r="BB7" s="593"/>
      <c r="BC7" s="594"/>
      <c r="BD7" s="595">
        <v>42569310</v>
      </c>
      <c r="BE7" s="596"/>
      <c r="BF7" s="596"/>
      <c r="BG7" s="596"/>
      <c r="BH7" s="596"/>
      <c r="BI7" s="596"/>
      <c r="BJ7" s="596"/>
      <c r="BK7" s="597"/>
      <c r="BL7" s="684">
        <v>26.4</v>
      </c>
      <c r="BM7" s="684"/>
      <c r="BN7" s="684"/>
      <c r="BO7" s="684"/>
      <c r="BP7" s="685">
        <v>1465332</v>
      </c>
      <c r="BQ7" s="685"/>
      <c r="BR7" s="685"/>
      <c r="BS7" s="685"/>
      <c r="BT7" s="685"/>
      <c r="BU7" s="685"/>
      <c r="BV7" s="685"/>
      <c r="BW7" s="688"/>
      <c r="BY7" s="592" t="s">
        <v>209</v>
      </c>
      <c r="BZ7" s="593"/>
      <c r="CA7" s="593"/>
      <c r="CB7" s="593"/>
      <c r="CC7" s="593"/>
      <c r="CD7" s="593"/>
      <c r="CE7" s="593"/>
      <c r="CF7" s="593"/>
      <c r="CG7" s="593"/>
      <c r="CH7" s="593"/>
      <c r="CI7" s="593"/>
      <c r="CJ7" s="593"/>
      <c r="CK7" s="593"/>
      <c r="CL7" s="594"/>
      <c r="CM7" s="595">
        <v>54815479</v>
      </c>
      <c r="CN7" s="596"/>
      <c r="CO7" s="596"/>
      <c r="CP7" s="596"/>
      <c r="CQ7" s="596"/>
      <c r="CR7" s="596"/>
      <c r="CS7" s="596"/>
      <c r="CT7" s="597"/>
      <c r="CU7" s="684">
        <v>5.7</v>
      </c>
      <c r="CV7" s="684"/>
      <c r="CW7" s="684"/>
      <c r="CX7" s="684"/>
      <c r="CY7" s="601">
        <v>3018868</v>
      </c>
      <c r="CZ7" s="596"/>
      <c r="DA7" s="596"/>
      <c r="DB7" s="596"/>
      <c r="DC7" s="596"/>
      <c r="DD7" s="596"/>
      <c r="DE7" s="596"/>
      <c r="DF7" s="596"/>
      <c r="DG7" s="596"/>
      <c r="DH7" s="596"/>
      <c r="DI7" s="596"/>
      <c r="DJ7" s="596"/>
      <c r="DK7" s="597"/>
      <c r="DL7" s="601">
        <v>45270277</v>
      </c>
      <c r="DM7" s="596"/>
      <c r="DN7" s="596"/>
      <c r="DO7" s="596"/>
      <c r="DP7" s="596"/>
      <c r="DQ7" s="596"/>
      <c r="DR7" s="596"/>
      <c r="DS7" s="596"/>
      <c r="DT7" s="596"/>
      <c r="DU7" s="596"/>
      <c r="DV7" s="596"/>
      <c r="DW7" s="596"/>
      <c r="DX7" s="690"/>
    </row>
    <row r="8" spans="2:138" ht="11.25" customHeight="1" x14ac:dyDescent="0.2">
      <c r="B8" s="592" t="s">
        <v>210</v>
      </c>
      <c r="C8" s="593"/>
      <c r="D8" s="593"/>
      <c r="E8" s="593"/>
      <c r="F8" s="593"/>
      <c r="G8" s="593"/>
      <c r="H8" s="593"/>
      <c r="I8" s="593"/>
      <c r="J8" s="593"/>
      <c r="K8" s="593"/>
      <c r="L8" s="593"/>
      <c r="M8" s="593"/>
      <c r="N8" s="593"/>
      <c r="O8" s="593"/>
      <c r="P8" s="593"/>
      <c r="Q8" s="594"/>
      <c r="R8" s="595" t="s">
        <v>128</v>
      </c>
      <c r="S8" s="596"/>
      <c r="T8" s="596"/>
      <c r="U8" s="596"/>
      <c r="V8" s="596"/>
      <c r="W8" s="596"/>
      <c r="X8" s="596"/>
      <c r="Y8" s="597"/>
      <c r="Z8" s="684" t="s">
        <v>128</v>
      </c>
      <c r="AA8" s="684"/>
      <c r="AB8" s="684"/>
      <c r="AC8" s="684"/>
      <c r="AD8" s="685" t="s">
        <v>128</v>
      </c>
      <c r="AE8" s="685"/>
      <c r="AF8" s="685"/>
      <c r="AG8" s="685"/>
      <c r="AH8" s="685"/>
      <c r="AI8" s="685"/>
      <c r="AJ8" s="685"/>
      <c r="AK8" s="685"/>
      <c r="AL8" s="598" t="s">
        <v>128</v>
      </c>
      <c r="AM8" s="686"/>
      <c r="AN8" s="686"/>
      <c r="AO8" s="687"/>
      <c r="AP8" s="592" t="s">
        <v>211</v>
      </c>
      <c r="AQ8" s="593"/>
      <c r="AR8" s="593"/>
      <c r="AS8" s="593"/>
      <c r="AT8" s="593"/>
      <c r="AU8" s="593"/>
      <c r="AV8" s="593"/>
      <c r="AW8" s="593"/>
      <c r="AX8" s="593"/>
      <c r="AY8" s="593"/>
      <c r="AZ8" s="593"/>
      <c r="BA8" s="593"/>
      <c r="BB8" s="593"/>
      <c r="BC8" s="594"/>
      <c r="BD8" s="595">
        <v>1529522</v>
      </c>
      <c r="BE8" s="596"/>
      <c r="BF8" s="596"/>
      <c r="BG8" s="596"/>
      <c r="BH8" s="596"/>
      <c r="BI8" s="596"/>
      <c r="BJ8" s="596"/>
      <c r="BK8" s="597"/>
      <c r="BL8" s="684">
        <v>0.9</v>
      </c>
      <c r="BM8" s="684"/>
      <c r="BN8" s="684"/>
      <c r="BO8" s="684"/>
      <c r="BP8" s="685">
        <v>605380</v>
      </c>
      <c r="BQ8" s="685"/>
      <c r="BR8" s="685"/>
      <c r="BS8" s="685"/>
      <c r="BT8" s="685"/>
      <c r="BU8" s="685"/>
      <c r="BV8" s="685"/>
      <c r="BW8" s="688"/>
      <c r="BY8" s="592" t="s">
        <v>212</v>
      </c>
      <c r="BZ8" s="593"/>
      <c r="CA8" s="593"/>
      <c r="CB8" s="593"/>
      <c r="CC8" s="593"/>
      <c r="CD8" s="593"/>
      <c r="CE8" s="593"/>
      <c r="CF8" s="593"/>
      <c r="CG8" s="593"/>
      <c r="CH8" s="593"/>
      <c r="CI8" s="593"/>
      <c r="CJ8" s="593"/>
      <c r="CK8" s="593"/>
      <c r="CL8" s="594"/>
      <c r="CM8" s="595">
        <v>93417222</v>
      </c>
      <c r="CN8" s="596"/>
      <c r="CO8" s="596"/>
      <c r="CP8" s="596"/>
      <c r="CQ8" s="596"/>
      <c r="CR8" s="596"/>
      <c r="CS8" s="596"/>
      <c r="CT8" s="597"/>
      <c r="CU8" s="684">
        <v>9.8000000000000007</v>
      </c>
      <c r="CV8" s="684"/>
      <c r="CW8" s="684"/>
      <c r="CX8" s="684"/>
      <c r="CY8" s="601">
        <v>2814388</v>
      </c>
      <c r="CZ8" s="596"/>
      <c r="DA8" s="596"/>
      <c r="DB8" s="596"/>
      <c r="DC8" s="596"/>
      <c r="DD8" s="596"/>
      <c r="DE8" s="596"/>
      <c r="DF8" s="596"/>
      <c r="DG8" s="596"/>
      <c r="DH8" s="596"/>
      <c r="DI8" s="596"/>
      <c r="DJ8" s="596"/>
      <c r="DK8" s="597"/>
      <c r="DL8" s="601">
        <v>77964502</v>
      </c>
      <c r="DM8" s="596"/>
      <c r="DN8" s="596"/>
      <c r="DO8" s="596"/>
      <c r="DP8" s="596"/>
      <c r="DQ8" s="596"/>
      <c r="DR8" s="596"/>
      <c r="DS8" s="596"/>
      <c r="DT8" s="596"/>
      <c r="DU8" s="596"/>
      <c r="DV8" s="596"/>
      <c r="DW8" s="596"/>
      <c r="DX8" s="690"/>
    </row>
    <row r="9" spans="2:138" ht="11.25" customHeight="1" x14ac:dyDescent="0.2">
      <c r="B9" s="592" t="s">
        <v>213</v>
      </c>
      <c r="C9" s="593"/>
      <c r="D9" s="593"/>
      <c r="E9" s="593"/>
      <c r="F9" s="593"/>
      <c r="G9" s="593"/>
      <c r="H9" s="593"/>
      <c r="I9" s="593"/>
      <c r="J9" s="593"/>
      <c r="K9" s="593"/>
      <c r="L9" s="593"/>
      <c r="M9" s="593"/>
      <c r="N9" s="593"/>
      <c r="O9" s="593"/>
      <c r="P9" s="593"/>
      <c r="Q9" s="594"/>
      <c r="R9" s="595" t="s">
        <v>214</v>
      </c>
      <c r="S9" s="596"/>
      <c r="T9" s="596"/>
      <c r="U9" s="596"/>
      <c r="V9" s="596"/>
      <c r="W9" s="596"/>
      <c r="X9" s="596"/>
      <c r="Y9" s="597"/>
      <c r="Z9" s="684" t="s">
        <v>215</v>
      </c>
      <c r="AA9" s="684"/>
      <c r="AB9" s="684"/>
      <c r="AC9" s="684"/>
      <c r="AD9" s="685" t="s">
        <v>215</v>
      </c>
      <c r="AE9" s="685"/>
      <c r="AF9" s="685"/>
      <c r="AG9" s="685"/>
      <c r="AH9" s="685"/>
      <c r="AI9" s="685"/>
      <c r="AJ9" s="685"/>
      <c r="AK9" s="685"/>
      <c r="AL9" s="598" t="s">
        <v>128</v>
      </c>
      <c r="AM9" s="686"/>
      <c r="AN9" s="686"/>
      <c r="AO9" s="687"/>
      <c r="AP9" s="592" t="s">
        <v>216</v>
      </c>
      <c r="AQ9" s="593"/>
      <c r="AR9" s="593"/>
      <c r="AS9" s="593"/>
      <c r="AT9" s="593"/>
      <c r="AU9" s="593"/>
      <c r="AV9" s="593"/>
      <c r="AW9" s="593"/>
      <c r="AX9" s="593"/>
      <c r="AY9" s="593"/>
      <c r="AZ9" s="593"/>
      <c r="BA9" s="593"/>
      <c r="BB9" s="593"/>
      <c r="BC9" s="594"/>
      <c r="BD9" s="595">
        <v>34482415</v>
      </c>
      <c r="BE9" s="596"/>
      <c r="BF9" s="596"/>
      <c r="BG9" s="596"/>
      <c r="BH9" s="596"/>
      <c r="BI9" s="596"/>
      <c r="BJ9" s="596"/>
      <c r="BK9" s="597"/>
      <c r="BL9" s="684">
        <v>21.4</v>
      </c>
      <c r="BM9" s="684"/>
      <c r="BN9" s="684"/>
      <c r="BO9" s="684"/>
      <c r="BP9" s="685" t="s">
        <v>128</v>
      </c>
      <c r="BQ9" s="685"/>
      <c r="BR9" s="685"/>
      <c r="BS9" s="685"/>
      <c r="BT9" s="685"/>
      <c r="BU9" s="685"/>
      <c r="BV9" s="685"/>
      <c r="BW9" s="688"/>
      <c r="BY9" s="592" t="s">
        <v>217</v>
      </c>
      <c r="BZ9" s="593"/>
      <c r="CA9" s="593"/>
      <c r="CB9" s="593"/>
      <c r="CC9" s="593"/>
      <c r="CD9" s="593"/>
      <c r="CE9" s="593"/>
      <c r="CF9" s="593"/>
      <c r="CG9" s="593"/>
      <c r="CH9" s="593"/>
      <c r="CI9" s="593"/>
      <c r="CJ9" s="593"/>
      <c r="CK9" s="593"/>
      <c r="CL9" s="594"/>
      <c r="CM9" s="595">
        <v>55407114</v>
      </c>
      <c r="CN9" s="596"/>
      <c r="CO9" s="596"/>
      <c r="CP9" s="596"/>
      <c r="CQ9" s="596"/>
      <c r="CR9" s="596"/>
      <c r="CS9" s="596"/>
      <c r="CT9" s="597"/>
      <c r="CU9" s="684">
        <v>5.8</v>
      </c>
      <c r="CV9" s="684"/>
      <c r="CW9" s="684"/>
      <c r="CX9" s="684"/>
      <c r="CY9" s="601">
        <v>7478516</v>
      </c>
      <c r="CZ9" s="596"/>
      <c r="DA9" s="596"/>
      <c r="DB9" s="596"/>
      <c r="DC9" s="596"/>
      <c r="DD9" s="596"/>
      <c r="DE9" s="596"/>
      <c r="DF9" s="596"/>
      <c r="DG9" s="596"/>
      <c r="DH9" s="596"/>
      <c r="DI9" s="596"/>
      <c r="DJ9" s="596"/>
      <c r="DK9" s="597"/>
      <c r="DL9" s="601">
        <v>30967389</v>
      </c>
      <c r="DM9" s="596"/>
      <c r="DN9" s="596"/>
      <c r="DO9" s="596"/>
      <c r="DP9" s="596"/>
      <c r="DQ9" s="596"/>
      <c r="DR9" s="596"/>
      <c r="DS9" s="596"/>
      <c r="DT9" s="596"/>
      <c r="DU9" s="596"/>
      <c r="DV9" s="596"/>
      <c r="DW9" s="596"/>
      <c r="DX9" s="690"/>
    </row>
    <row r="10" spans="2:138" ht="11.25" customHeight="1" x14ac:dyDescent="0.2">
      <c r="B10" s="592" t="s">
        <v>218</v>
      </c>
      <c r="C10" s="593"/>
      <c r="D10" s="593"/>
      <c r="E10" s="593"/>
      <c r="F10" s="593"/>
      <c r="G10" s="593"/>
      <c r="H10" s="593"/>
      <c r="I10" s="593"/>
      <c r="J10" s="593"/>
      <c r="K10" s="593"/>
      <c r="L10" s="593"/>
      <c r="M10" s="593"/>
      <c r="N10" s="593"/>
      <c r="O10" s="593"/>
      <c r="P10" s="593"/>
      <c r="Q10" s="594"/>
      <c r="R10" s="595">
        <v>165572</v>
      </c>
      <c r="S10" s="596"/>
      <c r="T10" s="596"/>
      <c r="U10" s="596"/>
      <c r="V10" s="596"/>
      <c r="W10" s="596"/>
      <c r="X10" s="596"/>
      <c r="Y10" s="597"/>
      <c r="Z10" s="684">
        <v>0</v>
      </c>
      <c r="AA10" s="684"/>
      <c r="AB10" s="684"/>
      <c r="AC10" s="684"/>
      <c r="AD10" s="685">
        <v>165572</v>
      </c>
      <c r="AE10" s="685"/>
      <c r="AF10" s="685"/>
      <c r="AG10" s="685"/>
      <c r="AH10" s="685"/>
      <c r="AI10" s="685"/>
      <c r="AJ10" s="685"/>
      <c r="AK10" s="685"/>
      <c r="AL10" s="598">
        <v>0</v>
      </c>
      <c r="AM10" s="686"/>
      <c r="AN10" s="686"/>
      <c r="AO10" s="687"/>
      <c r="AP10" s="592" t="s">
        <v>219</v>
      </c>
      <c r="AQ10" s="593"/>
      <c r="AR10" s="593"/>
      <c r="AS10" s="593"/>
      <c r="AT10" s="593"/>
      <c r="AU10" s="593"/>
      <c r="AV10" s="593"/>
      <c r="AW10" s="593"/>
      <c r="AX10" s="593"/>
      <c r="AY10" s="593"/>
      <c r="AZ10" s="593"/>
      <c r="BA10" s="593"/>
      <c r="BB10" s="593"/>
      <c r="BC10" s="594"/>
      <c r="BD10" s="595">
        <v>1686193</v>
      </c>
      <c r="BE10" s="596"/>
      <c r="BF10" s="596"/>
      <c r="BG10" s="596"/>
      <c r="BH10" s="596"/>
      <c r="BI10" s="596"/>
      <c r="BJ10" s="596"/>
      <c r="BK10" s="597"/>
      <c r="BL10" s="684">
        <v>1</v>
      </c>
      <c r="BM10" s="684"/>
      <c r="BN10" s="684"/>
      <c r="BO10" s="684"/>
      <c r="BP10" s="685">
        <v>153071</v>
      </c>
      <c r="BQ10" s="685"/>
      <c r="BR10" s="685"/>
      <c r="BS10" s="685"/>
      <c r="BT10" s="685"/>
      <c r="BU10" s="685"/>
      <c r="BV10" s="685"/>
      <c r="BW10" s="688"/>
      <c r="BY10" s="592" t="s">
        <v>220</v>
      </c>
      <c r="BZ10" s="593"/>
      <c r="CA10" s="593"/>
      <c r="CB10" s="593"/>
      <c r="CC10" s="593"/>
      <c r="CD10" s="593"/>
      <c r="CE10" s="593"/>
      <c r="CF10" s="593"/>
      <c r="CG10" s="593"/>
      <c r="CH10" s="593"/>
      <c r="CI10" s="593"/>
      <c r="CJ10" s="593"/>
      <c r="CK10" s="593"/>
      <c r="CL10" s="594"/>
      <c r="CM10" s="595">
        <v>2781426</v>
      </c>
      <c r="CN10" s="596"/>
      <c r="CO10" s="596"/>
      <c r="CP10" s="596"/>
      <c r="CQ10" s="596"/>
      <c r="CR10" s="596"/>
      <c r="CS10" s="596"/>
      <c r="CT10" s="597"/>
      <c r="CU10" s="684">
        <v>0.3</v>
      </c>
      <c r="CV10" s="684"/>
      <c r="CW10" s="684"/>
      <c r="CX10" s="684"/>
      <c r="CY10" s="601">
        <v>54733</v>
      </c>
      <c r="CZ10" s="596"/>
      <c r="DA10" s="596"/>
      <c r="DB10" s="596"/>
      <c r="DC10" s="596"/>
      <c r="DD10" s="596"/>
      <c r="DE10" s="596"/>
      <c r="DF10" s="596"/>
      <c r="DG10" s="596"/>
      <c r="DH10" s="596"/>
      <c r="DI10" s="596"/>
      <c r="DJ10" s="596"/>
      <c r="DK10" s="597"/>
      <c r="DL10" s="601">
        <v>1363553</v>
      </c>
      <c r="DM10" s="596"/>
      <c r="DN10" s="596"/>
      <c r="DO10" s="596"/>
      <c r="DP10" s="596"/>
      <c r="DQ10" s="596"/>
      <c r="DR10" s="596"/>
      <c r="DS10" s="596"/>
      <c r="DT10" s="596"/>
      <c r="DU10" s="596"/>
      <c r="DV10" s="596"/>
      <c r="DW10" s="596"/>
      <c r="DX10" s="690"/>
    </row>
    <row r="11" spans="2:138" ht="11.25" customHeight="1" x14ac:dyDescent="0.2">
      <c r="B11" s="592" t="s">
        <v>221</v>
      </c>
      <c r="C11" s="593"/>
      <c r="D11" s="593"/>
      <c r="E11" s="593"/>
      <c r="F11" s="593"/>
      <c r="G11" s="593"/>
      <c r="H11" s="593"/>
      <c r="I11" s="593"/>
      <c r="J11" s="593"/>
      <c r="K11" s="593"/>
      <c r="L11" s="593"/>
      <c r="M11" s="593"/>
      <c r="N11" s="593"/>
      <c r="O11" s="593"/>
      <c r="P11" s="593"/>
      <c r="Q11" s="594"/>
      <c r="R11" s="595">
        <v>34580</v>
      </c>
      <c r="S11" s="596"/>
      <c r="T11" s="596"/>
      <c r="U11" s="596"/>
      <c r="V11" s="596"/>
      <c r="W11" s="596"/>
      <c r="X11" s="596"/>
      <c r="Y11" s="597"/>
      <c r="Z11" s="684">
        <v>0</v>
      </c>
      <c r="AA11" s="684"/>
      <c r="AB11" s="684"/>
      <c r="AC11" s="684"/>
      <c r="AD11" s="685">
        <v>34580</v>
      </c>
      <c r="AE11" s="685"/>
      <c r="AF11" s="685"/>
      <c r="AG11" s="685"/>
      <c r="AH11" s="685"/>
      <c r="AI11" s="685"/>
      <c r="AJ11" s="685"/>
      <c r="AK11" s="685"/>
      <c r="AL11" s="598">
        <v>0</v>
      </c>
      <c r="AM11" s="686"/>
      <c r="AN11" s="686"/>
      <c r="AO11" s="687"/>
      <c r="AP11" s="592" t="s">
        <v>222</v>
      </c>
      <c r="AQ11" s="593"/>
      <c r="AR11" s="593"/>
      <c r="AS11" s="593"/>
      <c r="AT11" s="593"/>
      <c r="AU11" s="593"/>
      <c r="AV11" s="593"/>
      <c r="AW11" s="593"/>
      <c r="AX11" s="593"/>
      <c r="AY11" s="593"/>
      <c r="AZ11" s="593"/>
      <c r="BA11" s="593"/>
      <c r="BB11" s="593"/>
      <c r="BC11" s="594"/>
      <c r="BD11" s="595">
        <v>3790423</v>
      </c>
      <c r="BE11" s="596"/>
      <c r="BF11" s="596"/>
      <c r="BG11" s="596"/>
      <c r="BH11" s="596"/>
      <c r="BI11" s="596"/>
      <c r="BJ11" s="596"/>
      <c r="BK11" s="597"/>
      <c r="BL11" s="684">
        <v>2.4</v>
      </c>
      <c r="BM11" s="684"/>
      <c r="BN11" s="684"/>
      <c r="BO11" s="684"/>
      <c r="BP11" s="685">
        <v>706881</v>
      </c>
      <c r="BQ11" s="685"/>
      <c r="BR11" s="685"/>
      <c r="BS11" s="685"/>
      <c r="BT11" s="685"/>
      <c r="BU11" s="685"/>
      <c r="BV11" s="685"/>
      <c r="BW11" s="688"/>
      <c r="BY11" s="592" t="s">
        <v>223</v>
      </c>
      <c r="BZ11" s="593"/>
      <c r="CA11" s="593"/>
      <c r="CB11" s="593"/>
      <c r="CC11" s="593"/>
      <c r="CD11" s="593"/>
      <c r="CE11" s="593"/>
      <c r="CF11" s="593"/>
      <c r="CG11" s="593"/>
      <c r="CH11" s="593"/>
      <c r="CI11" s="593"/>
      <c r="CJ11" s="593"/>
      <c r="CK11" s="593"/>
      <c r="CL11" s="594"/>
      <c r="CM11" s="595">
        <v>69431511</v>
      </c>
      <c r="CN11" s="596"/>
      <c r="CO11" s="596"/>
      <c r="CP11" s="596"/>
      <c r="CQ11" s="596"/>
      <c r="CR11" s="596"/>
      <c r="CS11" s="596"/>
      <c r="CT11" s="597"/>
      <c r="CU11" s="684">
        <v>7.2</v>
      </c>
      <c r="CV11" s="684"/>
      <c r="CW11" s="684"/>
      <c r="CX11" s="684"/>
      <c r="CY11" s="601">
        <v>43728417</v>
      </c>
      <c r="CZ11" s="596"/>
      <c r="DA11" s="596"/>
      <c r="DB11" s="596"/>
      <c r="DC11" s="596"/>
      <c r="DD11" s="596"/>
      <c r="DE11" s="596"/>
      <c r="DF11" s="596"/>
      <c r="DG11" s="596"/>
      <c r="DH11" s="596"/>
      <c r="DI11" s="596"/>
      <c r="DJ11" s="596"/>
      <c r="DK11" s="597"/>
      <c r="DL11" s="601">
        <v>20025597</v>
      </c>
      <c r="DM11" s="596"/>
      <c r="DN11" s="596"/>
      <c r="DO11" s="596"/>
      <c r="DP11" s="596"/>
      <c r="DQ11" s="596"/>
      <c r="DR11" s="596"/>
      <c r="DS11" s="596"/>
      <c r="DT11" s="596"/>
      <c r="DU11" s="596"/>
      <c r="DV11" s="596"/>
      <c r="DW11" s="596"/>
      <c r="DX11" s="690"/>
    </row>
    <row r="12" spans="2:138" ht="11.25" customHeight="1" x14ac:dyDescent="0.2">
      <c r="B12" s="592" t="s">
        <v>224</v>
      </c>
      <c r="C12" s="593"/>
      <c r="D12" s="593"/>
      <c r="E12" s="593"/>
      <c r="F12" s="593"/>
      <c r="G12" s="593"/>
      <c r="H12" s="593"/>
      <c r="I12" s="593"/>
      <c r="J12" s="593"/>
      <c r="K12" s="593"/>
      <c r="L12" s="593"/>
      <c r="M12" s="593"/>
      <c r="N12" s="593"/>
      <c r="O12" s="593"/>
      <c r="P12" s="593"/>
      <c r="Q12" s="594"/>
      <c r="R12" s="595">
        <v>20554421</v>
      </c>
      <c r="S12" s="596"/>
      <c r="T12" s="596"/>
      <c r="U12" s="596"/>
      <c r="V12" s="596"/>
      <c r="W12" s="596"/>
      <c r="X12" s="596"/>
      <c r="Y12" s="597"/>
      <c r="Z12" s="684">
        <v>2</v>
      </c>
      <c r="AA12" s="684"/>
      <c r="AB12" s="684"/>
      <c r="AC12" s="684"/>
      <c r="AD12" s="685">
        <v>20554421</v>
      </c>
      <c r="AE12" s="685"/>
      <c r="AF12" s="685"/>
      <c r="AG12" s="685"/>
      <c r="AH12" s="685"/>
      <c r="AI12" s="685"/>
      <c r="AJ12" s="685"/>
      <c r="AK12" s="685"/>
      <c r="AL12" s="598">
        <v>5.5</v>
      </c>
      <c r="AM12" s="686"/>
      <c r="AN12" s="686"/>
      <c r="AO12" s="687"/>
      <c r="AP12" s="592" t="s">
        <v>225</v>
      </c>
      <c r="AQ12" s="593"/>
      <c r="AR12" s="593"/>
      <c r="AS12" s="593"/>
      <c r="AT12" s="593"/>
      <c r="AU12" s="593"/>
      <c r="AV12" s="593"/>
      <c r="AW12" s="593"/>
      <c r="AX12" s="593"/>
      <c r="AY12" s="593"/>
      <c r="AZ12" s="593"/>
      <c r="BA12" s="593"/>
      <c r="BB12" s="593"/>
      <c r="BC12" s="594"/>
      <c r="BD12" s="595">
        <v>301005</v>
      </c>
      <c r="BE12" s="596"/>
      <c r="BF12" s="596"/>
      <c r="BG12" s="596"/>
      <c r="BH12" s="596"/>
      <c r="BI12" s="596"/>
      <c r="BJ12" s="596"/>
      <c r="BK12" s="597"/>
      <c r="BL12" s="684">
        <v>0.2</v>
      </c>
      <c r="BM12" s="684"/>
      <c r="BN12" s="684"/>
      <c r="BO12" s="684"/>
      <c r="BP12" s="685" t="s">
        <v>215</v>
      </c>
      <c r="BQ12" s="685"/>
      <c r="BR12" s="685"/>
      <c r="BS12" s="685"/>
      <c r="BT12" s="685"/>
      <c r="BU12" s="685"/>
      <c r="BV12" s="685"/>
      <c r="BW12" s="688"/>
      <c r="BY12" s="592" t="s">
        <v>226</v>
      </c>
      <c r="BZ12" s="593"/>
      <c r="CA12" s="593"/>
      <c r="CB12" s="593"/>
      <c r="CC12" s="593"/>
      <c r="CD12" s="593"/>
      <c r="CE12" s="593"/>
      <c r="CF12" s="593"/>
      <c r="CG12" s="593"/>
      <c r="CH12" s="593"/>
      <c r="CI12" s="593"/>
      <c r="CJ12" s="593"/>
      <c r="CK12" s="593"/>
      <c r="CL12" s="594"/>
      <c r="CM12" s="595">
        <v>118034968</v>
      </c>
      <c r="CN12" s="596"/>
      <c r="CO12" s="596"/>
      <c r="CP12" s="596"/>
      <c r="CQ12" s="596"/>
      <c r="CR12" s="596"/>
      <c r="CS12" s="596"/>
      <c r="CT12" s="597"/>
      <c r="CU12" s="684">
        <v>12.3</v>
      </c>
      <c r="CV12" s="684"/>
      <c r="CW12" s="684"/>
      <c r="CX12" s="684"/>
      <c r="CY12" s="601">
        <v>1351559</v>
      </c>
      <c r="CZ12" s="596"/>
      <c r="DA12" s="596"/>
      <c r="DB12" s="596"/>
      <c r="DC12" s="596"/>
      <c r="DD12" s="596"/>
      <c r="DE12" s="596"/>
      <c r="DF12" s="596"/>
      <c r="DG12" s="596"/>
      <c r="DH12" s="596"/>
      <c r="DI12" s="596"/>
      <c r="DJ12" s="596"/>
      <c r="DK12" s="597"/>
      <c r="DL12" s="601">
        <v>7354895</v>
      </c>
      <c r="DM12" s="596"/>
      <c r="DN12" s="596"/>
      <c r="DO12" s="596"/>
      <c r="DP12" s="596"/>
      <c r="DQ12" s="596"/>
      <c r="DR12" s="596"/>
      <c r="DS12" s="596"/>
      <c r="DT12" s="596"/>
      <c r="DU12" s="596"/>
      <c r="DV12" s="596"/>
      <c r="DW12" s="596"/>
      <c r="DX12" s="690"/>
    </row>
    <row r="13" spans="2:138" ht="11.25" customHeight="1" x14ac:dyDescent="0.2">
      <c r="B13" s="592" t="s">
        <v>227</v>
      </c>
      <c r="C13" s="593"/>
      <c r="D13" s="593"/>
      <c r="E13" s="593"/>
      <c r="F13" s="593"/>
      <c r="G13" s="593"/>
      <c r="H13" s="593"/>
      <c r="I13" s="593"/>
      <c r="J13" s="593"/>
      <c r="K13" s="593"/>
      <c r="L13" s="593"/>
      <c r="M13" s="593"/>
      <c r="N13" s="593"/>
      <c r="O13" s="593"/>
      <c r="P13" s="593"/>
      <c r="Q13" s="594"/>
      <c r="R13" s="595" t="s">
        <v>128</v>
      </c>
      <c r="S13" s="596"/>
      <c r="T13" s="596"/>
      <c r="U13" s="596"/>
      <c r="V13" s="596"/>
      <c r="W13" s="596"/>
      <c r="X13" s="596"/>
      <c r="Y13" s="597"/>
      <c r="Z13" s="684" t="s">
        <v>128</v>
      </c>
      <c r="AA13" s="684"/>
      <c r="AB13" s="684"/>
      <c r="AC13" s="684"/>
      <c r="AD13" s="685" t="s">
        <v>128</v>
      </c>
      <c r="AE13" s="685"/>
      <c r="AF13" s="685"/>
      <c r="AG13" s="685"/>
      <c r="AH13" s="685"/>
      <c r="AI13" s="685"/>
      <c r="AJ13" s="685"/>
      <c r="AK13" s="685"/>
      <c r="AL13" s="598" t="s">
        <v>128</v>
      </c>
      <c r="AM13" s="686"/>
      <c r="AN13" s="686"/>
      <c r="AO13" s="687"/>
      <c r="AP13" s="592" t="s">
        <v>228</v>
      </c>
      <c r="AQ13" s="593"/>
      <c r="AR13" s="593"/>
      <c r="AS13" s="593"/>
      <c r="AT13" s="593"/>
      <c r="AU13" s="593"/>
      <c r="AV13" s="593"/>
      <c r="AW13" s="593"/>
      <c r="AX13" s="593"/>
      <c r="AY13" s="593"/>
      <c r="AZ13" s="593"/>
      <c r="BA13" s="593"/>
      <c r="BB13" s="593"/>
      <c r="BC13" s="594"/>
      <c r="BD13" s="595">
        <v>404063</v>
      </c>
      <c r="BE13" s="596"/>
      <c r="BF13" s="596"/>
      <c r="BG13" s="596"/>
      <c r="BH13" s="596"/>
      <c r="BI13" s="596"/>
      <c r="BJ13" s="596"/>
      <c r="BK13" s="597"/>
      <c r="BL13" s="684">
        <v>0.3</v>
      </c>
      <c r="BM13" s="684"/>
      <c r="BN13" s="684"/>
      <c r="BO13" s="684"/>
      <c r="BP13" s="685" t="s">
        <v>128</v>
      </c>
      <c r="BQ13" s="685"/>
      <c r="BR13" s="685"/>
      <c r="BS13" s="685"/>
      <c r="BT13" s="685"/>
      <c r="BU13" s="685"/>
      <c r="BV13" s="685"/>
      <c r="BW13" s="688"/>
      <c r="BY13" s="592" t="s">
        <v>229</v>
      </c>
      <c r="BZ13" s="593"/>
      <c r="CA13" s="593"/>
      <c r="CB13" s="593"/>
      <c r="CC13" s="593"/>
      <c r="CD13" s="593"/>
      <c r="CE13" s="593"/>
      <c r="CF13" s="593"/>
      <c r="CG13" s="593"/>
      <c r="CH13" s="593"/>
      <c r="CI13" s="593"/>
      <c r="CJ13" s="593"/>
      <c r="CK13" s="593"/>
      <c r="CL13" s="594"/>
      <c r="CM13" s="595">
        <v>166987153</v>
      </c>
      <c r="CN13" s="596"/>
      <c r="CO13" s="596"/>
      <c r="CP13" s="596"/>
      <c r="CQ13" s="596"/>
      <c r="CR13" s="596"/>
      <c r="CS13" s="596"/>
      <c r="CT13" s="597"/>
      <c r="CU13" s="684">
        <v>17.399999999999999</v>
      </c>
      <c r="CV13" s="684"/>
      <c r="CW13" s="684"/>
      <c r="CX13" s="684"/>
      <c r="CY13" s="601">
        <v>146350682</v>
      </c>
      <c r="CZ13" s="596"/>
      <c r="DA13" s="596"/>
      <c r="DB13" s="596"/>
      <c r="DC13" s="596"/>
      <c r="DD13" s="596"/>
      <c r="DE13" s="596"/>
      <c r="DF13" s="596"/>
      <c r="DG13" s="596"/>
      <c r="DH13" s="596"/>
      <c r="DI13" s="596"/>
      <c r="DJ13" s="596"/>
      <c r="DK13" s="597"/>
      <c r="DL13" s="601">
        <v>60430780</v>
      </c>
      <c r="DM13" s="596"/>
      <c r="DN13" s="596"/>
      <c r="DO13" s="596"/>
      <c r="DP13" s="596"/>
      <c r="DQ13" s="596"/>
      <c r="DR13" s="596"/>
      <c r="DS13" s="596"/>
      <c r="DT13" s="596"/>
      <c r="DU13" s="596"/>
      <c r="DV13" s="596"/>
      <c r="DW13" s="596"/>
      <c r="DX13" s="690"/>
    </row>
    <row r="14" spans="2:138" ht="11.25" customHeight="1" x14ac:dyDescent="0.2">
      <c r="B14" s="592" t="s">
        <v>230</v>
      </c>
      <c r="C14" s="593"/>
      <c r="D14" s="593"/>
      <c r="E14" s="593"/>
      <c r="F14" s="593"/>
      <c r="G14" s="593"/>
      <c r="H14" s="593"/>
      <c r="I14" s="593"/>
      <c r="J14" s="593"/>
      <c r="K14" s="593"/>
      <c r="L14" s="593"/>
      <c r="M14" s="593"/>
      <c r="N14" s="593"/>
      <c r="O14" s="593"/>
      <c r="P14" s="593"/>
      <c r="Q14" s="594"/>
      <c r="R14" s="595">
        <v>434132</v>
      </c>
      <c r="S14" s="596"/>
      <c r="T14" s="596"/>
      <c r="U14" s="596"/>
      <c r="V14" s="596"/>
      <c r="W14" s="596"/>
      <c r="X14" s="596"/>
      <c r="Y14" s="597"/>
      <c r="Z14" s="684">
        <v>0</v>
      </c>
      <c r="AA14" s="684"/>
      <c r="AB14" s="684"/>
      <c r="AC14" s="684"/>
      <c r="AD14" s="685">
        <v>434132</v>
      </c>
      <c r="AE14" s="685"/>
      <c r="AF14" s="685"/>
      <c r="AG14" s="685"/>
      <c r="AH14" s="685"/>
      <c r="AI14" s="685"/>
      <c r="AJ14" s="685"/>
      <c r="AK14" s="685"/>
      <c r="AL14" s="598">
        <v>0.1</v>
      </c>
      <c r="AM14" s="686"/>
      <c r="AN14" s="686"/>
      <c r="AO14" s="687"/>
      <c r="AP14" s="592" t="s">
        <v>231</v>
      </c>
      <c r="AQ14" s="593"/>
      <c r="AR14" s="593"/>
      <c r="AS14" s="593"/>
      <c r="AT14" s="593"/>
      <c r="AU14" s="593"/>
      <c r="AV14" s="593"/>
      <c r="AW14" s="593"/>
      <c r="AX14" s="593"/>
      <c r="AY14" s="593"/>
      <c r="AZ14" s="593"/>
      <c r="BA14" s="593"/>
      <c r="BB14" s="593"/>
      <c r="BC14" s="594"/>
      <c r="BD14" s="595">
        <v>375689</v>
      </c>
      <c r="BE14" s="596"/>
      <c r="BF14" s="596"/>
      <c r="BG14" s="596"/>
      <c r="BH14" s="596"/>
      <c r="BI14" s="596"/>
      <c r="BJ14" s="596"/>
      <c r="BK14" s="597"/>
      <c r="BL14" s="684">
        <v>0.2</v>
      </c>
      <c r="BM14" s="684"/>
      <c r="BN14" s="684"/>
      <c r="BO14" s="684"/>
      <c r="BP14" s="685" t="s">
        <v>215</v>
      </c>
      <c r="BQ14" s="685"/>
      <c r="BR14" s="685"/>
      <c r="BS14" s="685"/>
      <c r="BT14" s="685"/>
      <c r="BU14" s="685"/>
      <c r="BV14" s="685"/>
      <c r="BW14" s="688"/>
      <c r="BY14" s="592" t="s">
        <v>232</v>
      </c>
      <c r="BZ14" s="593"/>
      <c r="CA14" s="593"/>
      <c r="CB14" s="593"/>
      <c r="CC14" s="593"/>
      <c r="CD14" s="593"/>
      <c r="CE14" s="593"/>
      <c r="CF14" s="593"/>
      <c r="CG14" s="593"/>
      <c r="CH14" s="593"/>
      <c r="CI14" s="593"/>
      <c r="CJ14" s="593"/>
      <c r="CK14" s="593"/>
      <c r="CL14" s="594"/>
      <c r="CM14" s="595">
        <v>27368338</v>
      </c>
      <c r="CN14" s="596"/>
      <c r="CO14" s="596"/>
      <c r="CP14" s="596"/>
      <c r="CQ14" s="596"/>
      <c r="CR14" s="596"/>
      <c r="CS14" s="596"/>
      <c r="CT14" s="597"/>
      <c r="CU14" s="684">
        <v>2.9</v>
      </c>
      <c r="CV14" s="684"/>
      <c r="CW14" s="684"/>
      <c r="CX14" s="684"/>
      <c r="CY14" s="601">
        <v>2122499</v>
      </c>
      <c r="CZ14" s="596"/>
      <c r="DA14" s="596"/>
      <c r="DB14" s="596"/>
      <c r="DC14" s="596"/>
      <c r="DD14" s="596"/>
      <c r="DE14" s="596"/>
      <c r="DF14" s="596"/>
      <c r="DG14" s="596"/>
      <c r="DH14" s="596"/>
      <c r="DI14" s="596"/>
      <c r="DJ14" s="596"/>
      <c r="DK14" s="597"/>
      <c r="DL14" s="601">
        <v>23925803</v>
      </c>
      <c r="DM14" s="596"/>
      <c r="DN14" s="596"/>
      <c r="DO14" s="596"/>
      <c r="DP14" s="596"/>
      <c r="DQ14" s="596"/>
      <c r="DR14" s="596"/>
      <c r="DS14" s="596"/>
      <c r="DT14" s="596"/>
      <c r="DU14" s="596"/>
      <c r="DV14" s="596"/>
      <c r="DW14" s="596"/>
      <c r="DX14" s="690"/>
    </row>
    <row r="15" spans="2:138" ht="11.25" customHeight="1" x14ac:dyDescent="0.2">
      <c r="B15" s="592" t="s">
        <v>233</v>
      </c>
      <c r="C15" s="593"/>
      <c r="D15" s="593"/>
      <c r="E15" s="593"/>
      <c r="F15" s="593"/>
      <c r="G15" s="593"/>
      <c r="H15" s="593"/>
      <c r="I15" s="593"/>
      <c r="J15" s="593"/>
      <c r="K15" s="593"/>
      <c r="L15" s="593"/>
      <c r="M15" s="593"/>
      <c r="N15" s="593"/>
      <c r="O15" s="593"/>
      <c r="P15" s="593"/>
      <c r="Q15" s="594"/>
      <c r="R15" s="595">
        <v>286259850</v>
      </c>
      <c r="S15" s="596"/>
      <c r="T15" s="596"/>
      <c r="U15" s="596"/>
      <c r="V15" s="596"/>
      <c r="W15" s="596"/>
      <c r="X15" s="596"/>
      <c r="Y15" s="597"/>
      <c r="Z15" s="684">
        <v>27.7</v>
      </c>
      <c r="AA15" s="684"/>
      <c r="AB15" s="684"/>
      <c r="AC15" s="684"/>
      <c r="AD15" s="685">
        <v>212768305</v>
      </c>
      <c r="AE15" s="685"/>
      <c r="AF15" s="685"/>
      <c r="AG15" s="685"/>
      <c r="AH15" s="685"/>
      <c r="AI15" s="685"/>
      <c r="AJ15" s="685"/>
      <c r="AK15" s="685"/>
      <c r="AL15" s="598">
        <v>57.3</v>
      </c>
      <c r="AM15" s="686"/>
      <c r="AN15" s="686"/>
      <c r="AO15" s="687"/>
      <c r="AP15" s="592" t="s">
        <v>234</v>
      </c>
      <c r="AQ15" s="593"/>
      <c r="AR15" s="593"/>
      <c r="AS15" s="593"/>
      <c r="AT15" s="593"/>
      <c r="AU15" s="593"/>
      <c r="AV15" s="593"/>
      <c r="AW15" s="593"/>
      <c r="AX15" s="593"/>
      <c r="AY15" s="593"/>
      <c r="AZ15" s="593"/>
      <c r="BA15" s="593"/>
      <c r="BB15" s="593"/>
      <c r="BC15" s="594"/>
      <c r="BD15" s="595">
        <v>28353221</v>
      </c>
      <c r="BE15" s="596"/>
      <c r="BF15" s="596"/>
      <c r="BG15" s="596"/>
      <c r="BH15" s="596"/>
      <c r="BI15" s="596"/>
      <c r="BJ15" s="596"/>
      <c r="BK15" s="597"/>
      <c r="BL15" s="684">
        <v>17.600000000000001</v>
      </c>
      <c r="BM15" s="684"/>
      <c r="BN15" s="684"/>
      <c r="BO15" s="684"/>
      <c r="BP15" s="685" t="s">
        <v>214</v>
      </c>
      <c r="BQ15" s="685"/>
      <c r="BR15" s="685"/>
      <c r="BS15" s="685"/>
      <c r="BT15" s="685"/>
      <c r="BU15" s="685"/>
      <c r="BV15" s="685"/>
      <c r="BW15" s="688"/>
      <c r="BY15" s="592" t="s">
        <v>235</v>
      </c>
      <c r="BZ15" s="593"/>
      <c r="CA15" s="593"/>
      <c r="CB15" s="593"/>
      <c r="CC15" s="593"/>
      <c r="CD15" s="593"/>
      <c r="CE15" s="593"/>
      <c r="CF15" s="593"/>
      <c r="CG15" s="593"/>
      <c r="CH15" s="593"/>
      <c r="CI15" s="593"/>
      <c r="CJ15" s="593"/>
      <c r="CK15" s="593"/>
      <c r="CL15" s="594"/>
      <c r="CM15" s="595" t="s">
        <v>128</v>
      </c>
      <c r="CN15" s="596"/>
      <c r="CO15" s="596"/>
      <c r="CP15" s="596"/>
      <c r="CQ15" s="596"/>
      <c r="CR15" s="596"/>
      <c r="CS15" s="596"/>
      <c r="CT15" s="597"/>
      <c r="CU15" s="684" t="s">
        <v>128</v>
      </c>
      <c r="CV15" s="684"/>
      <c r="CW15" s="684"/>
      <c r="CX15" s="684"/>
      <c r="CY15" s="601" t="s">
        <v>215</v>
      </c>
      <c r="CZ15" s="596"/>
      <c r="DA15" s="596"/>
      <c r="DB15" s="596"/>
      <c r="DC15" s="596"/>
      <c r="DD15" s="596"/>
      <c r="DE15" s="596"/>
      <c r="DF15" s="596"/>
      <c r="DG15" s="596"/>
      <c r="DH15" s="596"/>
      <c r="DI15" s="596"/>
      <c r="DJ15" s="596"/>
      <c r="DK15" s="597"/>
      <c r="DL15" s="601" t="s">
        <v>215</v>
      </c>
      <c r="DM15" s="596"/>
      <c r="DN15" s="596"/>
      <c r="DO15" s="596"/>
      <c r="DP15" s="596"/>
      <c r="DQ15" s="596"/>
      <c r="DR15" s="596"/>
      <c r="DS15" s="596"/>
      <c r="DT15" s="596"/>
      <c r="DU15" s="596"/>
      <c r="DV15" s="596"/>
      <c r="DW15" s="596"/>
      <c r="DX15" s="690"/>
    </row>
    <row r="16" spans="2:138" ht="11.25" customHeight="1" x14ac:dyDescent="0.2">
      <c r="B16" s="592" t="s">
        <v>236</v>
      </c>
      <c r="C16" s="593"/>
      <c r="D16" s="593"/>
      <c r="E16" s="593"/>
      <c r="F16" s="593"/>
      <c r="G16" s="593"/>
      <c r="H16" s="593"/>
      <c r="I16" s="593"/>
      <c r="J16" s="593"/>
      <c r="K16" s="593"/>
      <c r="L16" s="593"/>
      <c r="M16" s="593"/>
      <c r="N16" s="593"/>
      <c r="O16" s="593"/>
      <c r="P16" s="593"/>
      <c r="Q16" s="594"/>
      <c r="R16" s="595">
        <v>212768305</v>
      </c>
      <c r="S16" s="596"/>
      <c r="T16" s="596"/>
      <c r="U16" s="596"/>
      <c r="V16" s="596"/>
      <c r="W16" s="596"/>
      <c r="X16" s="596"/>
      <c r="Y16" s="597"/>
      <c r="Z16" s="598">
        <v>20.6</v>
      </c>
      <c r="AA16" s="686"/>
      <c r="AB16" s="686"/>
      <c r="AC16" s="689"/>
      <c r="AD16" s="601">
        <v>212768305</v>
      </c>
      <c r="AE16" s="596"/>
      <c r="AF16" s="596"/>
      <c r="AG16" s="596"/>
      <c r="AH16" s="596"/>
      <c r="AI16" s="596"/>
      <c r="AJ16" s="596"/>
      <c r="AK16" s="597"/>
      <c r="AL16" s="598">
        <v>57.3</v>
      </c>
      <c r="AM16" s="686"/>
      <c r="AN16" s="686"/>
      <c r="AO16" s="687"/>
      <c r="AP16" s="592" t="s">
        <v>237</v>
      </c>
      <c r="AQ16" s="593"/>
      <c r="AR16" s="593"/>
      <c r="AS16" s="593"/>
      <c r="AT16" s="593"/>
      <c r="AU16" s="593"/>
      <c r="AV16" s="593"/>
      <c r="AW16" s="593"/>
      <c r="AX16" s="593"/>
      <c r="AY16" s="593"/>
      <c r="AZ16" s="593"/>
      <c r="BA16" s="593"/>
      <c r="BB16" s="593"/>
      <c r="BC16" s="594"/>
      <c r="BD16" s="595">
        <v>1204177</v>
      </c>
      <c r="BE16" s="596"/>
      <c r="BF16" s="596"/>
      <c r="BG16" s="596"/>
      <c r="BH16" s="596"/>
      <c r="BI16" s="596"/>
      <c r="BJ16" s="596"/>
      <c r="BK16" s="597"/>
      <c r="BL16" s="684">
        <v>0.7</v>
      </c>
      <c r="BM16" s="684"/>
      <c r="BN16" s="684"/>
      <c r="BO16" s="684"/>
      <c r="BP16" s="685" t="s">
        <v>215</v>
      </c>
      <c r="BQ16" s="685"/>
      <c r="BR16" s="685"/>
      <c r="BS16" s="685"/>
      <c r="BT16" s="685"/>
      <c r="BU16" s="685"/>
      <c r="BV16" s="685"/>
      <c r="BW16" s="688"/>
      <c r="BY16" s="592" t="s">
        <v>238</v>
      </c>
      <c r="BZ16" s="593"/>
      <c r="CA16" s="593"/>
      <c r="CB16" s="593"/>
      <c r="CC16" s="593"/>
      <c r="CD16" s="593"/>
      <c r="CE16" s="593"/>
      <c r="CF16" s="593"/>
      <c r="CG16" s="593"/>
      <c r="CH16" s="593"/>
      <c r="CI16" s="593"/>
      <c r="CJ16" s="593"/>
      <c r="CK16" s="593"/>
      <c r="CL16" s="594"/>
      <c r="CM16" s="595">
        <v>148634332</v>
      </c>
      <c r="CN16" s="596"/>
      <c r="CO16" s="596"/>
      <c r="CP16" s="596"/>
      <c r="CQ16" s="596"/>
      <c r="CR16" s="596"/>
      <c r="CS16" s="596"/>
      <c r="CT16" s="597"/>
      <c r="CU16" s="684">
        <v>15.5</v>
      </c>
      <c r="CV16" s="684"/>
      <c r="CW16" s="684"/>
      <c r="CX16" s="684"/>
      <c r="CY16" s="601">
        <v>5696238</v>
      </c>
      <c r="CZ16" s="596"/>
      <c r="DA16" s="596"/>
      <c r="DB16" s="596"/>
      <c r="DC16" s="596"/>
      <c r="DD16" s="596"/>
      <c r="DE16" s="596"/>
      <c r="DF16" s="596"/>
      <c r="DG16" s="596"/>
      <c r="DH16" s="596"/>
      <c r="DI16" s="596"/>
      <c r="DJ16" s="596"/>
      <c r="DK16" s="597"/>
      <c r="DL16" s="601">
        <v>110693414</v>
      </c>
      <c r="DM16" s="596"/>
      <c r="DN16" s="596"/>
      <c r="DO16" s="596"/>
      <c r="DP16" s="596"/>
      <c r="DQ16" s="596"/>
      <c r="DR16" s="596"/>
      <c r="DS16" s="596"/>
      <c r="DT16" s="596"/>
      <c r="DU16" s="596"/>
      <c r="DV16" s="596"/>
      <c r="DW16" s="596"/>
      <c r="DX16" s="690"/>
    </row>
    <row r="17" spans="2:128" ht="11.25" customHeight="1" x14ac:dyDescent="0.2">
      <c r="B17" s="592" t="s">
        <v>239</v>
      </c>
      <c r="C17" s="593"/>
      <c r="D17" s="593"/>
      <c r="E17" s="593"/>
      <c r="F17" s="593"/>
      <c r="G17" s="593"/>
      <c r="H17" s="593"/>
      <c r="I17" s="593"/>
      <c r="J17" s="593"/>
      <c r="K17" s="593"/>
      <c r="L17" s="593"/>
      <c r="M17" s="593"/>
      <c r="N17" s="593"/>
      <c r="O17" s="593"/>
      <c r="P17" s="593"/>
      <c r="Q17" s="594"/>
      <c r="R17" s="595">
        <v>4301771</v>
      </c>
      <c r="S17" s="596"/>
      <c r="T17" s="596"/>
      <c r="U17" s="596"/>
      <c r="V17" s="596"/>
      <c r="W17" s="596"/>
      <c r="X17" s="596"/>
      <c r="Y17" s="597"/>
      <c r="Z17" s="598">
        <v>0.4</v>
      </c>
      <c r="AA17" s="686"/>
      <c r="AB17" s="686"/>
      <c r="AC17" s="689"/>
      <c r="AD17" s="601" t="s">
        <v>128</v>
      </c>
      <c r="AE17" s="596"/>
      <c r="AF17" s="596"/>
      <c r="AG17" s="596"/>
      <c r="AH17" s="596"/>
      <c r="AI17" s="596"/>
      <c r="AJ17" s="596"/>
      <c r="AK17" s="597"/>
      <c r="AL17" s="598" t="s">
        <v>128</v>
      </c>
      <c r="AM17" s="686"/>
      <c r="AN17" s="686"/>
      <c r="AO17" s="687"/>
      <c r="AP17" s="592" t="s">
        <v>240</v>
      </c>
      <c r="AQ17" s="593"/>
      <c r="AR17" s="593"/>
      <c r="AS17" s="593"/>
      <c r="AT17" s="593"/>
      <c r="AU17" s="593"/>
      <c r="AV17" s="593"/>
      <c r="AW17" s="593"/>
      <c r="AX17" s="593"/>
      <c r="AY17" s="593"/>
      <c r="AZ17" s="593"/>
      <c r="BA17" s="593"/>
      <c r="BB17" s="593"/>
      <c r="BC17" s="594"/>
      <c r="BD17" s="595">
        <v>27149044</v>
      </c>
      <c r="BE17" s="596"/>
      <c r="BF17" s="596"/>
      <c r="BG17" s="596"/>
      <c r="BH17" s="596"/>
      <c r="BI17" s="596"/>
      <c r="BJ17" s="596"/>
      <c r="BK17" s="597"/>
      <c r="BL17" s="684">
        <v>16.8</v>
      </c>
      <c r="BM17" s="684"/>
      <c r="BN17" s="684"/>
      <c r="BO17" s="684"/>
      <c r="BP17" s="685" t="s">
        <v>215</v>
      </c>
      <c r="BQ17" s="685"/>
      <c r="BR17" s="685"/>
      <c r="BS17" s="685"/>
      <c r="BT17" s="685"/>
      <c r="BU17" s="685"/>
      <c r="BV17" s="685"/>
      <c r="BW17" s="688"/>
      <c r="BY17" s="592" t="s">
        <v>241</v>
      </c>
      <c r="BZ17" s="593"/>
      <c r="CA17" s="593"/>
      <c r="CB17" s="593"/>
      <c r="CC17" s="593"/>
      <c r="CD17" s="593"/>
      <c r="CE17" s="593"/>
      <c r="CF17" s="593"/>
      <c r="CG17" s="593"/>
      <c r="CH17" s="593"/>
      <c r="CI17" s="593"/>
      <c r="CJ17" s="593"/>
      <c r="CK17" s="593"/>
      <c r="CL17" s="594"/>
      <c r="CM17" s="595">
        <v>80507613</v>
      </c>
      <c r="CN17" s="596"/>
      <c r="CO17" s="596"/>
      <c r="CP17" s="596"/>
      <c r="CQ17" s="596"/>
      <c r="CR17" s="596"/>
      <c r="CS17" s="596"/>
      <c r="CT17" s="597"/>
      <c r="CU17" s="684">
        <v>8.4</v>
      </c>
      <c r="CV17" s="684"/>
      <c r="CW17" s="684"/>
      <c r="CX17" s="684"/>
      <c r="CY17" s="601" t="s">
        <v>215</v>
      </c>
      <c r="CZ17" s="596"/>
      <c r="DA17" s="596"/>
      <c r="DB17" s="596"/>
      <c r="DC17" s="596"/>
      <c r="DD17" s="596"/>
      <c r="DE17" s="596"/>
      <c r="DF17" s="596"/>
      <c r="DG17" s="596"/>
      <c r="DH17" s="596"/>
      <c r="DI17" s="596"/>
      <c r="DJ17" s="596"/>
      <c r="DK17" s="597"/>
      <c r="DL17" s="601">
        <v>3917504</v>
      </c>
      <c r="DM17" s="596"/>
      <c r="DN17" s="596"/>
      <c r="DO17" s="596"/>
      <c r="DP17" s="596"/>
      <c r="DQ17" s="596"/>
      <c r="DR17" s="596"/>
      <c r="DS17" s="596"/>
      <c r="DT17" s="596"/>
      <c r="DU17" s="596"/>
      <c r="DV17" s="596"/>
      <c r="DW17" s="596"/>
      <c r="DX17" s="690"/>
    </row>
    <row r="18" spans="2:128" ht="11.25" customHeight="1" x14ac:dyDescent="0.2">
      <c r="B18" s="592" t="s">
        <v>242</v>
      </c>
      <c r="C18" s="593"/>
      <c r="D18" s="593"/>
      <c r="E18" s="593"/>
      <c r="F18" s="593"/>
      <c r="G18" s="593"/>
      <c r="H18" s="593"/>
      <c r="I18" s="593"/>
      <c r="J18" s="593"/>
      <c r="K18" s="593"/>
      <c r="L18" s="593"/>
      <c r="M18" s="593"/>
      <c r="N18" s="593"/>
      <c r="O18" s="593"/>
      <c r="P18" s="593"/>
      <c r="Q18" s="594"/>
      <c r="R18" s="595">
        <v>69189774</v>
      </c>
      <c r="S18" s="596"/>
      <c r="T18" s="596"/>
      <c r="U18" s="596"/>
      <c r="V18" s="596"/>
      <c r="W18" s="596"/>
      <c r="X18" s="596"/>
      <c r="Y18" s="597"/>
      <c r="Z18" s="598">
        <v>6.7</v>
      </c>
      <c r="AA18" s="686"/>
      <c r="AB18" s="686"/>
      <c r="AC18" s="689"/>
      <c r="AD18" s="601" t="s">
        <v>215</v>
      </c>
      <c r="AE18" s="596"/>
      <c r="AF18" s="596"/>
      <c r="AG18" s="596"/>
      <c r="AH18" s="596"/>
      <c r="AI18" s="596"/>
      <c r="AJ18" s="596"/>
      <c r="AK18" s="597"/>
      <c r="AL18" s="598" t="s">
        <v>128</v>
      </c>
      <c r="AM18" s="686"/>
      <c r="AN18" s="686"/>
      <c r="AO18" s="687"/>
      <c r="AP18" s="592" t="s">
        <v>243</v>
      </c>
      <c r="AQ18" s="593"/>
      <c r="AR18" s="593"/>
      <c r="AS18" s="593"/>
      <c r="AT18" s="593"/>
      <c r="AU18" s="593"/>
      <c r="AV18" s="593"/>
      <c r="AW18" s="593"/>
      <c r="AX18" s="593"/>
      <c r="AY18" s="593"/>
      <c r="AZ18" s="593"/>
      <c r="BA18" s="593"/>
      <c r="BB18" s="593"/>
      <c r="BC18" s="594"/>
      <c r="BD18" s="595">
        <v>48665968</v>
      </c>
      <c r="BE18" s="596"/>
      <c r="BF18" s="596"/>
      <c r="BG18" s="596"/>
      <c r="BH18" s="596"/>
      <c r="BI18" s="596"/>
      <c r="BJ18" s="596"/>
      <c r="BK18" s="597"/>
      <c r="BL18" s="684">
        <v>30.2</v>
      </c>
      <c r="BM18" s="684"/>
      <c r="BN18" s="684"/>
      <c r="BO18" s="684"/>
      <c r="BP18" s="685" t="s">
        <v>128</v>
      </c>
      <c r="BQ18" s="685"/>
      <c r="BR18" s="685"/>
      <c r="BS18" s="685"/>
      <c r="BT18" s="685"/>
      <c r="BU18" s="685"/>
      <c r="BV18" s="685"/>
      <c r="BW18" s="688"/>
      <c r="BY18" s="592" t="s">
        <v>244</v>
      </c>
      <c r="BZ18" s="593"/>
      <c r="CA18" s="593"/>
      <c r="CB18" s="593"/>
      <c r="CC18" s="593"/>
      <c r="CD18" s="593"/>
      <c r="CE18" s="593"/>
      <c r="CF18" s="593"/>
      <c r="CG18" s="593"/>
      <c r="CH18" s="593"/>
      <c r="CI18" s="593"/>
      <c r="CJ18" s="593"/>
      <c r="CK18" s="593"/>
      <c r="CL18" s="594"/>
      <c r="CM18" s="595">
        <v>112446227</v>
      </c>
      <c r="CN18" s="596"/>
      <c r="CO18" s="596"/>
      <c r="CP18" s="596"/>
      <c r="CQ18" s="596"/>
      <c r="CR18" s="596"/>
      <c r="CS18" s="596"/>
      <c r="CT18" s="597"/>
      <c r="CU18" s="684">
        <v>11.7</v>
      </c>
      <c r="CV18" s="684"/>
      <c r="CW18" s="684"/>
      <c r="CX18" s="684"/>
      <c r="CY18" s="601" t="s">
        <v>128</v>
      </c>
      <c r="CZ18" s="596"/>
      <c r="DA18" s="596"/>
      <c r="DB18" s="596"/>
      <c r="DC18" s="596"/>
      <c r="DD18" s="596"/>
      <c r="DE18" s="596"/>
      <c r="DF18" s="596"/>
      <c r="DG18" s="596"/>
      <c r="DH18" s="596"/>
      <c r="DI18" s="596"/>
      <c r="DJ18" s="596"/>
      <c r="DK18" s="597"/>
      <c r="DL18" s="601">
        <v>111097425</v>
      </c>
      <c r="DM18" s="596"/>
      <c r="DN18" s="596"/>
      <c r="DO18" s="596"/>
      <c r="DP18" s="596"/>
      <c r="DQ18" s="596"/>
      <c r="DR18" s="596"/>
      <c r="DS18" s="596"/>
      <c r="DT18" s="596"/>
      <c r="DU18" s="596"/>
      <c r="DV18" s="596"/>
      <c r="DW18" s="596"/>
      <c r="DX18" s="690"/>
    </row>
    <row r="19" spans="2:128" ht="11.25" customHeight="1" x14ac:dyDescent="0.2">
      <c r="B19" s="592" t="s">
        <v>245</v>
      </c>
      <c r="C19" s="593"/>
      <c r="D19" s="593"/>
      <c r="E19" s="593"/>
      <c r="F19" s="593"/>
      <c r="G19" s="593"/>
      <c r="H19" s="593"/>
      <c r="I19" s="593"/>
      <c r="J19" s="593"/>
      <c r="K19" s="593"/>
      <c r="L19" s="593"/>
      <c r="M19" s="593"/>
      <c r="N19" s="593"/>
      <c r="O19" s="593"/>
      <c r="P19" s="593"/>
      <c r="Q19" s="594"/>
      <c r="R19" s="595">
        <v>472086317</v>
      </c>
      <c r="S19" s="596"/>
      <c r="T19" s="596"/>
      <c r="U19" s="596"/>
      <c r="V19" s="596"/>
      <c r="W19" s="596"/>
      <c r="X19" s="596"/>
      <c r="Y19" s="597"/>
      <c r="Z19" s="598">
        <v>45.7</v>
      </c>
      <c r="AA19" s="686"/>
      <c r="AB19" s="686"/>
      <c r="AC19" s="689"/>
      <c r="AD19" s="601">
        <v>370509091</v>
      </c>
      <c r="AE19" s="596"/>
      <c r="AF19" s="596"/>
      <c r="AG19" s="596"/>
      <c r="AH19" s="596"/>
      <c r="AI19" s="596"/>
      <c r="AJ19" s="596"/>
      <c r="AK19" s="597"/>
      <c r="AL19" s="598">
        <v>99.7</v>
      </c>
      <c r="AM19" s="686"/>
      <c r="AN19" s="686"/>
      <c r="AO19" s="687"/>
      <c r="AP19" s="592" t="s">
        <v>246</v>
      </c>
      <c r="AQ19" s="593"/>
      <c r="AR19" s="593"/>
      <c r="AS19" s="593"/>
      <c r="AT19" s="593"/>
      <c r="AU19" s="593"/>
      <c r="AV19" s="593"/>
      <c r="AW19" s="593"/>
      <c r="AX19" s="593"/>
      <c r="AY19" s="593"/>
      <c r="AZ19" s="593"/>
      <c r="BA19" s="593"/>
      <c r="BB19" s="593"/>
      <c r="BC19" s="594"/>
      <c r="BD19" s="595">
        <v>2610123</v>
      </c>
      <c r="BE19" s="596"/>
      <c r="BF19" s="596"/>
      <c r="BG19" s="596"/>
      <c r="BH19" s="596"/>
      <c r="BI19" s="596"/>
      <c r="BJ19" s="596"/>
      <c r="BK19" s="597"/>
      <c r="BL19" s="684">
        <v>1.6</v>
      </c>
      <c r="BM19" s="684"/>
      <c r="BN19" s="684"/>
      <c r="BO19" s="684"/>
      <c r="BP19" s="685" t="s">
        <v>215</v>
      </c>
      <c r="BQ19" s="685"/>
      <c r="BR19" s="685"/>
      <c r="BS19" s="685"/>
      <c r="BT19" s="685"/>
      <c r="BU19" s="685"/>
      <c r="BV19" s="685"/>
      <c r="BW19" s="688"/>
      <c r="BY19" s="592" t="s">
        <v>247</v>
      </c>
      <c r="BZ19" s="593"/>
      <c r="CA19" s="593"/>
      <c r="CB19" s="593"/>
      <c r="CC19" s="593"/>
      <c r="CD19" s="593"/>
      <c r="CE19" s="593"/>
      <c r="CF19" s="593"/>
      <c r="CG19" s="593"/>
      <c r="CH19" s="593"/>
      <c r="CI19" s="593"/>
      <c r="CJ19" s="593"/>
      <c r="CK19" s="593"/>
      <c r="CL19" s="594"/>
      <c r="CM19" s="595">
        <v>5680</v>
      </c>
      <c r="CN19" s="596"/>
      <c r="CO19" s="596"/>
      <c r="CP19" s="596"/>
      <c r="CQ19" s="596"/>
      <c r="CR19" s="596"/>
      <c r="CS19" s="596"/>
      <c r="CT19" s="597"/>
      <c r="CU19" s="684">
        <v>0</v>
      </c>
      <c r="CV19" s="684"/>
      <c r="CW19" s="684"/>
      <c r="CX19" s="684"/>
      <c r="CY19" s="601" t="s">
        <v>128</v>
      </c>
      <c r="CZ19" s="596"/>
      <c r="DA19" s="596"/>
      <c r="DB19" s="596"/>
      <c r="DC19" s="596"/>
      <c r="DD19" s="596"/>
      <c r="DE19" s="596"/>
      <c r="DF19" s="596"/>
      <c r="DG19" s="596"/>
      <c r="DH19" s="596"/>
      <c r="DI19" s="596"/>
      <c r="DJ19" s="596"/>
      <c r="DK19" s="597"/>
      <c r="DL19" s="601">
        <v>5680</v>
      </c>
      <c r="DM19" s="596"/>
      <c r="DN19" s="596"/>
      <c r="DO19" s="596"/>
      <c r="DP19" s="596"/>
      <c r="DQ19" s="596"/>
      <c r="DR19" s="596"/>
      <c r="DS19" s="596"/>
      <c r="DT19" s="596"/>
      <c r="DU19" s="596"/>
      <c r="DV19" s="596"/>
      <c r="DW19" s="596"/>
      <c r="DX19" s="690"/>
    </row>
    <row r="20" spans="2:128" ht="11.25" customHeight="1" x14ac:dyDescent="0.2">
      <c r="B20" s="592" t="s">
        <v>248</v>
      </c>
      <c r="C20" s="593"/>
      <c r="D20" s="593"/>
      <c r="E20" s="593"/>
      <c r="F20" s="593"/>
      <c r="G20" s="593"/>
      <c r="H20" s="593"/>
      <c r="I20" s="593"/>
      <c r="J20" s="593"/>
      <c r="K20" s="593"/>
      <c r="L20" s="593"/>
      <c r="M20" s="593"/>
      <c r="N20" s="593"/>
      <c r="O20" s="593"/>
      <c r="P20" s="593"/>
      <c r="Q20" s="594"/>
      <c r="R20" s="595">
        <v>358432</v>
      </c>
      <c r="S20" s="596"/>
      <c r="T20" s="596"/>
      <c r="U20" s="596"/>
      <c r="V20" s="596"/>
      <c r="W20" s="596"/>
      <c r="X20" s="596"/>
      <c r="Y20" s="597"/>
      <c r="Z20" s="598">
        <v>0</v>
      </c>
      <c r="AA20" s="686"/>
      <c r="AB20" s="686"/>
      <c r="AC20" s="689"/>
      <c r="AD20" s="601">
        <v>358432</v>
      </c>
      <c r="AE20" s="596"/>
      <c r="AF20" s="596"/>
      <c r="AG20" s="596"/>
      <c r="AH20" s="596"/>
      <c r="AI20" s="596"/>
      <c r="AJ20" s="596"/>
      <c r="AK20" s="597"/>
      <c r="AL20" s="598">
        <v>0.1</v>
      </c>
      <c r="AM20" s="686"/>
      <c r="AN20" s="686"/>
      <c r="AO20" s="687"/>
      <c r="AP20" s="691" t="s">
        <v>249</v>
      </c>
      <c r="AQ20" s="692"/>
      <c r="AR20" s="692"/>
      <c r="AS20" s="692"/>
      <c r="AT20" s="692"/>
      <c r="AU20" s="692"/>
      <c r="AV20" s="692"/>
      <c r="AW20" s="692"/>
      <c r="AX20" s="692"/>
      <c r="AY20" s="692"/>
      <c r="AZ20" s="692"/>
      <c r="BA20" s="692"/>
      <c r="BB20" s="692"/>
      <c r="BC20" s="693"/>
      <c r="BD20" s="595">
        <v>1420986</v>
      </c>
      <c r="BE20" s="596"/>
      <c r="BF20" s="596"/>
      <c r="BG20" s="596"/>
      <c r="BH20" s="596"/>
      <c r="BI20" s="596"/>
      <c r="BJ20" s="596"/>
      <c r="BK20" s="597"/>
      <c r="BL20" s="684">
        <v>0.9</v>
      </c>
      <c r="BM20" s="684"/>
      <c r="BN20" s="684"/>
      <c r="BO20" s="684"/>
      <c r="BP20" s="685" t="s">
        <v>215</v>
      </c>
      <c r="BQ20" s="685"/>
      <c r="BR20" s="685"/>
      <c r="BS20" s="685"/>
      <c r="BT20" s="685"/>
      <c r="BU20" s="685"/>
      <c r="BV20" s="685"/>
      <c r="BW20" s="688"/>
      <c r="BY20" s="691" t="s">
        <v>250</v>
      </c>
      <c r="BZ20" s="692"/>
      <c r="CA20" s="692"/>
      <c r="CB20" s="692"/>
      <c r="CC20" s="692"/>
      <c r="CD20" s="692"/>
      <c r="CE20" s="692"/>
      <c r="CF20" s="692"/>
      <c r="CG20" s="692"/>
      <c r="CH20" s="692"/>
      <c r="CI20" s="692"/>
      <c r="CJ20" s="692"/>
      <c r="CK20" s="692"/>
      <c r="CL20" s="693"/>
      <c r="CM20" s="595" t="s">
        <v>215</v>
      </c>
      <c r="CN20" s="596"/>
      <c r="CO20" s="596"/>
      <c r="CP20" s="596"/>
      <c r="CQ20" s="596"/>
      <c r="CR20" s="596"/>
      <c r="CS20" s="596"/>
      <c r="CT20" s="597"/>
      <c r="CU20" s="684" t="s">
        <v>128</v>
      </c>
      <c r="CV20" s="684"/>
      <c r="CW20" s="684"/>
      <c r="CX20" s="684"/>
      <c r="CY20" s="601" t="s">
        <v>128</v>
      </c>
      <c r="CZ20" s="596"/>
      <c r="DA20" s="596"/>
      <c r="DB20" s="596"/>
      <c r="DC20" s="596"/>
      <c r="DD20" s="596"/>
      <c r="DE20" s="596"/>
      <c r="DF20" s="596"/>
      <c r="DG20" s="596"/>
      <c r="DH20" s="596"/>
      <c r="DI20" s="596"/>
      <c r="DJ20" s="596"/>
      <c r="DK20" s="597"/>
      <c r="DL20" s="601" t="s">
        <v>128</v>
      </c>
      <c r="DM20" s="596"/>
      <c r="DN20" s="596"/>
      <c r="DO20" s="596"/>
      <c r="DP20" s="596"/>
      <c r="DQ20" s="596"/>
      <c r="DR20" s="596"/>
      <c r="DS20" s="596"/>
      <c r="DT20" s="596"/>
      <c r="DU20" s="596"/>
      <c r="DV20" s="596"/>
      <c r="DW20" s="596"/>
      <c r="DX20" s="690"/>
    </row>
    <row r="21" spans="2:128" ht="11.25" customHeight="1" x14ac:dyDescent="0.2">
      <c r="B21" s="592" t="s">
        <v>251</v>
      </c>
      <c r="C21" s="593"/>
      <c r="D21" s="593"/>
      <c r="E21" s="593"/>
      <c r="F21" s="593"/>
      <c r="G21" s="593"/>
      <c r="H21" s="593"/>
      <c r="I21" s="593"/>
      <c r="J21" s="593"/>
      <c r="K21" s="593"/>
      <c r="L21" s="593"/>
      <c r="M21" s="593"/>
      <c r="N21" s="593"/>
      <c r="O21" s="593"/>
      <c r="P21" s="593"/>
      <c r="Q21" s="594"/>
      <c r="R21" s="595">
        <v>3450768</v>
      </c>
      <c r="S21" s="596"/>
      <c r="T21" s="596"/>
      <c r="U21" s="596"/>
      <c r="V21" s="596"/>
      <c r="W21" s="596"/>
      <c r="X21" s="596"/>
      <c r="Y21" s="597"/>
      <c r="Z21" s="598">
        <v>0.3</v>
      </c>
      <c r="AA21" s="686"/>
      <c r="AB21" s="686"/>
      <c r="AC21" s="689"/>
      <c r="AD21" s="601" t="s">
        <v>215</v>
      </c>
      <c r="AE21" s="596"/>
      <c r="AF21" s="596"/>
      <c r="AG21" s="596"/>
      <c r="AH21" s="596"/>
      <c r="AI21" s="596"/>
      <c r="AJ21" s="596"/>
      <c r="AK21" s="597"/>
      <c r="AL21" s="598" t="s">
        <v>128</v>
      </c>
      <c r="AM21" s="686"/>
      <c r="AN21" s="686"/>
      <c r="AO21" s="687"/>
      <c r="AP21" s="691" t="s">
        <v>252</v>
      </c>
      <c r="AQ21" s="692"/>
      <c r="AR21" s="692"/>
      <c r="AS21" s="692"/>
      <c r="AT21" s="692"/>
      <c r="AU21" s="692"/>
      <c r="AV21" s="692"/>
      <c r="AW21" s="692"/>
      <c r="AX21" s="692"/>
      <c r="AY21" s="692"/>
      <c r="AZ21" s="692"/>
      <c r="BA21" s="692"/>
      <c r="BB21" s="692"/>
      <c r="BC21" s="693"/>
      <c r="BD21" s="595">
        <v>274290</v>
      </c>
      <c r="BE21" s="596"/>
      <c r="BF21" s="596"/>
      <c r="BG21" s="596"/>
      <c r="BH21" s="596"/>
      <c r="BI21" s="596"/>
      <c r="BJ21" s="596"/>
      <c r="BK21" s="597"/>
      <c r="BL21" s="684">
        <v>0.2</v>
      </c>
      <c r="BM21" s="684"/>
      <c r="BN21" s="684"/>
      <c r="BO21" s="684"/>
      <c r="BP21" s="685" t="s">
        <v>128</v>
      </c>
      <c r="BQ21" s="685"/>
      <c r="BR21" s="685"/>
      <c r="BS21" s="685"/>
      <c r="BT21" s="685"/>
      <c r="BU21" s="685"/>
      <c r="BV21" s="685"/>
      <c r="BW21" s="688"/>
      <c r="BY21" s="691" t="s">
        <v>253</v>
      </c>
      <c r="BZ21" s="692"/>
      <c r="CA21" s="692"/>
      <c r="CB21" s="692"/>
      <c r="CC21" s="692"/>
      <c r="CD21" s="692"/>
      <c r="CE21" s="692"/>
      <c r="CF21" s="692"/>
      <c r="CG21" s="692"/>
      <c r="CH21" s="692"/>
      <c r="CI21" s="692"/>
      <c r="CJ21" s="692"/>
      <c r="CK21" s="692"/>
      <c r="CL21" s="693"/>
      <c r="CM21" s="595">
        <v>183893</v>
      </c>
      <c r="CN21" s="596"/>
      <c r="CO21" s="596"/>
      <c r="CP21" s="596"/>
      <c r="CQ21" s="596"/>
      <c r="CR21" s="596"/>
      <c r="CS21" s="596"/>
      <c r="CT21" s="597"/>
      <c r="CU21" s="684">
        <v>0</v>
      </c>
      <c r="CV21" s="684"/>
      <c r="CW21" s="684"/>
      <c r="CX21" s="684"/>
      <c r="CY21" s="601" t="s">
        <v>128</v>
      </c>
      <c r="CZ21" s="596"/>
      <c r="DA21" s="596"/>
      <c r="DB21" s="596"/>
      <c r="DC21" s="596"/>
      <c r="DD21" s="596"/>
      <c r="DE21" s="596"/>
      <c r="DF21" s="596"/>
      <c r="DG21" s="596"/>
      <c r="DH21" s="596"/>
      <c r="DI21" s="596"/>
      <c r="DJ21" s="596"/>
      <c r="DK21" s="597"/>
      <c r="DL21" s="601">
        <v>183893</v>
      </c>
      <c r="DM21" s="596"/>
      <c r="DN21" s="596"/>
      <c r="DO21" s="596"/>
      <c r="DP21" s="596"/>
      <c r="DQ21" s="596"/>
      <c r="DR21" s="596"/>
      <c r="DS21" s="596"/>
      <c r="DT21" s="596"/>
      <c r="DU21" s="596"/>
      <c r="DV21" s="596"/>
      <c r="DW21" s="596"/>
      <c r="DX21" s="690"/>
    </row>
    <row r="22" spans="2:128" ht="11.25" customHeight="1" x14ac:dyDescent="0.2">
      <c r="B22" s="592" t="s">
        <v>254</v>
      </c>
      <c r="C22" s="593"/>
      <c r="D22" s="593"/>
      <c r="E22" s="593"/>
      <c r="F22" s="593"/>
      <c r="G22" s="593"/>
      <c r="H22" s="593"/>
      <c r="I22" s="593"/>
      <c r="J22" s="593"/>
      <c r="K22" s="593"/>
      <c r="L22" s="593"/>
      <c r="M22" s="593"/>
      <c r="N22" s="593"/>
      <c r="O22" s="593"/>
      <c r="P22" s="593"/>
      <c r="Q22" s="594"/>
      <c r="R22" s="595">
        <v>5742647</v>
      </c>
      <c r="S22" s="596"/>
      <c r="T22" s="596"/>
      <c r="U22" s="596"/>
      <c r="V22" s="596"/>
      <c r="W22" s="596"/>
      <c r="X22" s="596"/>
      <c r="Y22" s="597"/>
      <c r="Z22" s="598">
        <v>0.6</v>
      </c>
      <c r="AA22" s="686"/>
      <c r="AB22" s="686"/>
      <c r="AC22" s="689"/>
      <c r="AD22" s="601">
        <v>528928</v>
      </c>
      <c r="AE22" s="596"/>
      <c r="AF22" s="596"/>
      <c r="AG22" s="596"/>
      <c r="AH22" s="596"/>
      <c r="AI22" s="596"/>
      <c r="AJ22" s="596"/>
      <c r="AK22" s="597"/>
      <c r="AL22" s="598">
        <v>0.1</v>
      </c>
      <c r="AM22" s="686"/>
      <c r="AN22" s="686"/>
      <c r="AO22" s="687"/>
      <c r="AP22" s="691" t="s">
        <v>255</v>
      </c>
      <c r="AQ22" s="692"/>
      <c r="AR22" s="692"/>
      <c r="AS22" s="692"/>
      <c r="AT22" s="692"/>
      <c r="AU22" s="692"/>
      <c r="AV22" s="692"/>
      <c r="AW22" s="692"/>
      <c r="AX22" s="692"/>
      <c r="AY22" s="692"/>
      <c r="AZ22" s="692"/>
      <c r="BA22" s="692"/>
      <c r="BB22" s="692"/>
      <c r="BC22" s="693"/>
      <c r="BD22" s="595">
        <v>2060010</v>
      </c>
      <c r="BE22" s="596"/>
      <c r="BF22" s="596"/>
      <c r="BG22" s="596"/>
      <c r="BH22" s="596"/>
      <c r="BI22" s="596"/>
      <c r="BJ22" s="596"/>
      <c r="BK22" s="597"/>
      <c r="BL22" s="684">
        <v>1.3</v>
      </c>
      <c r="BM22" s="684"/>
      <c r="BN22" s="684"/>
      <c r="BO22" s="684"/>
      <c r="BP22" s="685" t="s">
        <v>128</v>
      </c>
      <c r="BQ22" s="685"/>
      <c r="BR22" s="685"/>
      <c r="BS22" s="685"/>
      <c r="BT22" s="685"/>
      <c r="BU22" s="685"/>
      <c r="BV22" s="685"/>
      <c r="BW22" s="688"/>
      <c r="BY22" s="691" t="s">
        <v>256</v>
      </c>
      <c r="BZ22" s="692"/>
      <c r="CA22" s="692"/>
      <c r="CB22" s="692"/>
      <c r="CC22" s="692"/>
      <c r="CD22" s="692"/>
      <c r="CE22" s="692"/>
      <c r="CF22" s="692"/>
      <c r="CG22" s="692"/>
      <c r="CH22" s="692"/>
      <c r="CI22" s="692"/>
      <c r="CJ22" s="692"/>
      <c r="CK22" s="692"/>
      <c r="CL22" s="693"/>
      <c r="CM22" s="595">
        <v>239632</v>
      </c>
      <c r="CN22" s="596"/>
      <c r="CO22" s="596"/>
      <c r="CP22" s="596"/>
      <c r="CQ22" s="596"/>
      <c r="CR22" s="596"/>
      <c r="CS22" s="596"/>
      <c r="CT22" s="597"/>
      <c r="CU22" s="684">
        <v>0</v>
      </c>
      <c r="CV22" s="684"/>
      <c r="CW22" s="684"/>
      <c r="CX22" s="684"/>
      <c r="CY22" s="601" t="s">
        <v>137</v>
      </c>
      <c r="CZ22" s="596"/>
      <c r="DA22" s="596"/>
      <c r="DB22" s="596"/>
      <c r="DC22" s="596"/>
      <c r="DD22" s="596"/>
      <c r="DE22" s="596"/>
      <c r="DF22" s="596"/>
      <c r="DG22" s="596"/>
      <c r="DH22" s="596"/>
      <c r="DI22" s="596"/>
      <c r="DJ22" s="596"/>
      <c r="DK22" s="597"/>
      <c r="DL22" s="601">
        <v>239632</v>
      </c>
      <c r="DM22" s="596"/>
      <c r="DN22" s="596"/>
      <c r="DO22" s="596"/>
      <c r="DP22" s="596"/>
      <c r="DQ22" s="596"/>
      <c r="DR22" s="596"/>
      <c r="DS22" s="596"/>
      <c r="DT22" s="596"/>
      <c r="DU22" s="596"/>
      <c r="DV22" s="596"/>
      <c r="DW22" s="596"/>
      <c r="DX22" s="690"/>
    </row>
    <row r="23" spans="2:128" ht="11.25" customHeight="1" x14ac:dyDescent="0.2">
      <c r="B23" s="592" t="s">
        <v>257</v>
      </c>
      <c r="C23" s="593"/>
      <c r="D23" s="593"/>
      <c r="E23" s="593"/>
      <c r="F23" s="593"/>
      <c r="G23" s="593"/>
      <c r="H23" s="593"/>
      <c r="I23" s="593"/>
      <c r="J23" s="593"/>
      <c r="K23" s="593"/>
      <c r="L23" s="593"/>
      <c r="M23" s="593"/>
      <c r="N23" s="593"/>
      <c r="O23" s="593"/>
      <c r="P23" s="593"/>
      <c r="Q23" s="594"/>
      <c r="R23" s="595">
        <v>1969657</v>
      </c>
      <c r="S23" s="596"/>
      <c r="T23" s="596"/>
      <c r="U23" s="596"/>
      <c r="V23" s="596"/>
      <c r="W23" s="596"/>
      <c r="X23" s="596"/>
      <c r="Y23" s="597"/>
      <c r="Z23" s="598">
        <v>0.2</v>
      </c>
      <c r="AA23" s="686"/>
      <c r="AB23" s="686"/>
      <c r="AC23" s="689"/>
      <c r="AD23" s="601" t="s">
        <v>128</v>
      </c>
      <c r="AE23" s="596"/>
      <c r="AF23" s="596"/>
      <c r="AG23" s="596"/>
      <c r="AH23" s="596"/>
      <c r="AI23" s="596"/>
      <c r="AJ23" s="596"/>
      <c r="AK23" s="597"/>
      <c r="AL23" s="598" t="s">
        <v>128</v>
      </c>
      <c r="AM23" s="686"/>
      <c r="AN23" s="686"/>
      <c r="AO23" s="687"/>
      <c r="AP23" s="691" t="s">
        <v>258</v>
      </c>
      <c r="AQ23" s="692"/>
      <c r="AR23" s="692"/>
      <c r="AS23" s="692"/>
      <c r="AT23" s="692"/>
      <c r="AU23" s="692"/>
      <c r="AV23" s="692"/>
      <c r="AW23" s="692"/>
      <c r="AX23" s="692"/>
      <c r="AY23" s="692"/>
      <c r="AZ23" s="692"/>
      <c r="BA23" s="692"/>
      <c r="BB23" s="692"/>
      <c r="BC23" s="693"/>
      <c r="BD23" s="595">
        <v>17193190</v>
      </c>
      <c r="BE23" s="596"/>
      <c r="BF23" s="596"/>
      <c r="BG23" s="596"/>
      <c r="BH23" s="596"/>
      <c r="BI23" s="596"/>
      <c r="BJ23" s="596"/>
      <c r="BK23" s="597"/>
      <c r="BL23" s="684">
        <v>10.7</v>
      </c>
      <c r="BM23" s="684"/>
      <c r="BN23" s="684"/>
      <c r="BO23" s="684"/>
      <c r="BP23" s="685" t="s">
        <v>215</v>
      </c>
      <c r="BQ23" s="685"/>
      <c r="BR23" s="685"/>
      <c r="BS23" s="685"/>
      <c r="BT23" s="685"/>
      <c r="BU23" s="685"/>
      <c r="BV23" s="685"/>
      <c r="BW23" s="688"/>
      <c r="BY23" s="691" t="s">
        <v>259</v>
      </c>
      <c r="BZ23" s="692"/>
      <c r="CA23" s="692"/>
      <c r="CB23" s="692"/>
      <c r="CC23" s="692"/>
      <c r="CD23" s="692"/>
      <c r="CE23" s="692"/>
      <c r="CF23" s="692"/>
      <c r="CG23" s="692"/>
      <c r="CH23" s="692"/>
      <c r="CI23" s="692"/>
      <c r="CJ23" s="692"/>
      <c r="CK23" s="692"/>
      <c r="CL23" s="693"/>
      <c r="CM23" s="595">
        <v>222920</v>
      </c>
      <c r="CN23" s="596"/>
      <c r="CO23" s="596"/>
      <c r="CP23" s="596"/>
      <c r="CQ23" s="596"/>
      <c r="CR23" s="596"/>
      <c r="CS23" s="596"/>
      <c r="CT23" s="597"/>
      <c r="CU23" s="684">
        <v>0</v>
      </c>
      <c r="CV23" s="684"/>
      <c r="CW23" s="684"/>
      <c r="CX23" s="684"/>
      <c r="CY23" s="601" t="s">
        <v>128</v>
      </c>
      <c r="CZ23" s="596"/>
      <c r="DA23" s="596"/>
      <c r="DB23" s="596"/>
      <c r="DC23" s="596"/>
      <c r="DD23" s="596"/>
      <c r="DE23" s="596"/>
      <c r="DF23" s="596"/>
      <c r="DG23" s="596"/>
      <c r="DH23" s="596"/>
      <c r="DI23" s="596"/>
      <c r="DJ23" s="596"/>
      <c r="DK23" s="597"/>
      <c r="DL23" s="601">
        <v>222920</v>
      </c>
      <c r="DM23" s="596"/>
      <c r="DN23" s="596"/>
      <c r="DO23" s="596"/>
      <c r="DP23" s="596"/>
      <c r="DQ23" s="596"/>
      <c r="DR23" s="596"/>
      <c r="DS23" s="596"/>
      <c r="DT23" s="596"/>
      <c r="DU23" s="596"/>
      <c r="DV23" s="596"/>
      <c r="DW23" s="596"/>
      <c r="DX23" s="690"/>
    </row>
    <row r="24" spans="2:128" ht="11.25" customHeight="1" x14ac:dyDescent="0.2">
      <c r="B24" s="592" t="s">
        <v>260</v>
      </c>
      <c r="C24" s="593"/>
      <c r="D24" s="593"/>
      <c r="E24" s="593"/>
      <c r="F24" s="593"/>
      <c r="G24" s="593"/>
      <c r="H24" s="593"/>
      <c r="I24" s="593"/>
      <c r="J24" s="593"/>
      <c r="K24" s="593"/>
      <c r="L24" s="593"/>
      <c r="M24" s="593"/>
      <c r="N24" s="593"/>
      <c r="O24" s="593"/>
      <c r="P24" s="593"/>
      <c r="Q24" s="594"/>
      <c r="R24" s="595">
        <v>194447075</v>
      </c>
      <c r="S24" s="596"/>
      <c r="T24" s="596"/>
      <c r="U24" s="596"/>
      <c r="V24" s="596"/>
      <c r="W24" s="596"/>
      <c r="X24" s="596"/>
      <c r="Y24" s="597"/>
      <c r="Z24" s="598">
        <v>18.8</v>
      </c>
      <c r="AA24" s="686"/>
      <c r="AB24" s="686"/>
      <c r="AC24" s="689"/>
      <c r="AD24" s="601" t="s">
        <v>215</v>
      </c>
      <c r="AE24" s="596"/>
      <c r="AF24" s="596"/>
      <c r="AG24" s="596"/>
      <c r="AH24" s="596"/>
      <c r="AI24" s="596"/>
      <c r="AJ24" s="596"/>
      <c r="AK24" s="597"/>
      <c r="AL24" s="598" t="s">
        <v>215</v>
      </c>
      <c r="AM24" s="686"/>
      <c r="AN24" s="686"/>
      <c r="AO24" s="687"/>
      <c r="AP24" s="691" t="s">
        <v>261</v>
      </c>
      <c r="AQ24" s="692"/>
      <c r="AR24" s="692"/>
      <c r="AS24" s="692"/>
      <c r="AT24" s="692"/>
      <c r="AU24" s="692"/>
      <c r="AV24" s="692"/>
      <c r="AW24" s="692"/>
      <c r="AX24" s="692"/>
      <c r="AY24" s="692"/>
      <c r="AZ24" s="692"/>
      <c r="BA24" s="692"/>
      <c r="BB24" s="692"/>
      <c r="BC24" s="693"/>
      <c r="BD24" s="595">
        <v>17853293</v>
      </c>
      <c r="BE24" s="596"/>
      <c r="BF24" s="596"/>
      <c r="BG24" s="596"/>
      <c r="BH24" s="596"/>
      <c r="BI24" s="596"/>
      <c r="BJ24" s="596"/>
      <c r="BK24" s="597"/>
      <c r="BL24" s="684">
        <v>11.1</v>
      </c>
      <c r="BM24" s="684"/>
      <c r="BN24" s="684"/>
      <c r="BO24" s="684"/>
      <c r="BP24" s="685" t="s">
        <v>137</v>
      </c>
      <c r="BQ24" s="685"/>
      <c r="BR24" s="685"/>
      <c r="BS24" s="685"/>
      <c r="BT24" s="685"/>
      <c r="BU24" s="685"/>
      <c r="BV24" s="685"/>
      <c r="BW24" s="688"/>
      <c r="BY24" s="691" t="s">
        <v>262</v>
      </c>
      <c r="BZ24" s="692"/>
      <c r="CA24" s="692"/>
      <c r="CB24" s="692"/>
      <c r="CC24" s="692"/>
      <c r="CD24" s="692"/>
      <c r="CE24" s="692"/>
      <c r="CF24" s="692"/>
      <c r="CG24" s="692"/>
      <c r="CH24" s="692"/>
      <c r="CI24" s="692"/>
      <c r="CJ24" s="692"/>
      <c r="CK24" s="692"/>
      <c r="CL24" s="693"/>
      <c r="CM24" s="595" t="s">
        <v>128</v>
      </c>
      <c r="CN24" s="596"/>
      <c r="CO24" s="596"/>
      <c r="CP24" s="596"/>
      <c r="CQ24" s="596"/>
      <c r="CR24" s="596"/>
      <c r="CS24" s="596"/>
      <c r="CT24" s="597"/>
      <c r="CU24" s="684" t="s">
        <v>215</v>
      </c>
      <c r="CV24" s="684"/>
      <c r="CW24" s="684"/>
      <c r="CX24" s="684"/>
      <c r="CY24" s="601" t="s">
        <v>128</v>
      </c>
      <c r="CZ24" s="596"/>
      <c r="DA24" s="596"/>
      <c r="DB24" s="596"/>
      <c r="DC24" s="596"/>
      <c r="DD24" s="596"/>
      <c r="DE24" s="596"/>
      <c r="DF24" s="596"/>
      <c r="DG24" s="596"/>
      <c r="DH24" s="596"/>
      <c r="DI24" s="596"/>
      <c r="DJ24" s="596"/>
      <c r="DK24" s="597"/>
      <c r="DL24" s="601" t="s">
        <v>215</v>
      </c>
      <c r="DM24" s="596"/>
      <c r="DN24" s="596"/>
      <c r="DO24" s="596"/>
      <c r="DP24" s="596"/>
      <c r="DQ24" s="596"/>
      <c r="DR24" s="596"/>
      <c r="DS24" s="596"/>
      <c r="DT24" s="596"/>
      <c r="DU24" s="596"/>
      <c r="DV24" s="596"/>
      <c r="DW24" s="596"/>
      <c r="DX24" s="690"/>
    </row>
    <row r="25" spans="2:128" ht="11.25" customHeight="1" x14ac:dyDescent="0.2">
      <c r="B25" s="592" t="s">
        <v>263</v>
      </c>
      <c r="C25" s="593"/>
      <c r="D25" s="593"/>
      <c r="E25" s="593"/>
      <c r="F25" s="593"/>
      <c r="G25" s="593"/>
      <c r="H25" s="593"/>
      <c r="I25" s="593"/>
      <c r="J25" s="593"/>
      <c r="K25" s="593"/>
      <c r="L25" s="593"/>
      <c r="M25" s="593"/>
      <c r="N25" s="593"/>
      <c r="O25" s="593"/>
      <c r="P25" s="593"/>
      <c r="Q25" s="594"/>
      <c r="R25" s="595" t="s">
        <v>128</v>
      </c>
      <c r="S25" s="596"/>
      <c r="T25" s="596"/>
      <c r="U25" s="596"/>
      <c r="V25" s="596"/>
      <c r="W25" s="596"/>
      <c r="X25" s="596"/>
      <c r="Y25" s="597"/>
      <c r="Z25" s="598" t="s">
        <v>128</v>
      </c>
      <c r="AA25" s="686"/>
      <c r="AB25" s="686"/>
      <c r="AC25" s="689"/>
      <c r="AD25" s="601" t="s">
        <v>128</v>
      </c>
      <c r="AE25" s="596"/>
      <c r="AF25" s="596"/>
      <c r="AG25" s="596"/>
      <c r="AH25" s="596"/>
      <c r="AI25" s="596"/>
      <c r="AJ25" s="596"/>
      <c r="AK25" s="597"/>
      <c r="AL25" s="598" t="s">
        <v>215</v>
      </c>
      <c r="AM25" s="686"/>
      <c r="AN25" s="686"/>
      <c r="AO25" s="687"/>
      <c r="AP25" s="691" t="s">
        <v>264</v>
      </c>
      <c r="AQ25" s="692"/>
      <c r="AR25" s="692"/>
      <c r="AS25" s="692"/>
      <c r="AT25" s="692"/>
      <c r="AU25" s="692"/>
      <c r="AV25" s="692"/>
      <c r="AW25" s="692"/>
      <c r="AX25" s="692"/>
      <c r="AY25" s="692"/>
      <c r="AZ25" s="692"/>
      <c r="BA25" s="692"/>
      <c r="BB25" s="692"/>
      <c r="BC25" s="693"/>
      <c r="BD25" s="595">
        <v>17369</v>
      </c>
      <c r="BE25" s="596"/>
      <c r="BF25" s="596"/>
      <c r="BG25" s="596"/>
      <c r="BH25" s="596"/>
      <c r="BI25" s="596"/>
      <c r="BJ25" s="596"/>
      <c r="BK25" s="597"/>
      <c r="BL25" s="684">
        <v>0</v>
      </c>
      <c r="BM25" s="684"/>
      <c r="BN25" s="684"/>
      <c r="BO25" s="684"/>
      <c r="BP25" s="685" t="s">
        <v>137</v>
      </c>
      <c r="BQ25" s="685"/>
      <c r="BR25" s="685"/>
      <c r="BS25" s="685"/>
      <c r="BT25" s="685"/>
      <c r="BU25" s="685"/>
      <c r="BV25" s="685"/>
      <c r="BW25" s="688"/>
      <c r="BY25" s="691" t="s">
        <v>265</v>
      </c>
      <c r="BZ25" s="692"/>
      <c r="CA25" s="692"/>
      <c r="CB25" s="692"/>
      <c r="CC25" s="692"/>
      <c r="CD25" s="692"/>
      <c r="CE25" s="692"/>
      <c r="CF25" s="692"/>
      <c r="CG25" s="692"/>
      <c r="CH25" s="692"/>
      <c r="CI25" s="692"/>
      <c r="CJ25" s="692"/>
      <c r="CK25" s="692"/>
      <c r="CL25" s="693"/>
      <c r="CM25" s="595" t="s">
        <v>128</v>
      </c>
      <c r="CN25" s="596"/>
      <c r="CO25" s="596"/>
      <c r="CP25" s="596"/>
      <c r="CQ25" s="596"/>
      <c r="CR25" s="596"/>
      <c r="CS25" s="596"/>
      <c r="CT25" s="597"/>
      <c r="CU25" s="684" t="s">
        <v>128</v>
      </c>
      <c r="CV25" s="684"/>
      <c r="CW25" s="684"/>
      <c r="CX25" s="684"/>
      <c r="CY25" s="601" t="s">
        <v>215</v>
      </c>
      <c r="CZ25" s="596"/>
      <c r="DA25" s="596"/>
      <c r="DB25" s="596"/>
      <c r="DC25" s="596"/>
      <c r="DD25" s="596"/>
      <c r="DE25" s="596"/>
      <c r="DF25" s="596"/>
      <c r="DG25" s="596"/>
      <c r="DH25" s="596"/>
      <c r="DI25" s="596"/>
      <c r="DJ25" s="596"/>
      <c r="DK25" s="597"/>
      <c r="DL25" s="601" t="s">
        <v>215</v>
      </c>
      <c r="DM25" s="596"/>
      <c r="DN25" s="596"/>
      <c r="DO25" s="596"/>
      <c r="DP25" s="596"/>
      <c r="DQ25" s="596"/>
      <c r="DR25" s="596"/>
      <c r="DS25" s="596"/>
      <c r="DT25" s="596"/>
      <c r="DU25" s="596"/>
      <c r="DV25" s="596"/>
      <c r="DW25" s="596"/>
      <c r="DX25" s="690"/>
    </row>
    <row r="26" spans="2:128" ht="11.25" customHeight="1" x14ac:dyDescent="0.2">
      <c r="B26" s="592" t="s">
        <v>266</v>
      </c>
      <c r="C26" s="593"/>
      <c r="D26" s="593"/>
      <c r="E26" s="593"/>
      <c r="F26" s="593"/>
      <c r="G26" s="593"/>
      <c r="H26" s="593"/>
      <c r="I26" s="593"/>
      <c r="J26" s="593"/>
      <c r="K26" s="593"/>
      <c r="L26" s="593"/>
      <c r="M26" s="593"/>
      <c r="N26" s="593"/>
      <c r="O26" s="593"/>
      <c r="P26" s="593"/>
      <c r="Q26" s="594"/>
      <c r="R26" s="595">
        <v>1979822</v>
      </c>
      <c r="S26" s="596"/>
      <c r="T26" s="596"/>
      <c r="U26" s="596"/>
      <c r="V26" s="596"/>
      <c r="W26" s="596"/>
      <c r="X26" s="596"/>
      <c r="Y26" s="597"/>
      <c r="Z26" s="598">
        <v>0.2</v>
      </c>
      <c r="AA26" s="686"/>
      <c r="AB26" s="686"/>
      <c r="AC26" s="689"/>
      <c r="AD26" s="601">
        <v>34955</v>
      </c>
      <c r="AE26" s="596"/>
      <c r="AF26" s="596"/>
      <c r="AG26" s="596"/>
      <c r="AH26" s="596"/>
      <c r="AI26" s="596"/>
      <c r="AJ26" s="596"/>
      <c r="AK26" s="597"/>
      <c r="AL26" s="598">
        <v>0</v>
      </c>
      <c r="AM26" s="686"/>
      <c r="AN26" s="686"/>
      <c r="AO26" s="687"/>
      <c r="AP26" s="691" t="s">
        <v>267</v>
      </c>
      <c r="AQ26" s="692"/>
      <c r="AR26" s="692"/>
      <c r="AS26" s="692"/>
      <c r="AT26" s="692"/>
      <c r="AU26" s="692"/>
      <c r="AV26" s="692"/>
      <c r="AW26" s="692"/>
      <c r="AX26" s="692"/>
      <c r="AY26" s="692"/>
      <c r="AZ26" s="692"/>
      <c r="BA26" s="692"/>
      <c r="BB26" s="692"/>
      <c r="BC26" s="693"/>
      <c r="BD26" s="595" t="s">
        <v>128</v>
      </c>
      <c r="BE26" s="596"/>
      <c r="BF26" s="596"/>
      <c r="BG26" s="596"/>
      <c r="BH26" s="596"/>
      <c r="BI26" s="596"/>
      <c r="BJ26" s="596"/>
      <c r="BK26" s="597"/>
      <c r="BL26" s="684" t="s">
        <v>137</v>
      </c>
      <c r="BM26" s="684"/>
      <c r="BN26" s="684"/>
      <c r="BO26" s="684"/>
      <c r="BP26" s="685" t="s">
        <v>128</v>
      </c>
      <c r="BQ26" s="685"/>
      <c r="BR26" s="685"/>
      <c r="BS26" s="685"/>
      <c r="BT26" s="685"/>
      <c r="BU26" s="685"/>
      <c r="BV26" s="685"/>
      <c r="BW26" s="688"/>
      <c r="BY26" s="691" t="s">
        <v>268</v>
      </c>
      <c r="BZ26" s="692"/>
      <c r="CA26" s="692"/>
      <c r="CB26" s="692"/>
      <c r="CC26" s="692"/>
      <c r="CD26" s="692"/>
      <c r="CE26" s="692"/>
      <c r="CF26" s="692"/>
      <c r="CG26" s="692"/>
      <c r="CH26" s="692"/>
      <c r="CI26" s="692"/>
      <c r="CJ26" s="692"/>
      <c r="CK26" s="692"/>
      <c r="CL26" s="693"/>
      <c r="CM26" s="595">
        <v>24260101</v>
      </c>
      <c r="CN26" s="596"/>
      <c r="CO26" s="596"/>
      <c r="CP26" s="596"/>
      <c r="CQ26" s="596"/>
      <c r="CR26" s="596"/>
      <c r="CS26" s="596"/>
      <c r="CT26" s="597"/>
      <c r="CU26" s="684">
        <v>2.5</v>
      </c>
      <c r="CV26" s="684"/>
      <c r="CW26" s="684"/>
      <c r="CX26" s="684"/>
      <c r="CY26" s="601" t="s">
        <v>128</v>
      </c>
      <c r="CZ26" s="596"/>
      <c r="DA26" s="596"/>
      <c r="DB26" s="596"/>
      <c r="DC26" s="596"/>
      <c r="DD26" s="596"/>
      <c r="DE26" s="596"/>
      <c r="DF26" s="596"/>
      <c r="DG26" s="596"/>
      <c r="DH26" s="596"/>
      <c r="DI26" s="596"/>
      <c r="DJ26" s="596"/>
      <c r="DK26" s="597"/>
      <c r="DL26" s="601">
        <v>24260101</v>
      </c>
      <c r="DM26" s="596"/>
      <c r="DN26" s="596"/>
      <c r="DO26" s="596"/>
      <c r="DP26" s="596"/>
      <c r="DQ26" s="596"/>
      <c r="DR26" s="596"/>
      <c r="DS26" s="596"/>
      <c r="DT26" s="596"/>
      <c r="DU26" s="596"/>
      <c r="DV26" s="596"/>
      <c r="DW26" s="596"/>
      <c r="DX26" s="690"/>
    </row>
    <row r="27" spans="2:128" ht="11.25" customHeight="1" x14ac:dyDescent="0.2">
      <c r="B27" s="592" t="s">
        <v>269</v>
      </c>
      <c r="C27" s="593"/>
      <c r="D27" s="593"/>
      <c r="E27" s="593"/>
      <c r="F27" s="593"/>
      <c r="G27" s="593"/>
      <c r="H27" s="593"/>
      <c r="I27" s="593"/>
      <c r="J27" s="593"/>
      <c r="K27" s="593"/>
      <c r="L27" s="593"/>
      <c r="M27" s="593"/>
      <c r="N27" s="593"/>
      <c r="O27" s="593"/>
      <c r="P27" s="593"/>
      <c r="Q27" s="594"/>
      <c r="R27" s="595">
        <v>2474134</v>
      </c>
      <c r="S27" s="596"/>
      <c r="T27" s="596"/>
      <c r="U27" s="596"/>
      <c r="V27" s="596"/>
      <c r="W27" s="596"/>
      <c r="X27" s="596"/>
      <c r="Y27" s="597"/>
      <c r="Z27" s="598">
        <v>0.2</v>
      </c>
      <c r="AA27" s="686"/>
      <c r="AB27" s="686"/>
      <c r="AC27" s="689"/>
      <c r="AD27" s="601" t="s">
        <v>128</v>
      </c>
      <c r="AE27" s="596"/>
      <c r="AF27" s="596"/>
      <c r="AG27" s="596"/>
      <c r="AH27" s="596"/>
      <c r="AI27" s="596"/>
      <c r="AJ27" s="596"/>
      <c r="AK27" s="597"/>
      <c r="AL27" s="598" t="s">
        <v>128</v>
      </c>
      <c r="AM27" s="686"/>
      <c r="AN27" s="686"/>
      <c r="AO27" s="687"/>
      <c r="AP27" s="691" t="s">
        <v>270</v>
      </c>
      <c r="AQ27" s="692"/>
      <c r="AR27" s="692"/>
      <c r="AS27" s="692"/>
      <c r="AT27" s="692"/>
      <c r="AU27" s="692"/>
      <c r="AV27" s="692"/>
      <c r="AW27" s="692"/>
      <c r="AX27" s="692"/>
      <c r="AY27" s="692"/>
      <c r="AZ27" s="692"/>
      <c r="BA27" s="692"/>
      <c r="BB27" s="692"/>
      <c r="BC27" s="693"/>
      <c r="BD27" s="595" t="s">
        <v>215</v>
      </c>
      <c r="BE27" s="596"/>
      <c r="BF27" s="596"/>
      <c r="BG27" s="596"/>
      <c r="BH27" s="596"/>
      <c r="BI27" s="596"/>
      <c r="BJ27" s="596"/>
      <c r="BK27" s="597"/>
      <c r="BL27" s="684" t="s">
        <v>128</v>
      </c>
      <c r="BM27" s="684"/>
      <c r="BN27" s="684"/>
      <c r="BO27" s="684"/>
      <c r="BP27" s="685" t="s">
        <v>215</v>
      </c>
      <c r="BQ27" s="685"/>
      <c r="BR27" s="685"/>
      <c r="BS27" s="685"/>
      <c r="BT27" s="685"/>
      <c r="BU27" s="685"/>
      <c r="BV27" s="685"/>
      <c r="BW27" s="688"/>
      <c r="BY27" s="691" t="s">
        <v>271</v>
      </c>
      <c r="BZ27" s="692"/>
      <c r="CA27" s="692"/>
      <c r="CB27" s="692"/>
      <c r="CC27" s="692"/>
      <c r="CD27" s="692"/>
      <c r="CE27" s="692"/>
      <c r="CF27" s="692"/>
      <c r="CG27" s="692"/>
      <c r="CH27" s="692"/>
      <c r="CI27" s="692"/>
      <c r="CJ27" s="692"/>
      <c r="CK27" s="692"/>
      <c r="CL27" s="693"/>
      <c r="CM27" s="595">
        <v>191205</v>
      </c>
      <c r="CN27" s="596"/>
      <c r="CO27" s="596"/>
      <c r="CP27" s="596"/>
      <c r="CQ27" s="596"/>
      <c r="CR27" s="596"/>
      <c r="CS27" s="596"/>
      <c r="CT27" s="597"/>
      <c r="CU27" s="684">
        <v>0</v>
      </c>
      <c r="CV27" s="684"/>
      <c r="CW27" s="684"/>
      <c r="CX27" s="684"/>
      <c r="CY27" s="601" t="s">
        <v>215</v>
      </c>
      <c r="CZ27" s="596"/>
      <c r="DA27" s="596"/>
      <c r="DB27" s="596"/>
      <c r="DC27" s="596"/>
      <c r="DD27" s="596"/>
      <c r="DE27" s="596"/>
      <c r="DF27" s="596"/>
      <c r="DG27" s="596"/>
      <c r="DH27" s="596"/>
      <c r="DI27" s="596"/>
      <c r="DJ27" s="596"/>
      <c r="DK27" s="597"/>
      <c r="DL27" s="601">
        <v>191205</v>
      </c>
      <c r="DM27" s="596"/>
      <c r="DN27" s="596"/>
      <c r="DO27" s="596"/>
      <c r="DP27" s="596"/>
      <c r="DQ27" s="596"/>
      <c r="DR27" s="596"/>
      <c r="DS27" s="596"/>
      <c r="DT27" s="596"/>
      <c r="DU27" s="596"/>
      <c r="DV27" s="596"/>
      <c r="DW27" s="596"/>
      <c r="DX27" s="690"/>
    </row>
    <row r="28" spans="2:128" ht="11.25" customHeight="1" x14ac:dyDescent="0.2">
      <c r="B28" s="592" t="s">
        <v>272</v>
      </c>
      <c r="C28" s="593"/>
      <c r="D28" s="593"/>
      <c r="E28" s="593"/>
      <c r="F28" s="593"/>
      <c r="G28" s="593"/>
      <c r="H28" s="593"/>
      <c r="I28" s="593"/>
      <c r="J28" s="593"/>
      <c r="K28" s="593"/>
      <c r="L28" s="593"/>
      <c r="M28" s="593"/>
      <c r="N28" s="593"/>
      <c r="O28" s="593"/>
      <c r="P28" s="593"/>
      <c r="Q28" s="594"/>
      <c r="R28" s="595">
        <v>46238700</v>
      </c>
      <c r="S28" s="596"/>
      <c r="T28" s="596"/>
      <c r="U28" s="596"/>
      <c r="V28" s="596"/>
      <c r="W28" s="596"/>
      <c r="X28" s="596"/>
      <c r="Y28" s="597"/>
      <c r="Z28" s="598">
        <v>4.5</v>
      </c>
      <c r="AA28" s="686"/>
      <c r="AB28" s="686"/>
      <c r="AC28" s="689"/>
      <c r="AD28" s="601" t="s">
        <v>215</v>
      </c>
      <c r="AE28" s="596"/>
      <c r="AF28" s="596"/>
      <c r="AG28" s="596"/>
      <c r="AH28" s="596"/>
      <c r="AI28" s="596"/>
      <c r="AJ28" s="596"/>
      <c r="AK28" s="597"/>
      <c r="AL28" s="598" t="s">
        <v>128</v>
      </c>
      <c r="AM28" s="686"/>
      <c r="AN28" s="686"/>
      <c r="AO28" s="687"/>
      <c r="AP28" s="691" t="s">
        <v>273</v>
      </c>
      <c r="AQ28" s="692"/>
      <c r="AR28" s="692"/>
      <c r="AS28" s="692"/>
      <c r="AT28" s="692"/>
      <c r="AU28" s="692"/>
      <c r="AV28" s="692"/>
      <c r="AW28" s="692"/>
      <c r="AX28" s="692"/>
      <c r="AY28" s="692"/>
      <c r="AZ28" s="692"/>
      <c r="BA28" s="692"/>
      <c r="BB28" s="692"/>
      <c r="BC28" s="693"/>
      <c r="BD28" s="595">
        <v>106444</v>
      </c>
      <c r="BE28" s="596"/>
      <c r="BF28" s="596"/>
      <c r="BG28" s="596"/>
      <c r="BH28" s="596"/>
      <c r="BI28" s="596"/>
      <c r="BJ28" s="596"/>
      <c r="BK28" s="597"/>
      <c r="BL28" s="684">
        <v>0.1</v>
      </c>
      <c r="BM28" s="684"/>
      <c r="BN28" s="684"/>
      <c r="BO28" s="684"/>
      <c r="BP28" s="685" t="s">
        <v>128</v>
      </c>
      <c r="BQ28" s="685"/>
      <c r="BR28" s="685"/>
      <c r="BS28" s="685"/>
      <c r="BT28" s="685"/>
      <c r="BU28" s="685"/>
      <c r="BV28" s="685"/>
      <c r="BW28" s="688"/>
      <c r="BY28" s="691" t="s">
        <v>274</v>
      </c>
      <c r="BZ28" s="692"/>
      <c r="CA28" s="692"/>
      <c r="CB28" s="692"/>
      <c r="CC28" s="692"/>
      <c r="CD28" s="692"/>
      <c r="CE28" s="692"/>
      <c r="CF28" s="692"/>
      <c r="CG28" s="692"/>
      <c r="CH28" s="692"/>
      <c r="CI28" s="692"/>
      <c r="CJ28" s="692"/>
      <c r="CK28" s="692"/>
      <c r="CL28" s="693"/>
      <c r="CM28" s="595" t="s">
        <v>128</v>
      </c>
      <c r="CN28" s="596"/>
      <c r="CO28" s="596"/>
      <c r="CP28" s="596"/>
      <c r="CQ28" s="596"/>
      <c r="CR28" s="596"/>
      <c r="CS28" s="596"/>
      <c r="CT28" s="597"/>
      <c r="CU28" s="684" t="s">
        <v>128</v>
      </c>
      <c r="CV28" s="684"/>
      <c r="CW28" s="684"/>
      <c r="CX28" s="684"/>
      <c r="CY28" s="601" t="s">
        <v>137</v>
      </c>
      <c r="CZ28" s="596"/>
      <c r="DA28" s="596"/>
      <c r="DB28" s="596"/>
      <c r="DC28" s="596"/>
      <c r="DD28" s="596"/>
      <c r="DE28" s="596"/>
      <c r="DF28" s="596"/>
      <c r="DG28" s="596"/>
      <c r="DH28" s="596"/>
      <c r="DI28" s="596"/>
      <c r="DJ28" s="596"/>
      <c r="DK28" s="597"/>
      <c r="DL28" s="601" t="s">
        <v>128</v>
      </c>
      <c r="DM28" s="596"/>
      <c r="DN28" s="596"/>
      <c r="DO28" s="596"/>
      <c r="DP28" s="596"/>
      <c r="DQ28" s="596"/>
      <c r="DR28" s="596"/>
      <c r="DS28" s="596"/>
      <c r="DT28" s="596"/>
      <c r="DU28" s="596"/>
      <c r="DV28" s="596"/>
      <c r="DW28" s="596"/>
      <c r="DX28" s="690"/>
    </row>
    <row r="29" spans="2:128" ht="11.25" customHeight="1" x14ac:dyDescent="0.2">
      <c r="B29" s="592" t="s">
        <v>275</v>
      </c>
      <c r="C29" s="593"/>
      <c r="D29" s="593"/>
      <c r="E29" s="593"/>
      <c r="F29" s="593"/>
      <c r="G29" s="593"/>
      <c r="H29" s="593"/>
      <c r="I29" s="593"/>
      <c r="J29" s="593"/>
      <c r="K29" s="593"/>
      <c r="L29" s="593"/>
      <c r="M29" s="593"/>
      <c r="N29" s="593"/>
      <c r="O29" s="593"/>
      <c r="P29" s="593"/>
      <c r="Q29" s="594"/>
      <c r="R29" s="595">
        <v>87888864</v>
      </c>
      <c r="S29" s="596"/>
      <c r="T29" s="596"/>
      <c r="U29" s="596"/>
      <c r="V29" s="596"/>
      <c r="W29" s="596"/>
      <c r="X29" s="596"/>
      <c r="Y29" s="597"/>
      <c r="Z29" s="598">
        <v>8.5</v>
      </c>
      <c r="AA29" s="686"/>
      <c r="AB29" s="686"/>
      <c r="AC29" s="689"/>
      <c r="AD29" s="601" t="s">
        <v>215</v>
      </c>
      <c r="AE29" s="596"/>
      <c r="AF29" s="596"/>
      <c r="AG29" s="596"/>
      <c r="AH29" s="596"/>
      <c r="AI29" s="596"/>
      <c r="AJ29" s="596"/>
      <c r="AK29" s="597"/>
      <c r="AL29" s="598" t="s">
        <v>128</v>
      </c>
      <c r="AM29" s="686"/>
      <c r="AN29" s="686"/>
      <c r="AO29" s="687"/>
      <c r="AP29" s="691" t="s">
        <v>276</v>
      </c>
      <c r="AQ29" s="692"/>
      <c r="AR29" s="692"/>
      <c r="AS29" s="692"/>
      <c r="AT29" s="692"/>
      <c r="AU29" s="692"/>
      <c r="AV29" s="692"/>
      <c r="AW29" s="692"/>
      <c r="AX29" s="692"/>
      <c r="AY29" s="692"/>
      <c r="AZ29" s="692"/>
      <c r="BA29" s="692"/>
      <c r="BB29" s="692"/>
      <c r="BC29" s="693"/>
      <c r="BD29" s="595">
        <v>13381</v>
      </c>
      <c r="BE29" s="596"/>
      <c r="BF29" s="596"/>
      <c r="BG29" s="596"/>
      <c r="BH29" s="596"/>
      <c r="BI29" s="596"/>
      <c r="BJ29" s="596"/>
      <c r="BK29" s="597"/>
      <c r="BL29" s="684">
        <v>0</v>
      </c>
      <c r="BM29" s="684"/>
      <c r="BN29" s="684"/>
      <c r="BO29" s="684"/>
      <c r="BP29" s="685" t="s">
        <v>214</v>
      </c>
      <c r="BQ29" s="685"/>
      <c r="BR29" s="685"/>
      <c r="BS29" s="685"/>
      <c r="BT29" s="685"/>
      <c r="BU29" s="685"/>
      <c r="BV29" s="685"/>
      <c r="BW29" s="688"/>
      <c r="BY29" s="691" t="s">
        <v>277</v>
      </c>
      <c r="BZ29" s="692"/>
      <c r="CA29" s="692"/>
      <c r="CB29" s="692"/>
      <c r="CC29" s="692"/>
      <c r="CD29" s="692"/>
      <c r="CE29" s="692"/>
      <c r="CF29" s="692"/>
      <c r="CG29" s="692"/>
      <c r="CH29" s="692"/>
      <c r="CI29" s="692"/>
      <c r="CJ29" s="692"/>
      <c r="CK29" s="692"/>
      <c r="CL29" s="693"/>
      <c r="CM29" s="595">
        <v>1429535</v>
      </c>
      <c r="CN29" s="596"/>
      <c r="CO29" s="596"/>
      <c r="CP29" s="596"/>
      <c r="CQ29" s="596"/>
      <c r="CR29" s="596"/>
      <c r="CS29" s="596"/>
      <c r="CT29" s="597"/>
      <c r="CU29" s="684">
        <v>0.1</v>
      </c>
      <c r="CV29" s="684"/>
      <c r="CW29" s="684"/>
      <c r="CX29" s="684"/>
      <c r="CY29" s="601" t="s">
        <v>137</v>
      </c>
      <c r="CZ29" s="596"/>
      <c r="DA29" s="596"/>
      <c r="DB29" s="596"/>
      <c r="DC29" s="596"/>
      <c r="DD29" s="596"/>
      <c r="DE29" s="596"/>
      <c r="DF29" s="596"/>
      <c r="DG29" s="596"/>
      <c r="DH29" s="596"/>
      <c r="DI29" s="596"/>
      <c r="DJ29" s="596"/>
      <c r="DK29" s="597"/>
      <c r="DL29" s="601">
        <v>1429535</v>
      </c>
      <c r="DM29" s="596"/>
      <c r="DN29" s="596"/>
      <c r="DO29" s="596"/>
      <c r="DP29" s="596"/>
      <c r="DQ29" s="596"/>
      <c r="DR29" s="596"/>
      <c r="DS29" s="596"/>
      <c r="DT29" s="596"/>
      <c r="DU29" s="596"/>
      <c r="DV29" s="596"/>
      <c r="DW29" s="596"/>
      <c r="DX29" s="690"/>
    </row>
    <row r="30" spans="2:128" ht="11.25" customHeight="1" x14ac:dyDescent="0.2">
      <c r="B30" s="592" t="s">
        <v>278</v>
      </c>
      <c r="C30" s="593"/>
      <c r="D30" s="593"/>
      <c r="E30" s="593"/>
      <c r="F30" s="593"/>
      <c r="G30" s="593"/>
      <c r="H30" s="593"/>
      <c r="I30" s="593"/>
      <c r="J30" s="593"/>
      <c r="K30" s="593"/>
      <c r="L30" s="593"/>
      <c r="M30" s="593"/>
      <c r="N30" s="593"/>
      <c r="O30" s="593"/>
      <c r="P30" s="593"/>
      <c r="Q30" s="594"/>
      <c r="R30" s="595">
        <v>136362774</v>
      </c>
      <c r="S30" s="596"/>
      <c r="T30" s="596"/>
      <c r="U30" s="596"/>
      <c r="V30" s="596"/>
      <c r="W30" s="596"/>
      <c r="X30" s="596"/>
      <c r="Y30" s="597"/>
      <c r="Z30" s="598">
        <v>13.2</v>
      </c>
      <c r="AA30" s="686"/>
      <c r="AB30" s="686"/>
      <c r="AC30" s="689"/>
      <c r="AD30" s="601">
        <v>25874</v>
      </c>
      <c r="AE30" s="596"/>
      <c r="AF30" s="596"/>
      <c r="AG30" s="596"/>
      <c r="AH30" s="596"/>
      <c r="AI30" s="596"/>
      <c r="AJ30" s="596"/>
      <c r="AK30" s="597"/>
      <c r="AL30" s="598">
        <v>0</v>
      </c>
      <c r="AM30" s="686"/>
      <c r="AN30" s="686"/>
      <c r="AO30" s="687"/>
      <c r="AP30" s="691" t="s">
        <v>279</v>
      </c>
      <c r="AQ30" s="692"/>
      <c r="AR30" s="692"/>
      <c r="AS30" s="692"/>
      <c r="AT30" s="692"/>
      <c r="AU30" s="692"/>
      <c r="AV30" s="692"/>
      <c r="AW30" s="692"/>
      <c r="AX30" s="692"/>
      <c r="AY30" s="692"/>
      <c r="AZ30" s="692"/>
      <c r="BA30" s="692"/>
      <c r="BB30" s="692"/>
      <c r="BC30" s="693"/>
      <c r="BD30" s="595">
        <v>13381</v>
      </c>
      <c r="BE30" s="596"/>
      <c r="BF30" s="596"/>
      <c r="BG30" s="596"/>
      <c r="BH30" s="596"/>
      <c r="BI30" s="596"/>
      <c r="BJ30" s="596"/>
      <c r="BK30" s="597"/>
      <c r="BL30" s="684">
        <v>0</v>
      </c>
      <c r="BM30" s="684"/>
      <c r="BN30" s="684"/>
      <c r="BO30" s="684"/>
      <c r="BP30" s="685" t="s">
        <v>128</v>
      </c>
      <c r="BQ30" s="685"/>
      <c r="BR30" s="685"/>
      <c r="BS30" s="685"/>
      <c r="BT30" s="685"/>
      <c r="BU30" s="685"/>
      <c r="BV30" s="685"/>
      <c r="BW30" s="688"/>
      <c r="BY30" s="691" t="s">
        <v>280</v>
      </c>
      <c r="BZ30" s="694"/>
      <c r="CA30" s="694"/>
      <c r="CB30" s="694"/>
      <c r="CC30" s="694"/>
      <c r="CD30" s="694"/>
      <c r="CE30" s="694"/>
      <c r="CF30" s="694"/>
      <c r="CG30" s="694"/>
      <c r="CH30" s="694"/>
      <c r="CI30" s="694"/>
      <c r="CJ30" s="694"/>
      <c r="CK30" s="694"/>
      <c r="CL30" s="693"/>
      <c r="CM30" s="595" t="s">
        <v>128</v>
      </c>
      <c r="CN30" s="596"/>
      <c r="CO30" s="596"/>
      <c r="CP30" s="596"/>
      <c r="CQ30" s="596"/>
      <c r="CR30" s="596"/>
      <c r="CS30" s="596"/>
      <c r="CT30" s="597"/>
      <c r="CU30" s="684" t="s">
        <v>128</v>
      </c>
      <c r="CV30" s="684"/>
      <c r="CW30" s="684"/>
      <c r="CX30" s="684"/>
      <c r="CY30" s="601" t="s">
        <v>215</v>
      </c>
      <c r="CZ30" s="596"/>
      <c r="DA30" s="596"/>
      <c r="DB30" s="596"/>
      <c r="DC30" s="596"/>
      <c r="DD30" s="596"/>
      <c r="DE30" s="596"/>
      <c r="DF30" s="596"/>
      <c r="DG30" s="596"/>
      <c r="DH30" s="596"/>
      <c r="DI30" s="596"/>
      <c r="DJ30" s="596"/>
      <c r="DK30" s="597"/>
      <c r="DL30" s="601" t="s">
        <v>215</v>
      </c>
      <c r="DM30" s="596"/>
      <c r="DN30" s="596"/>
      <c r="DO30" s="596"/>
      <c r="DP30" s="596"/>
      <c r="DQ30" s="596"/>
      <c r="DR30" s="596"/>
      <c r="DS30" s="596"/>
      <c r="DT30" s="596"/>
      <c r="DU30" s="596"/>
      <c r="DV30" s="596"/>
      <c r="DW30" s="596"/>
      <c r="DX30" s="690"/>
    </row>
    <row r="31" spans="2:128" ht="11.25" customHeight="1" x14ac:dyDescent="0.2">
      <c r="B31" s="592" t="s">
        <v>281</v>
      </c>
      <c r="C31" s="593"/>
      <c r="D31" s="593"/>
      <c r="E31" s="593"/>
      <c r="F31" s="593"/>
      <c r="G31" s="593"/>
      <c r="H31" s="593"/>
      <c r="I31" s="593"/>
      <c r="J31" s="593"/>
      <c r="K31" s="593"/>
      <c r="L31" s="593"/>
      <c r="M31" s="593"/>
      <c r="N31" s="593"/>
      <c r="O31" s="593"/>
      <c r="P31" s="593"/>
      <c r="Q31" s="594"/>
      <c r="R31" s="595">
        <v>79512376</v>
      </c>
      <c r="S31" s="596"/>
      <c r="T31" s="596"/>
      <c r="U31" s="596"/>
      <c r="V31" s="596"/>
      <c r="W31" s="596"/>
      <c r="X31" s="596"/>
      <c r="Y31" s="597"/>
      <c r="Z31" s="598">
        <v>7.7</v>
      </c>
      <c r="AA31" s="686"/>
      <c r="AB31" s="686"/>
      <c r="AC31" s="689"/>
      <c r="AD31" s="601" t="s">
        <v>137</v>
      </c>
      <c r="AE31" s="596"/>
      <c r="AF31" s="596"/>
      <c r="AG31" s="596"/>
      <c r="AH31" s="596"/>
      <c r="AI31" s="596"/>
      <c r="AJ31" s="596"/>
      <c r="AK31" s="597"/>
      <c r="AL31" s="598" t="s">
        <v>215</v>
      </c>
      <c r="AM31" s="686"/>
      <c r="AN31" s="686"/>
      <c r="AO31" s="687"/>
      <c r="AP31" s="691" t="s">
        <v>282</v>
      </c>
      <c r="AQ31" s="692"/>
      <c r="AR31" s="692"/>
      <c r="AS31" s="692"/>
      <c r="AT31" s="692"/>
      <c r="AU31" s="692"/>
      <c r="AV31" s="692"/>
      <c r="AW31" s="692"/>
      <c r="AX31" s="692"/>
      <c r="AY31" s="692"/>
      <c r="AZ31" s="692"/>
      <c r="BA31" s="692"/>
      <c r="BB31" s="692"/>
      <c r="BC31" s="693"/>
      <c r="BD31" s="595">
        <v>93063</v>
      </c>
      <c r="BE31" s="596"/>
      <c r="BF31" s="596"/>
      <c r="BG31" s="596"/>
      <c r="BH31" s="596"/>
      <c r="BI31" s="596"/>
      <c r="BJ31" s="596"/>
      <c r="BK31" s="597"/>
      <c r="BL31" s="684">
        <v>0.1</v>
      </c>
      <c r="BM31" s="684"/>
      <c r="BN31" s="684"/>
      <c r="BO31" s="684"/>
      <c r="BP31" s="685" t="s">
        <v>215</v>
      </c>
      <c r="BQ31" s="685"/>
      <c r="BR31" s="685"/>
      <c r="BS31" s="685"/>
      <c r="BT31" s="685"/>
      <c r="BU31" s="685"/>
      <c r="BV31" s="685"/>
      <c r="BW31" s="688"/>
      <c r="BY31" s="592" t="s">
        <v>283</v>
      </c>
      <c r="BZ31" s="593"/>
      <c r="CA31" s="593"/>
      <c r="CB31" s="593"/>
      <c r="CC31" s="593"/>
      <c r="CD31" s="593"/>
      <c r="CE31" s="593"/>
      <c r="CF31" s="593"/>
      <c r="CG31" s="593"/>
      <c r="CH31" s="593"/>
      <c r="CI31" s="593"/>
      <c r="CJ31" s="593"/>
      <c r="CK31" s="593"/>
      <c r="CL31" s="594"/>
      <c r="CM31" s="595" t="s">
        <v>215</v>
      </c>
      <c r="CN31" s="596"/>
      <c r="CO31" s="596"/>
      <c r="CP31" s="596"/>
      <c r="CQ31" s="596"/>
      <c r="CR31" s="596"/>
      <c r="CS31" s="596"/>
      <c r="CT31" s="597"/>
      <c r="CU31" s="684" t="s">
        <v>128</v>
      </c>
      <c r="CV31" s="684"/>
      <c r="CW31" s="684"/>
      <c r="CX31" s="684"/>
      <c r="CY31" s="601" t="s">
        <v>128</v>
      </c>
      <c r="CZ31" s="596"/>
      <c r="DA31" s="596"/>
      <c r="DB31" s="596"/>
      <c r="DC31" s="596"/>
      <c r="DD31" s="596"/>
      <c r="DE31" s="596"/>
      <c r="DF31" s="596"/>
      <c r="DG31" s="596"/>
      <c r="DH31" s="596"/>
      <c r="DI31" s="596"/>
      <c r="DJ31" s="596"/>
      <c r="DK31" s="597"/>
      <c r="DL31" s="601" t="s">
        <v>215</v>
      </c>
      <c r="DM31" s="596"/>
      <c r="DN31" s="596"/>
      <c r="DO31" s="596"/>
      <c r="DP31" s="596"/>
      <c r="DQ31" s="596"/>
      <c r="DR31" s="596"/>
      <c r="DS31" s="596"/>
      <c r="DT31" s="596"/>
      <c r="DU31" s="596"/>
      <c r="DV31" s="596"/>
      <c r="DW31" s="596"/>
      <c r="DX31" s="690"/>
    </row>
    <row r="32" spans="2:128" ht="11.25" customHeight="1" x14ac:dyDescent="0.2">
      <c r="B32" s="592" t="s">
        <v>284</v>
      </c>
      <c r="C32" s="593"/>
      <c r="D32" s="593"/>
      <c r="E32" s="593"/>
      <c r="F32" s="593"/>
      <c r="G32" s="593"/>
      <c r="H32" s="593"/>
      <c r="I32" s="593"/>
      <c r="J32" s="593"/>
      <c r="K32" s="593"/>
      <c r="L32" s="593"/>
      <c r="M32" s="593"/>
      <c r="N32" s="593"/>
      <c r="O32" s="593"/>
      <c r="P32" s="593"/>
      <c r="Q32" s="594"/>
      <c r="R32" s="595" t="s">
        <v>128</v>
      </c>
      <c r="S32" s="596"/>
      <c r="T32" s="596"/>
      <c r="U32" s="596"/>
      <c r="V32" s="596"/>
      <c r="W32" s="596"/>
      <c r="X32" s="596"/>
      <c r="Y32" s="597"/>
      <c r="Z32" s="598" t="s">
        <v>215</v>
      </c>
      <c r="AA32" s="686"/>
      <c r="AB32" s="686"/>
      <c r="AC32" s="689"/>
      <c r="AD32" s="601" t="s">
        <v>137</v>
      </c>
      <c r="AE32" s="596"/>
      <c r="AF32" s="596"/>
      <c r="AG32" s="596"/>
      <c r="AH32" s="596"/>
      <c r="AI32" s="596"/>
      <c r="AJ32" s="596"/>
      <c r="AK32" s="597"/>
      <c r="AL32" s="598" t="s">
        <v>215</v>
      </c>
      <c r="AM32" s="686"/>
      <c r="AN32" s="686"/>
      <c r="AO32" s="687"/>
      <c r="AP32" s="691" t="s">
        <v>285</v>
      </c>
      <c r="AQ32" s="692"/>
      <c r="AR32" s="692"/>
      <c r="AS32" s="692"/>
      <c r="AT32" s="692"/>
      <c r="AU32" s="692"/>
      <c r="AV32" s="692"/>
      <c r="AW32" s="692"/>
      <c r="AX32" s="692"/>
      <c r="AY32" s="692"/>
      <c r="AZ32" s="692"/>
      <c r="BA32" s="692"/>
      <c r="BB32" s="692"/>
      <c r="BC32" s="693"/>
      <c r="BD32" s="595" t="s">
        <v>128</v>
      </c>
      <c r="BE32" s="596"/>
      <c r="BF32" s="596"/>
      <c r="BG32" s="596"/>
      <c r="BH32" s="596"/>
      <c r="BI32" s="596"/>
      <c r="BJ32" s="596"/>
      <c r="BK32" s="597"/>
      <c r="BL32" s="684" t="s">
        <v>128</v>
      </c>
      <c r="BM32" s="684"/>
      <c r="BN32" s="684"/>
      <c r="BO32" s="684"/>
      <c r="BP32" s="685" t="s">
        <v>215</v>
      </c>
      <c r="BQ32" s="685"/>
      <c r="BR32" s="685"/>
      <c r="BS32" s="685"/>
      <c r="BT32" s="685"/>
      <c r="BU32" s="685"/>
      <c r="BV32" s="685"/>
      <c r="BW32" s="688"/>
      <c r="BY32" s="607" t="s">
        <v>286</v>
      </c>
      <c r="BZ32" s="608"/>
      <c r="CA32" s="608"/>
      <c r="CB32" s="608"/>
      <c r="CC32" s="608"/>
      <c r="CD32" s="608"/>
      <c r="CE32" s="608"/>
      <c r="CF32" s="608"/>
      <c r="CG32" s="608"/>
      <c r="CH32" s="608"/>
      <c r="CI32" s="608"/>
      <c r="CJ32" s="608"/>
      <c r="CK32" s="608"/>
      <c r="CL32" s="609"/>
      <c r="CM32" s="595">
        <v>957753857</v>
      </c>
      <c r="CN32" s="596"/>
      <c r="CO32" s="596"/>
      <c r="CP32" s="596"/>
      <c r="CQ32" s="596"/>
      <c r="CR32" s="596"/>
      <c r="CS32" s="596"/>
      <c r="CT32" s="597"/>
      <c r="CU32" s="684">
        <v>100</v>
      </c>
      <c r="CV32" s="684"/>
      <c r="CW32" s="684"/>
      <c r="CX32" s="684"/>
      <c r="CY32" s="601">
        <v>212643900</v>
      </c>
      <c r="CZ32" s="596"/>
      <c r="DA32" s="596"/>
      <c r="DB32" s="596"/>
      <c r="DC32" s="596"/>
      <c r="DD32" s="596"/>
      <c r="DE32" s="596"/>
      <c r="DF32" s="596"/>
      <c r="DG32" s="596"/>
      <c r="DH32" s="596"/>
      <c r="DI32" s="596"/>
      <c r="DJ32" s="596"/>
      <c r="DK32" s="597"/>
      <c r="DL32" s="601">
        <v>520922465</v>
      </c>
      <c r="DM32" s="596"/>
      <c r="DN32" s="596"/>
      <c r="DO32" s="596"/>
      <c r="DP32" s="596"/>
      <c r="DQ32" s="596"/>
      <c r="DR32" s="596"/>
      <c r="DS32" s="596"/>
      <c r="DT32" s="596"/>
      <c r="DU32" s="596"/>
      <c r="DV32" s="596"/>
      <c r="DW32" s="596"/>
      <c r="DX32" s="690"/>
    </row>
    <row r="33" spans="2:128" ht="11.25" customHeight="1" x14ac:dyDescent="0.2">
      <c r="B33" s="592" t="s">
        <v>287</v>
      </c>
      <c r="C33" s="593"/>
      <c r="D33" s="593"/>
      <c r="E33" s="593"/>
      <c r="F33" s="593"/>
      <c r="G33" s="593"/>
      <c r="H33" s="593"/>
      <c r="I33" s="593"/>
      <c r="J33" s="593"/>
      <c r="K33" s="593"/>
      <c r="L33" s="593"/>
      <c r="M33" s="593"/>
      <c r="N33" s="593"/>
      <c r="O33" s="593"/>
      <c r="P33" s="593"/>
      <c r="Q33" s="594"/>
      <c r="R33" s="595">
        <v>29052000</v>
      </c>
      <c r="S33" s="596"/>
      <c r="T33" s="596"/>
      <c r="U33" s="596"/>
      <c r="V33" s="596"/>
      <c r="W33" s="596"/>
      <c r="X33" s="596"/>
      <c r="Y33" s="597"/>
      <c r="Z33" s="598">
        <v>2.8</v>
      </c>
      <c r="AA33" s="686"/>
      <c r="AB33" s="686"/>
      <c r="AC33" s="689"/>
      <c r="AD33" s="601" t="s">
        <v>128</v>
      </c>
      <c r="AE33" s="596"/>
      <c r="AF33" s="596"/>
      <c r="AG33" s="596"/>
      <c r="AH33" s="596"/>
      <c r="AI33" s="596"/>
      <c r="AJ33" s="596"/>
      <c r="AK33" s="597"/>
      <c r="AL33" s="598" t="s">
        <v>128</v>
      </c>
      <c r="AM33" s="686"/>
      <c r="AN33" s="686"/>
      <c r="AO33" s="687"/>
      <c r="AP33" s="592" t="s">
        <v>155</v>
      </c>
      <c r="AQ33" s="593"/>
      <c r="AR33" s="593"/>
      <c r="AS33" s="593"/>
      <c r="AT33" s="593"/>
      <c r="AU33" s="593"/>
      <c r="AV33" s="593"/>
      <c r="AW33" s="593"/>
      <c r="AX33" s="593"/>
      <c r="AY33" s="593"/>
      <c r="AZ33" s="593"/>
      <c r="BA33" s="593"/>
      <c r="BB33" s="593"/>
      <c r="BC33" s="594"/>
      <c r="BD33" s="595">
        <v>161124204</v>
      </c>
      <c r="BE33" s="596"/>
      <c r="BF33" s="596"/>
      <c r="BG33" s="596"/>
      <c r="BH33" s="596"/>
      <c r="BI33" s="596"/>
      <c r="BJ33" s="596"/>
      <c r="BK33" s="597"/>
      <c r="BL33" s="684">
        <v>100</v>
      </c>
      <c r="BM33" s="684"/>
      <c r="BN33" s="684"/>
      <c r="BO33" s="684"/>
      <c r="BP33" s="685">
        <v>1465332</v>
      </c>
      <c r="BQ33" s="685"/>
      <c r="BR33" s="685"/>
      <c r="BS33" s="685"/>
      <c r="BT33" s="685"/>
      <c r="BU33" s="685"/>
      <c r="BV33" s="685"/>
      <c r="BW33" s="688"/>
      <c r="BY33" s="667" t="s">
        <v>288</v>
      </c>
      <c r="BZ33" s="668"/>
      <c r="CA33" s="668"/>
      <c r="CB33" s="668"/>
      <c r="CC33" s="668"/>
      <c r="CD33" s="668"/>
      <c r="CE33" s="668"/>
      <c r="CF33" s="668"/>
      <c r="CG33" s="668"/>
      <c r="CH33" s="668"/>
      <c r="CI33" s="668"/>
      <c r="CJ33" s="668"/>
      <c r="CK33" s="668"/>
      <c r="CL33" s="668"/>
      <c r="CM33" s="668"/>
      <c r="CN33" s="668"/>
      <c r="CO33" s="668"/>
      <c r="CP33" s="668"/>
      <c r="CQ33" s="668"/>
      <c r="CR33" s="668"/>
      <c r="CS33" s="668"/>
      <c r="CT33" s="668"/>
      <c r="CU33" s="668"/>
      <c r="CV33" s="668"/>
      <c r="CW33" s="668"/>
      <c r="CX33" s="668"/>
      <c r="CY33" s="668"/>
      <c r="CZ33" s="668"/>
      <c r="DA33" s="668"/>
      <c r="DB33" s="668"/>
      <c r="DC33" s="668"/>
      <c r="DD33" s="668"/>
      <c r="DE33" s="668"/>
      <c r="DF33" s="668"/>
      <c r="DG33" s="668"/>
      <c r="DH33" s="668"/>
      <c r="DI33" s="668"/>
      <c r="DJ33" s="668"/>
      <c r="DK33" s="668"/>
      <c r="DL33" s="668"/>
      <c r="DM33" s="668"/>
      <c r="DN33" s="668"/>
      <c r="DO33" s="668"/>
      <c r="DP33" s="668"/>
      <c r="DQ33" s="668"/>
      <c r="DR33" s="668"/>
      <c r="DS33" s="668"/>
      <c r="DT33" s="668"/>
      <c r="DU33" s="668"/>
      <c r="DV33" s="668"/>
      <c r="DW33" s="668"/>
      <c r="DX33" s="669"/>
    </row>
    <row r="34" spans="2:128" ht="11.25" customHeight="1" x14ac:dyDescent="0.2">
      <c r="B34" s="607" t="s">
        <v>289</v>
      </c>
      <c r="C34" s="608"/>
      <c r="D34" s="608"/>
      <c r="E34" s="608"/>
      <c r="F34" s="608"/>
      <c r="G34" s="608"/>
      <c r="H34" s="608"/>
      <c r="I34" s="608"/>
      <c r="J34" s="608"/>
      <c r="K34" s="608"/>
      <c r="L34" s="608"/>
      <c r="M34" s="608"/>
      <c r="N34" s="608"/>
      <c r="O34" s="608"/>
      <c r="P34" s="608"/>
      <c r="Q34" s="609"/>
      <c r="R34" s="595">
        <v>1032511566</v>
      </c>
      <c r="S34" s="596"/>
      <c r="T34" s="596"/>
      <c r="U34" s="596"/>
      <c r="V34" s="596"/>
      <c r="W34" s="596"/>
      <c r="X34" s="596"/>
      <c r="Y34" s="597"/>
      <c r="Z34" s="684">
        <v>100</v>
      </c>
      <c r="AA34" s="684"/>
      <c r="AB34" s="684"/>
      <c r="AC34" s="684"/>
      <c r="AD34" s="685">
        <v>371457280</v>
      </c>
      <c r="AE34" s="685"/>
      <c r="AF34" s="685"/>
      <c r="AG34" s="685"/>
      <c r="AH34" s="685"/>
      <c r="AI34" s="685"/>
      <c r="AJ34" s="685"/>
      <c r="AK34" s="685"/>
      <c r="AL34" s="598">
        <v>100</v>
      </c>
      <c r="AM34" s="686"/>
      <c r="AN34" s="686"/>
      <c r="AO34" s="687"/>
      <c r="AP34" s="607"/>
      <c r="AQ34" s="608"/>
      <c r="AR34" s="608"/>
      <c r="AS34" s="608"/>
      <c r="AT34" s="608"/>
      <c r="AU34" s="608"/>
      <c r="AV34" s="608"/>
      <c r="AW34" s="608"/>
      <c r="AX34" s="608"/>
      <c r="AY34" s="608"/>
      <c r="AZ34" s="608"/>
      <c r="BA34" s="608"/>
      <c r="BB34" s="608"/>
      <c r="BC34" s="609"/>
      <c r="BD34" s="595"/>
      <c r="BE34" s="596"/>
      <c r="BF34" s="596"/>
      <c r="BG34" s="596"/>
      <c r="BH34" s="596"/>
      <c r="BI34" s="596"/>
      <c r="BJ34" s="596"/>
      <c r="BK34" s="597"/>
      <c r="BL34" s="684"/>
      <c r="BM34" s="684"/>
      <c r="BN34" s="684"/>
      <c r="BO34" s="684"/>
      <c r="BP34" s="685"/>
      <c r="BQ34" s="685"/>
      <c r="BR34" s="685"/>
      <c r="BS34" s="685"/>
      <c r="BT34" s="685"/>
      <c r="BU34" s="685"/>
      <c r="BV34" s="685"/>
      <c r="BW34" s="688"/>
      <c r="BY34" s="667" t="s">
        <v>195</v>
      </c>
      <c r="BZ34" s="668"/>
      <c r="CA34" s="668"/>
      <c r="CB34" s="668"/>
      <c r="CC34" s="668"/>
      <c r="CD34" s="668"/>
      <c r="CE34" s="668"/>
      <c r="CF34" s="668"/>
      <c r="CG34" s="668"/>
      <c r="CH34" s="668"/>
      <c r="CI34" s="668"/>
      <c r="CJ34" s="668"/>
      <c r="CK34" s="668"/>
      <c r="CL34" s="669"/>
      <c r="CM34" s="667" t="s">
        <v>290</v>
      </c>
      <c r="CN34" s="668"/>
      <c r="CO34" s="668"/>
      <c r="CP34" s="668"/>
      <c r="CQ34" s="668"/>
      <c r="CR34" s="668"/>
      <c r="CS34" s="668"/>
      <c r="CT34" s="669"/>
      <c r="CU34" s="667" t="s">
        <v>291</v>
      </c>
      <c r="CV34" s="668"/>
      <c r="CW34" s="668"/>
      <c r="CX34" s="669"/>
      <c r="CY34" s="667" t="s">
        <v>292</v>
      </c>
      <c r="CZ34" s="668"/>
      <c r="DA34" s="668"/>
      <c r="DB34" s="668"/>
      <c r="DC34" s="668"/>
      <c r="DD34" s="668"/>
      <c r="DE34" s="668"/>
      <c r="DF34" s="669"/>
      <c r="DG34" s="673" t="s">
        <v>293</v>
      </c>
      <c r="DH34" s="674"/>
      <c r="DI34" s="674"/>
      <c r="DJ34" s="674"/>
      <c r="DK34" s="674"/>
      <c r="DL34" s="674"/>
      <c r="DM34" s="674"/>
      <c r="DN34" s="674"/>
      <c r="DO34" s="674"/>
      <c r="DP34" s="674"/>
      <c r="DQ34" s="675"/>
      <c r="DR34" s="667" t="s">
        <v>294</v>
      </c>
      <c r="DS34" s="668"/>
      <c r="DT34" s="668"/>
      <c r="DU34" s="668"/>
      <c r="DV34" s="668"/>
      <c r="DW34" s="668"/>
      <c r="DX34" s="669"/>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664" t="s">
        <v>295</v>
      </c>
      <c r="BZ35" s="665"/>
      <c r="CA35" s="665"/>
      <c r="CB35" s="665"/>
      <c r="CC35" s="665"/>
      <c r="CD35" s="665"/>
      <c r="CE35" s="665"/>
      <c r="CF35" s="665"/>
      <c r="CG35" s="665"/>
      <c r="CH35" s="665"/>
      <c r="CI35" s="665"/>
      <c r="CJ35" s="665"/>
      <c r="CK35" s="665"/>
      <c r="CL35" s="666"/>
      <c r="CM35" s="676">
        <v>302364769</v>
      </c>
      <c r="CN35" s="677"/>
      <c r="CO35" s="677"/>
      <c r="CP35" s="677"/>
      <c r="CQ35" s="677"/>
      <c r="CR35" s="677"/>
      <c r="CS35" s="677"/>
      <c r="CT35" s="678"/>
      <c r="CU35" s="679">
        <v>31.6</v>
      </c>
      <c r="CV35" s="680"/>
      <c r="CW35" s="680"/>
      <c r="CX35" s="681"/>
      <c r="CY35" s="682">
        <v>265533942</v>
      </c>
      <c r="CZ35" s="677"/>
      <c r="DA35" s="677"/>
      <c r="DB35" s="677"/>
      <c r="DC35" s="677"/>
      <c r="DD35" s="677"/>
      <c r="DE35" s="677"/>
      <c r="DF35" s="678"/>
      <c r="DG35" s="682">
        <v>261442255</v>
      </c>
      <c r="DH35" s="677"/>
      <c r="DI35" s="677"/>
      <c r="DJ35" s="677"/>
      <c r="DK35" s="677"/>
      <c r="DL35" s="677"/>
      <c r="DM35" s="677"/>
      <c r="DN35" s="677"/>
      <c r="DO35" s="677"/>
      <c r="DP35" s="677"/>
      <c r="DQ35" s="678"/>
      <c r="DR35" s="679">
        <v>65.3</v>
      </c>
      <c r="DS35" s="680"/>
      <c r="DT35" s="680"/>
      <c r="DU35" s="680"/>
      <c r="DV35" s="680"/>
      <c r="DW35" s="680"/>
      <c r="DX35" s="683"/>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592" t="s">
        <v>296</v>
      </c>
      <c r="BZ36" s="593"/>
      <c r="CA36" s="593"/>
      <c r="CB36" s="593"/>
      <c r="CC36" s="593"/>
      <c r="CD36" s="593"/>
      <c r="CE36" s="593"/>
      <c r="CF36" s="593"/>
      <c r="CG36" s="593"/>
      <c r="CH36" s="593"/>
      <c r="CI36" s="593"/>
      <c r="CJ36" s="593"/>
      <c r="CK36" s="593"/>
      <c r="CL36" s="594"/>
      <c r="CM36" s="595">
        <v>177158594</v>
      </c>
      <c r="CN36" s="602"/>
      <c r="CO36" s="602"/>
      <c r="CP36" s="602"/>
      <c r="CQ36" s="602"/>
      <c r="CR36" s="602"/>
      <c r="CS36" s="602"/>
      <c r="CT36" s="603"/>
      <c r="CU36" s="598">
        <v>18.5</v>
      </c>
      <c r="CV36" s="599"/>
      <c r="CW36" s="599"/>
      <c r="CX36" s="600"/>
      <c r="CY36" s="601">
        <v>148351454</v>
      </c>
      <c r="CZ36" s="602"/>
      <c r="DA36" s="602"/>
      <c r="DB36" s="602"/>
      <c r="DC36" s="602"/>
      <c r="DD36" s="602"/>
      <c r="DE36" s="602"/>
      <c r="DF36" s="603"/>
      <c r="DG36" s="601">
        <v>144923371</v>
      </c>
      <c r="DH36" s="602"/>
      <c r="DI36" s="602"/>
      <c r="DJ36" s="602"/>
      <c r="DK36" s="602"/>
      <c r="DL36" s="602"/>
      <c r="DM36" s="602"/>
      <c r="DN36" s="602"/>
      <c r="DO36" s="602"/>
      <c r="DP36" s="602"/>
      <c r="DQ36" s="603"/>
      <c r="DR36" s="598">
        <v>36.200000000000003</v>
      </c>
      <c r="DS36" s="599"/>
      <c r="DT36" s="599"/>
      <c r="DU36" s="599"/>
      <c r="DV36" s="599"/>
      <c r="DW36" s="599"/>
      <c r="DX36" s="632"/>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667" t="s">
        <v>297</v>
      </c>
      <c r="AQ37" s="668"/>
      <c r="AR37" s="668"/>
      <c r="AS37" s="668"/>
      <c r="AT37" s="668"/>
      <c r="AU37" s="668"/>
      <c r="AV37" s="668"/>
      <c r="AW37" s="668"/>
      <c r="AX37" s="668"/>
      <c r="AY37" s="668"/>
      <c r="AZ37" s="668"/>
      <c r="BA37" s="668"/>
      <c r="BB37" s="668"/>
      <c r="BC37" s="669"/>
      <c r="BD37" s="667" t="s">
        <v>298</v>
      </c>
      <c r="BE37" s="668"/>
      <c r="BF37" s="668"/>
      <c r="BG37" s="668"/>
      <c r="BH37" s="668"/>
      <c r="BI37" s="668"/>
      <c r="BJ37" s="668"/>
      <c r="BK37" s="668"/>
      <c r="BL37" s="668"/>
      <c r="BM37" s="669"/>
      <c r="BN37" s="667" t="s">
        <v>299</v>
      </c>
      <c r="BO37" s="668"/>
      <c r="BP37" s="668"/>
      <c r="BQ37" s="668"/>
      <c r="BR37" s="668"/>
      <c r="BS37" s="668"/>
      <c r="BT37" s="668"/>
      <c r="BU37" s="668"/>
      <c r="BV37" s="668"/>
      <c r="BW37" s="669"/>
      <c r="BY37" s="592" t="s">
        <v>300</v>
      </c>
      <c r="BZ37" s="593"/>
      <c r="CA37" s="593"/>
      <c r="CB37" s="593"/>
      <c r="CC37" s="593"/>
      <c r="CD37" s="593"/>
      <c r="CE37" s="593"/>
      <c r="CF37" s="593"/>
      <c r="CG37" s="593"/>
      <c r="CH37" s="593"/>
      <c r="CI37" s="593"/>
      <c r="CJ37" s="593"/>
      <c r="CK37" s="593"/>
      <c r="CL37" s="594"/>
      <c r="CM37" s="595">
        <v>129282562</v>
      </c>
      <c r="CN37" s="596"/>
      <c r="CO37" s="596"/>
      <c r="CP37" s="596"/>
      <c r="CQ37" s="596"/>
      <c r="CR37" s="596"/>
      <c r="CS37" s="596"/>
      <c r="CT37" s="597"/>
      <c r="CU37" s="598">
        <v>13.5</v>
      </c>
      <c r="CV37" s="599"/>
      <c r="CW37" s="599"/>
      <c r="CX37" s="600"/>
      <c r="CY37" s="601">
        <v>104062837</v>
      </c>
      <c r="CZ37" s="602"/>
      <c r="DA37" s="602"/>
      <c r="DB37" s="602"/>
      <c r="DC37" s="602"/>
      <c r="DD37" s="602"/>
      <c r="DE37" s="602"/>
      <c r="DF37" s="603"/>
      <c r="DG37" s="601">
        <v>102768434</v>
      </c>
      <c r="DH37" s="602"/>
      <c r="DI37" s="602"/>
      <c r="DJ37" s="602"/>
      <c r="DK37" s="602"/>
      <c r="DL37" s="602"/>
      <c r="DM37" s="602"/>
      <c r="DN37" s="602"/>
      <c r="DO37" s="602"/>
      <c r="DP37" s="602"/>
      <c r="DQ37" s="603"/>
      <c r="DR37" s="598">
        <v>25.7</v>
      </c>
      <c r="DS37" s="599"/>
      <c r="DT37" s="599"/>
      <c r="DU37" s="599"/>
      <c r="DV37" s="599"/>
      <c r="DW37" s="599"/>
      <c r="DX37" s="632"/>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55" t="s">
        <v>301</v>
      </c>
      <c r="AQ38" s="656"/>
      <c r="AR38" s="656"/>
      <c r="AS38" s="656"/>
      <c r="AT38" s="661" t="s">
        <v>302</v>
      </c>
      <c r="AU38" s="223"/>
      <c r="AV38" s="223"/>
      <c r="AW38" s="223"/>
      <c r="AX38" s="664" t="s">
        <v>155</v>
      </c>
      <c r="AY38" s="665"/>
      <c r="AZ38" s="665"/>
      <c r="BA38" s="665"/>
      <c r="BB38" s="665"/>
      <c r="BC38" s="666"/>
      <c r="BD38" s="670">
        <v>99.2</v>
      </c>
      <c r="BE38" s="671"/>
      <c r="BF38" s="671"/>
      <c r="BG38" s="671"/>
      <c r="BH38" s="671"/>
      <c r="BI38" s="671">
        <v>98.7</v>
      </c>
      <c r="BJ38" s="671"/>
      <c r="BK38" s="671"/>
      <c r="BL38" s="671"/>
      <c r="BM38" s="672"/>
      <c r="BN38" s="670">
        <v>99.3</v>
      </c>
      <c r="BO38" s="671"/>
      <c r="BP38" s="671"/>
      <c r="BQ38" s="671"/>
      <c r="BR38" s="671"/>
      <c r="BS38" s="671">
        <v>98.7</v>
      </c>
      <c r="BT38" s="671"/>
      <c r="BU38" s="671"/>
      <c r="BV38" s="671"/>
      <c r="BW38" s="672"/>
      <c r="BY38" s="592" t="s">
        <v>303</v>
      </c>
      <c r="BZ38" s="593"/>
      <c r="CA38" s="593"/>
      <c r="CB38" s="593"/>
      <c r="CC38" s="593"/>
      <c r="CD38" s="593"/>
      <c r="CE38" s="593"/>
      <c r="CF38" s="593"/>
      <c r="CG38" s="593"/>
      <c r="CH38" s="593"/>
      <c r="CI38" s="593"/>
      <c r="CJ38" s="593"/>
      <c r="CK38" s="593"/>
      <c r="CL38" s="594"/>
      <c r="CM38" s="595">
        <v>12824983</v>
      </c>
      <c r="CN38" s="602"/>
      <c r="CO38" s="602"/>
      <c r="CP38" s="602"/>
      <c r="CQ38" s="602"/>
      <c r="CR38" s="602"/>
      <c r="CS38" s="602"/>
      <c r="CT38" s="603"/>
      <c r="CU38" s="598">
        <v>1.3</v>
      </c>
      <c r="CV38" s="599"/>
      <c r="CW38" s="599"/>
      <c r="CX38" s="600"/>
      <c r="CY38" s="601">
        <v>6150098</v>
      </c>
      <c r="CZ38" s="602"/>
      <c r="DA38" s="602"/>
      <c r="DB38" s="602"/>
      <c r="DC38" s="602"/>
      <c r="DD38" s="602"/>
      <c r="DE38" s="602"/>
      <c r="DF38" s="603"/>
      <c r="DG38" s="601">
        <v>6076616</v>
      </c>
      <c r="DH38" s="602"/>
      <c r="DI38" s="602"/>
      <c r="DJ38" s="602"/>
      <c r="DK38" s="602"/>
      <c r="DL38" s="602"/>
      <c r="DM38" s="602"/>
      <c r="DN38" s="602"/>
      <c r="DO38" s="602"/>
      <c r="DP38" s="602"/>
      <c r="DQ38" s="603"/>
      <c r="DR38" s="598">
        <v>1.5</v>
      </c>
      <c r="DS38" s="599"/>
      <c r="DT38" s="599"/>
      <c r="DU38" s="599"/>
      <c r="DV38" s="599"/>
      <c r="DW38" s="599"/>
      <c r="DX38" s="632"/>
    </row>
    <row r="39" spans="2:128" ht="11.25" customHeight="1" x14ac:dyDescent="0.2">
      <c r="AP39" s="657"/>
      <c r="AQ39" s="658"/>
      <c r="AR39" s="658"/>
      <c r="AS39" s="658"/>
      <c r="AT39" s="662"/>
      <c r="AU39" s="212" t="s">
        <v>304</v>
      </c>
      <c r="AV39" s="212"/>
      <c r="AW39" s="212"/>
      <c r="AX39" s="592" t="s">
        <v>305</v>
      </c>
      <c r="AY39" s="593"/>
      <c r="AZ39" s="593"/>
      <c r="BA39" s="593"/>
      <c r="BB39" s="593"/>
      <c r="BC39" s="594"/>
      <c r="BD39" s="653">
        <v>99.1</v>
      </c>
      <c r="BE39" s="634"/>
      <c r="BF39" s="634"/>
      <c r="BG39" s="634"/>
      <c r="BH39" s="634"/>
      <c r="BI39" s="634">
        <v>97.4</v>
      </c>
      <c r="BJ39" s="634"/>
      <c r="BK39" s="634"/>
      <c r="BL39" s="634"/>
      <c r="BM39" s="654"/>
      <c r="BN39" s="653">
        <v>99.1</v>
      </c>
      <c r="BO39" s="634"/>
      <c r="BP39" s="634"/>
      <c r="BQ39" s="634"/>
      <c r="BR39" s="634"/>
      <c r="BS39" s="634">
        <v>97.2</v>
      </c>
      <c r="BT39" s="634"/>
      <c r="BU39" s="634"/>
      <c r="BV39" s="634"/>
      <c r="BW39" s="654"/>
      <c r="BY39" s="592" t="s">
        <v>306</v>
      </c>
      <c r="BZ39" s="593"/>
      <c r="CA39" s="593"/>
      <c r="CB39" s="593"/>
      <c r="CC39" s="593"/>
      <c r="CD39" s="593"/>
      <c r="CE39" s="593"/>
      <c r="CF39" s="593"/>
      <c r="CG39" s="593"/>
      <c r="CH39" s="593"/>
      <c r="CI39" s="593"/>
      <c r="CJ39" s="593"/>
      <c r="CK39" s="593"/>
      <c r="CL39" s="594"/>
      <c r="CM39" s="595">
        <v>112381192</v>
      </c>
      <c r="CN39" s="596"/>
      <c r="CO39" s="596"/>
      <c r="CP39" s="596"/>
      <c r="CQ39" s="596"/>
      <c r="CR39" s="596"/>
      <c r="CS39" s="596"/>
      <c r="CT39" s="597"/>
      <c r="CU39" s="598">
        <v>11.7</v>
      </c>
      <c r="CV39" s="599"/>
      <c r="CW39" s="599"/>
      <c r="CX39" s="600"/>
      <c r="CY39" s="601">
        <v>111032390</v>
      </c>
      <c r="CZ39" s="602"/>
      <c r="DA39" s="602"/>
      <c r="DB39" s="602"/>
      <c r="DC39" s="602"/>
      <c r="DD39" s="602"/>
      <c r="DE39" s="602"/>
      <c r="DF39" s="603"/>
      <c r="DG39" s="601">
        <v>110442268</v>
      </c>
      <c r="DH39" s="602"/>
      <c r="DI39" s="602"/>
      <c r="DJ39" s="602"/>
      <c r="DK39" s="602"/>
      <c r="DL39" s="602"/>
      <c r="DM39" s="602"/>
      <c r="DN39" s="602"/>
      <c r="DO39" s="602"/>
      <c r="DP39" s="602"/>
      <c r="DQ39" s="603"/>
      <c r="DR39" s="598">
        <v>27.6</v>
      </c>
      <c r="DS39" s="599"/>
      <c r="DT39" s="599"/>
      <c r="DU39" s="599"/>
      <c r="DV39" s="599"/>
      <c r="DW39" s="599"/>
      <c r="DX39" s="632"/>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9"/>
      <c r="AQ40" s="660"/>
      <c r="AR40" s="660"/>
      <c r="AS40" s="660"/>
      <c r="AT40" s="663"/>
      <c r="AU40" s="225"/>
      <c r="AV40" s="225"/>
      <c r="AW40" s="225"/>
      <c r="AX40" s="607" t="s">
        <v>307</v>
      </c>
      <c r="AY40" s="608"/>
      <c r="AZ40" s="608"/>
      <c r="BA40" s="608"/>
      <c r="BB40" s="608"/>
      <c r="BC40" s="609"/>
      <c r="BD40" s="650">
        <v>99.4</v>
      </c>
      <c r="BE40" s="651"/>
      <c r="BF40" s="651"/>
      <c r="BG40" s="651"/>
      <c r="BH40" s="651"/>
      <c r="BI40" s="651">
        <v>99.3</v>
      </c>
      <c r="BJ40" s="651"/>
      <c r="BK40" s="651"/>
      <c r="BL40" s="651"/>
      <c r="BM40" s="652"/>
      <c r="BN40" s="650">
        <v>99.9</v>
      </c>
      <c r="BO40" s="651"/>
      <c r="BP40" s="651"/>
      <c r="BQ40" s="651"/>
      <c r="BR40" s="651"/>
      <c r="BS40" s="651">
        <v>99.8</v>
      </c>
      <c r="BT40" s="651"/>
      <c r="BU40" s="651"/>
      <c r="BV40" s="651"/>
      <c r="BW40" s="652"/>
      <c r="BY40" s="626" t="s">
        <v>308</v>
      </c>
      <c r="BZ40" s="627"/>
      <c r="CA40" s="592" t="s">
        <v>309</v>
      </c>
      <c r="CB40" s="593"/>
      <c r="CC40" s="593"/>
      <c r="CD40" s="593"/>
      <c r="CE40" s="593"/>
      <c r="CF40" s="593"/>
      <c r="CG40" s="593"/>
      <c r="CH40" s="593"/>
      <c r="CI40" s="593"/>
      <c r="CJ40" s="593"/>
      <c r="CK40" s="593"/>
      <c r="CL40" s="594"/>
      <c r="CM40" s="595">
        <v>112365147</v>
      </c>
      <c r="CN40" s="602"/>
      <c r="CO40" s="602"/>
      <c r="CP40" s="602"/>
      <c r="CQ40" s="602"/>
      <c r="CR40" s="602"/>
      <c r="CS40" s="602"/>
      <c r="CT40" s="603"/>
      <c r="CU40" s="598">
        <v>11.7</v>
      </c>
      <c r="CV40" s="599"/>
      <c r="CW40" s="599"/>
      <c r="CX40" s="600"/>
      <c r="CY40" s="601">
        <v>111016345</v>
      </c>
      <c r="CZ40" s="602"/>
      <c r="DA40" s="602"/>
      <c r="DB40" s="602"/>
      <c r="DC40" s="602"/>
      <c r="DD40" s="602"/>
      <c r="DE40" s="602"/>
      <c r="DF40" s="603"/>
      <c r="DG40" s="601">
        <v>110426223</v>
      </c>
      <c r="DH40" s="602"/>
      <c r="DI40" s="602"/>
      <c r="DJ40" s="602"/>
      <c r="DK40" s="602"/>
      <c r="DL40" s="602"/>
      <c r="DM40" s="602"/>
      <c r="DN40" s="602"/>
      <c r="DO40" s="602"/>
      <c r="DP40" s="602"/>
      <c r="DQ40" s="603"/>
      <c r="DR40" s="598">
        <v>27.6</v>
      </c>
      <c r="DS40" s="599"/>
      <c r="DT40" s="599"/>
      <c r="DU40" s="599"/>
      <c r="DV40" s="599"/>
      <c r="DW40" s="599"/>
      <c r="DX40" s="632"/>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43" t="s">
        <v>310</v>
      </c>
      <c r="AQ41" s="644"/>
      <c r="AR41" s="644"/>
      <c r="AS41" s="644"/>
      <c r="AT41" s="644"/>
      <c r="AU41" s="644"/>
      <c r="AV41" s="644"/>
      <c r="AW41" s="645"/>
      <c r="AX41" s="646" t="s">
        <v>311</v>
      </c>
      <c r="AY41" s="646"/>
      <c r="AZ41" s="646"/>
      <c r="BA41" s="646"/>
      <c r="BB41" s="646"/>
      <c r="BC41" s="646"/>
      <c r="BD41" s="647">
        <v>1846450</v>
      </c>
      <c r="BE41" s="648"/>
      <c r="BF41" s="648"/>
      <c r="BG41" s="648"/>
      <c r="BH41" s="648"/>
      <c r="BI41" s="648"/>
      <c r="BJ41" s="648"/>
      <c r="BK41" s="648"/>
      <c r="BL41" s="648"/>
      <c r="BM41" s="649"/>
      <c r="BN41" s="647" t="s">
        <v>312</v>
      </c>
      <c r="BO41" s="648"/>
      <c r="BP41" s="648"/>
      <c r="BQ41" s="648"/>
      <c r="BR41" s="648"/>
      <c r="BS41" s="648"/>
      <c r="BT41" s="648"/>
      <c r="BU41" s="648"/>
      <c r="BV41" s="648"/>
      <c r="BW41" s="649"/>
      <c r="BY41" s="628"/>
      <c r="BZ41" s="629"/>
      <c r="CA41" s="592" t="s">
        <v>313</v>
      </c>
      <c r="CB41" s="593"/>
      <c r="CC41" s="593"/>
      <c r="CD41" s="593"/>
      <c r="CE41" s="593"/>
      <c r="CF41" s="593"/>
      <c r="CG41" s="593"/>
      <c r="CH41" s="593"/>
      <c r="CI41" s="593"/>
      <c r="CJ41" s="593"/>
      <c r="CK41" s="593"/>
      <c r="CL41" s="594"/>
      <c r="CM41" s="595">
        <v>100592364</v>
      </c>
      <c r="CN41" s="596"/>
      <c r="CO41" s="596"/>
      <c r="CP41" s="596"/>
      <c r="CQ41" s="596"/>
      <c r="CR41" s="596"/>
      <c r="CS41" s="596"/>
      <c r="CT41" s="597"/>
      <c r="CU41" s="598">
        <v>10.5</v>
      </c>
      <c r="CV41" s="599"/>
      <c r="CW41" s="599"/>
      <c r="CX41" s="600"/>
      <c r="CY41" s="601">
        <v>99244296</v>
      </c>
      <c r="CZ41" s="602"/>
      <c r="DA41" s="602"/>
      <c r="DB41" s="602"/>
      <c r="DC41" s="602"/>
      <c r="DD41" s="602"/>
      <c r="DE41" s="602"/>
      <c r="DF41" s="603"/>
      <c r="DG41" s="601">
        <v>98705253</v>
      </c>
      <c r="DH41" s="602"/>
      <c r="DI41" s="602"/>
      <c r="DJ41" s="602"/>
      <c r="DK41" s="602"/>
      <c r="DL41" s="602"/>
      <c r="DM41" s="602"/>
      <c r="DN41" s="602"/>
      <c r="DO41" s="602"/>
      <c r="DP41" s="602"/>
      <c r="DQ41" s="603"/>
      <c r="DR41" s="598">
        <v>24.6</v>
      </c>
      <c r="DS41" s="599"/>
      <c r="DT41" s="599"/>
      <c r="DU41" s="599"/>
      <c r="DV41" s="599"/>
      <c r="DW41" s="599"/>
      <c r="DX41" s="632"/>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36" t="s">
        <v>314</v>
      </c>
      <c r="AQ42" s="637"/>
      <c r="AR42" s="637"/>
      <c r="AS42" s="637"/>
      <c r="AT42" s="637"/>
      <c r="AU42" s="637"/>
      <c r="AV42" s="637"/>
      <c r="AW42" s="638"/>
      <c r="AX42" s="639" t="s">
        <v>315</v>
      </c>
      <c r="AY42" s="639"/>
      <c r="AZ42" s="639"/>
      <c r="BA42" s="639"/>
      <c r="BB42" s="639"/>
      <c r="BC42" s="639"/>
      <c r="BD42" s="640">
        <v>1846450</v>
      </c>
      <c r="BE42" s="641"/>
      <c r="BF42" s="641"/>
      <c r="BG42" s="641"/>
      <c r="BH42" s="641"/>
      <c r="BI42" s="641"/>
      <c r="BJ42" s="641"/>
      <c r="BK42" s="641"/>
      <c r="BL42" s="641"/>
      <c r="BM42" s="642"/>
      <c r="BN42" s="640" t="s">
        <v>316</v>
      </c>
      <c r="BO42" s="641"/>
      <c r="BP42" s="641"/>
      <c r="BQ42" s="641"/>
      <c r="BR42" s="641"/>
      <c r="BS42" s="641"/>
      <c r="BT42" s="641"/>
      <c r="BU42" s="641"/>
      <c r="BV42" s="641"/>
      <c r="BW42" s="642"/>
      <c r="BY42" s="628"/>
      <c r="BZ42" s="629"/>
      <c r="CA42" s="592" t="s">
        <v>317</v>
      </c>
      <c r="CB42" s="593"/>
      <c r="CC42" s="593"/>
      <c r="CD42" s="593"/>
      <c r="CE42" s="593"/>
      <c r="CF42" s="593"/>
      <c r="CG42" s="593"/>
      <c r="CH42" s="593"/>
      <c r="CI42" s="593"/>
      <c r="CJ42" s="593"/>
      <c r="CK42" s="593"/>
      <c r="CL42" s="594"/>
      <c r="CM42" s="595">
        <v>11772783</v>
      </c>
      <c r="CN42" s="602"/>
      <c r="CO42" s="602"/>
      <c r="CP42" s="602"/>
      <c r="CQ42" s="602"/>
      <c r="CR42" s="602"/>
      <c r="CS42" s="602"/>
      <c r="CT42" s="603"/>
      <c r="CU42" s="598">
        <v>1.2</v>
      </c>
      <c r="CV42" s="599"/>
      <c r="CW42" s="599"/>
      <c r="CX42" s="600"/>
      <c r="CY42" s="601">
        <v>11772049</v>
      </c>
      <c r="CZ42" s="602"/>
      <c r="DA42" s="602"/>
      <c r="DB42" s="602"/>
      <c r="DC42" s="602"/>
      <c r="DD42" s="602"/>
      <c r="DE42" s="602"/>
      <c r="DF42" s="603"/>
      <c r="DG42" s="601">
        <v>11720970</v>
      </c>
      <c r="DH42" s="602"/>
      <c r="DI42" s="602"/>
      <c r="DJ42" s="602"/>
      <c r="DK42" s="602"/>
      <c r="DL42" s="602"/>
      <c r="DM42" s="602"/>
      <c r="DN42" s="602"/>
      <c r="DO42" s="602"/>
      <c r="DP42" s="602"/>
      <c r="DQ42" s="603"/>
      <c r="DR42" s="598">
        <v>2.9</v>
      </c>
      <c r="DS42" s="599"/>
      <c r="DT42" s="599"/>
      <c r="DU42" s="599"/>
      <c r="DV42" s="599"/>
      <c r="DW42" s="599"/>
      <c r="DX42" s="632"/>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35"/>
      <c r="AQ43" s="635"/>
      <c r="AR43" s="635"/>
      <c r="AS43" s="635"/>
      <c r="AT43" s="218"/>
      <c r="AU43" s="218"/>
      <c r="AV43" s="218"/>
      <c r="AW43" s="218"/>
      <c r="AX43" s="218"/>
      <c r="AY43" s="218"/>
      <c r="AZ43" s="218"/>
      <c r="BA43" s="218"/>
      <c r="BB43" s="218"/>
      <c r="BC43" s="218"/>
      <c r="BD43" s="634"/>
      <c r="BE43" s="634"/>
      <c r="BF43" s="634"/>
      <c r="BG43" s="634"/>
      <c r="BH43" s="634"/>
      <c r="BI43" s="634"/>
      <c r="BJ43" s="634"/>
      <c r="BK43" s="634"/>
      <c r="BL43" s="634"/>
      <c r="BM43" s="634"/>
      <c r="BN43" s="634"/>
      <c r="BO43" s="634"/>
      <c r="BP43" s="634"/>
      <c r="BQ43" s="634"/>
      <c r="BR43" s="634"/>
      <c r="BS43" s="634"/>
      <c r="BT43" s="634"/>
      <c r="BU43" s="634"/>
      <c r="BV43" s="634"/>
      <c r="BW43" s="634"/>
      <c r="BY43" s="630"/>
      <c r="BZ43" s="631"/>
      <c r="CA43" s="592" t="s">
        <v>318</v>
      </c>
      <c r="CB43" s="593"/>
      <c r="CC43" s="593"/>
      <c r="CD43" s="593"/>
      <c r="CE43" s="593"/>
      <c r="CF43" s="593"/>
      <c r="CG43" s="593"/>
      <c r="CH43" s="593"/>
      <c r="CI43" s="593"/>
      <c r="CJ43" s="593"/>
      <c r="CK43" s="593"/>
      <c r="CL43" s="594"/>
      <c r="CM43" s="595">
        <v>16045</v>
      </c>
      <c r="CN43" s="596"/>
      <c r="CO43" s="596"/>
      <c r="CP43" s="596"/>
      <c r="CQ43" s="596"/>
      <c r="CR43" s="596"/>
      <c r="CS43" s="596"/>
      <c r="CT43" s="597"/>
      <c r="CU43" s="598">
        <v>0</v>
      </c>
      <c r="CV43" s="599"/>
      <c r="CW43" s="599"/>
      <c r="CX43" s="600"/>
      <c r="CY43" s="601">
        <v>16045</v>
      </c>
      <c r="CZ43" s="602"/>
      <c r="DA43" s="602"/>
      <c r="DB43" s="602"/>
      <c r="DC43" s="602"/>
      <c r="DD43" s="602"/>
      <c r="DE43" s="602"/>
      <c r="DF43" s="603"/>
      <c r="DG43" s="601">
        <v>16045</v>
      </c>
      <c r="DH43" s="602"/>
      <c r="DI43" s="602"/>
      <c r="DJ43" s="602"/>
      <c r="DK43" s="602"/>
      <c r="DL43" s="602"/>
      <c r="DM43" s="602"/>
      <c r="DN43" s="602"/>
      <c r="DO43" s="602"/>
      <c r="DP43" s="602"/>
      <c r="DQ43" s="603"/>
      <c r="DR43" s="598">
        <v>0</v>
      </c>
      <c r="DS43" s="599"/>
      <c r="DT43" s="599"/>
      <c r="DU43" s="599"/>
      <c r="DV43" s="599"/>
      <c r="DW43" s="599"/>
      <c r="DX43" s="632"/>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35"/>
      <c r="AQ44" s="635"/>
      <c r="AR44" s="635"/>
      <c r="AS44" s="635"/>
      <c r="AT44" s="218"/>
      <c r="AU44" s="218"/>
      <c r="AV44" s="218"/>
      <c r="AW44" s="218"/>
      <c r="AX44" s="218"/>
      <c r="AY44" s="218"/>
      <c r="AZ44" s="218"/>
      <c r="BA44" s="218"/>
      <c r="BB44" s="218"/>
      <c r="BC44" s="218"/>
      <c r="BD44" s="634"/>
      <c r="BE44" s="634"/>
      <c r="BF44" s="634"/>
      <c r="BG44" s="634"/>
      <c r="BH44" s="634"/>
      <c r="BI44" s="634"/>
      <c r="BJ44" s="634"/>
      <c r="BK44" s="634"/>
      <c r="BL44" s="634"/>
      <c r="BM44" s="634"/>
      <c r="BN44" s="634"/>
      <c r="BO44" s="634"/>
      <c r="BP44" s="634"/>
      <c r="BQ44" s="634"/>
      <c r="BR44" s="634"/>
      <c r="BS44" s="634"/>
      <c r="BT44" s="634"/>
      <c r="BU44" s="634"/>
      <c r="BV44" s="634"/>
      <c r="BW44" s="634"/>
      <c r="BY44" s="592" t="s">
        <v>319</v>
      </c>
      <c r="BZ44" s="593"/>
      <c r="CA44" s="593"/>
      <c r="CB44" s="593"/>
      <c r="CC44" s="593"/>
      <c r="CD44" s="593"/>
      <c r="CE44" s="593"/>
      <c r="CF44" s="593"/>
      <c r="CG44" s="593"/>
      <c r="CH44" s="593"/>
      <c r="CI44" s="593"/>
      <c r="CJ44" s="593"/>
      <c r="CK44" s="593"/>
      <c r="CL44" s="594"/>
      <c r="CM44" s="595">
        <v>362237575</v>
      </c>
      <c r="CN44" s="602"/>
      <c r="CO44" s="602"/>
      <c r="CP44" s="602"/>
      <c r="CQ44" s="602"/>
      <c r="CR44" s="602"/>
      <c r="CS44" s="602"/>
      <c r="CT44" s="603"/>
      <c r="CU44" s="598">
        <v>37.799999999999997</v>
      </c>
      <c r="CV44" s="599"/>
      <c r="CW44" s="599"/>
      <c r="CX44" s="600"/>
      <c r="CY44" s="601">
        <v>198312454</v>
      </c>
      <c r="CZ44" s="602"/>
      <c r="DA44" s="602"/>
      <c r="DB44" s="602"/>
      <c r="DC44" s="602"/>
      <c r="DD44" s="602"/>
      <c r="DE44" s="602"/>
      <c r="DF44" s="603"/>
      <c r="DG44" s="601">
        <v>123749225</v>
      </c>
      <c r="DH44" s="602"/>
      <c r="DI44" s="602"/>
      <c r="DJ44" s="602"/>
      <c r="DK44" s="602"/>
      <c r="DL44" s="602"/>
      <c r="DM44" s="602"/>
      <c r="DN44" s="602"/>
      <c r="DO44" s="602"/>
      <c r="DP44" s="602"/>
      <c r="DQ44" s="603"/>
      <c r="DR44" s="598">
        <v>30.9</v>
      </c>
      <c r="DS44" s="599"/>
      <c r="DT44" s="599"/>
      <c r="DU44" s="599"/>
      <c r="DV44" s="599"/>
      <c r="DW44" s="599"/>
      <c r="DX44" s="632"/>
    </row>
    <row r="45" spans="2:128" ht="11.25" customHeight="1" x14ac:dyDescent="0.2">
      <c r="B45" s="212" t="s">
        <v>320</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592" t="s">
        <v>321</v>
      </c>
      <c r="BZ45" s="593"/>
      <c r="CA45" s="593"/>
      <c r="CB45" s="593"/>
      <c r="CC45" s="593"/>
      <c r="CD45" s="593"/>
      <c r="CE45" s="593"/>
      <c r="CF45" s="593"/>
      <c r="CG45" s="593"/>
      <c r="CH45" s="593"/>
      <c r="CI45" s="593"/>
      <c r="CJ45" s="593"/>
      <c r="CK45" s="593"/>
      <c r="CL45" s="594"/>
      <c r="CM45" s="595">
        <v>27774087</v>
      </c>
      <c r="CN45" s="596"/>
      <c r="CO45" s="596"/>
      <c r="CP45" s="596"/>
      <c r="CQ45" s="596"/>
      <c r="CR45" s="596"/>
      <c r="CS45" s="596"/>
      <c r="CT45" s="597"/>
      <c r="CU45" s="598">
        <v>2.9</v>
      </c>
      <c r="CV45" s="599"/>
      <c r="CW45" s="599"/>
      <c r="CX45" s="600"/>
      <c r="CY45" s="601">
        <v>19801921</v>
      </c>
      <c r="CZ45" s="602"/>
      <c r="DA45" s="602"/>
      <c r="DB45" s="602"/>
      <c r="DC45" s="602"/>
      <c r="DD45" s="602"/>
      <c r="DE45" s="602"/>
      <c r="DF45" s="603"/>
      <c r="DG45" s="601">
        <v>15145623</v>
      </c>
      <c r="DH45" s="602"/>
      <c r="DI45" s="602"/>
      <c r="DJ45" s="602"/>
      <c r="DK45" s="602"/>
      <c r="DL45" s="602"/>
      <c r="DM45" s="602"/>
      <c r="DN45" s="602"/>
      <c r="DO45" s="602"/>
      <c r="DP45" s="602"/>
      <c r="DQ45" s="603"/>
      <c r="DR45" s="598">
        <v>3.8</v>
      </c>
      <c r="DS45" s="599"/>
      <c r="DT45" s="599"/>
      <c r="DU45" s="599"/>
      <c r="DV45" s="599"/>
      <c r="DW45" s="599"/>
      <c r="DX45" s="632"/>
    </row>
    <row r="46" spans="2:128" ht="11.25" customHeight="1" x14ac:dyDescent="0.2">
      <c r="B46" s="226" t="s">
        <v>322</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592" t="s">
        <v>323</v>
      </c>
      <c r="BZ46" s="593"/>
      <c r="CA46" s="593"/>
      <c r="CB46" s="593"/>
      <c r="CC46" s="593"/>
      <c r="CD46" s="593"/>
      <c r="CE46" s="593"/>
      <c r="CF46" s="593"/>
      <c r="CG46" s="593"/>
      <c r="CH46" s="593"/>
      <c r="CI46" s="593"/>
      <c r="CJ46" s="593"/>
      <c r="CK46" s="593"/>
      <c r="CL46" s="594"/>
      <c r="CM46" s="595">
        <v>13616061</v>
      </c>
      <c r="CN46" s="602"/>
      <c r="CO46" s="602"/>
      <c r="CP46" s="602"/>
      <c r="CQ46" s="602"/>
      <c r="CR46" s="602"/>
      <c r="CS46" s="602"/>
      <c r="CT46" s="603"/>
      <c r="CU46" s="598">
        <v>1.4</v>
      </c>
      <c r="CV46" s="599"/>
      <c r="CW46" s="599"/>
      <c r="CX46" s="600"/>
      <c r="CY46" s="601">
        <v>10096470</v>
      </c>
      <c r="CZ46" s="602"/>
      <c r="DA46" s="602"/>
      <c r="DB46" s="602"/>
      <c r="DC46" s="602"/>
      <c r="DD46" s="602"/>
      <c r="DE46" s="602"/>
      <c r="DF46" s="603"/>
      <c r="DG46" s="601">
        <v>9879526</v>
      </c>
      <c r="DH46" s="602"/>
      <c r="DI46" s="602"/>
      <c r="DJ46" s="602"/>
      <c r="DK46" s="602"/>
      <c r="DL46" s="602"/>
      <c r="DM46" s="602"/>
      <c r="DN46" s="602"/>
      <c r="DO46" s="602"/>
      <c r="DP46" s="602"/>
      <c r="DQ46" s="603"/>
      <c r="DR46" s="598">
        <v>2.5</v>
      </c>
      <c r="DS46" s="599"/>
      <c r="DT46" s="599"/>
      <c r="DU46" s="599"/>
      <c r="DV46" s="599"/>
      <c r="DW46" s="599"/>
      <c r="DX46" s="632"/>
    </row>
    <row r="47" spans="2:128" ht="11.25" customHeight="1" x14ac:dyDescent="0.2">
      <c r="B47" s="227" t="s">
        <v>324</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592" t="s">
        <v>325</v>
      </c>
      <c r="BZ47" s="593"/>
      <c r="CA47" s="593"/>
      <c r="CB47" s="593"/>
      <c r="CC47" s="593"/>
      <c r="CD47" s="593"/>
      <c r="CE47" s="593"/>
      <c r="CF47" s="593"/>
      <c r="CG47" s="593"/>
      <c r="CH47" s="593"/>
      <c r="CI47" s="593"/>
      <c r="CJ47" s="593"/>
      <c r="CK47" s="593"/>
      <c r="CL47" s="594"/>
      <c r="CM47" s="595">
        <v>159332798</v>
      </c>
      <c r="CN47" s="596"/>
      <c r="CO47" s="596"/>
      <c r="CP47" s="596"/>
      <c r="CQ47" s="596"/>
      <c r="CR47" s="596"/>
      <c r="CS47" s="596"/>
      <c r="CT47" s="597"/>
      <c r="CU47" s="598">
        <v>16.600000000000001</v>
      </c>
      <c r="CV47" s="599"/>
      <c r="CW47" s="599"/>
      <c r="CX47" s="600"/>
      <c r="CY47" s="601">
        <v>134968072</v>
      </c>
      <c r="CZ47" s="602"/>
      <c r="DA47" s="602"/>
      <c r="DB47" s="602"/>
      <c r="DC47" s="602"/>
      <c r="DD47" s="602"/>
      <c r="DE47" s="602"/>
      <c r="DF47" s="603"/>
      <c r="DG47" s="601">
        <v>92067071</v>
      </c>
      <c r="DH47" s="602"/>
      <c r="DI47" s="602"/>
      <c r="DJ47" s="602"/>
      <c r="DK47" s="602"/>
      <c r="DL47" s="602"/>
      <c r="DM47" s="602"/>
      <c r="DN47" s="602"/>
      <c r="DO47" s="602"/>
      <c r="DP47" s="602"/>
      <c r="DQ47" s="603"/>
      <c r="DR47" s="598">
        <v>23</v>
      </c>
      <c r="DS47" s="599"/>
      <c r="DT47" s="599"/>
      <c r="DU47" s="599"/>
      <c r="DV47" s="599"/>
      <c r="DW47" s="599"/>
      <c r="DX47" s="632"/>
    </row>
    <row r="48" spans="2:128" ht="11.25" customHeight="1" x14ac:dyDescent="0.2">
      <c r="AP48" s="635"/>
      <c r="AQ48" s="635"/>
      <c r="AR48" s="635"/>
      <c r="AS48" s="635"/>
      <c r="AT48" s="218"/>
      <c r="AU48" s="218"/>
      <c r="AV48" s="218"/>
      <c r="AW48" s="218"/>
      <c r="AX48" s="218"/>
      <c r="AY48" s="218"/>
      <c r="AZ48" s="218"/>
      <c r="BA48" s="218"/>
      <c r="BB48" s="218"/>
      <c r="BC48" s="218"/>
      <c r="BD48" s="634"/>
      <c r="BE48" s="634"/>
      <c r="BF48" s="634"/>
      <c r="BG48" s="634"/>
      <c r="BH48" s="634"/>
      <c r="BI48" s="634"/>
      <c r="BJ48" s="634"/>
      <c r="BK48" s="634"/>
      <c r="BL48" s="634"/>
      <c r="BM48" s="634"/>
      <c r="BN48" s="634"/>
      <c r="BO48" s="634"/>
      <c r="BP48" s="634"/>
      <c r="BQ48" s="634"/>
      <c r="BR48" s="634"/>
      <c r="BS48" s="634"/>
      <c r="BT48" s="634"/>
      <c r="BU48" s="634"/>
      <c r="BV48" s="634"/>
      <c r="BW48" s="634"/>
      <c r="BY48" s="592" t="s">
        <v>326</v>
      </c>
      <c r="BZ48" s="593"/>
      <c r="CA48" s="593"/>
      <c r="CB48" s="593"/>
      <c r="CC48" s="593"/>
      <c r="CD48" s="593"/>
      <c r="CE48" s="593"/>
      <c r="CF48" s="593"/>
      <c r="CG48" s="593"/>
      <c r="CH48" s="593"/>
      <c r="CI48" s="593"/>
      <c r="CJ48" s="593"/>
      <c r="CK48" s="593"/>
      <c r="CL48" s="594"/>
      <c r="CM48" s="595">
        <v>8642059</v>
      </c>
      <c r="CN48" s="602"/>
      <c r="CO48" s="602"/>
      <c r="CP48" s="602"/>
      <c r="CQ48" s="602"/>
      <c r="CR48" s="602"/>
      <c r="CS48" s="602"/>
      <c r="CT48" s="603"/>
      <c r="CU48" s="598">
        <v>0.9</v>
      </c>
      <c r="CV48" s="599"/>
      <c r="CW48" s="599"/>
      <c r="CX48" s="600"/>
      <c r="CY48" s="601">
        <v>8642059</v>
      </c>
      <c r="CZ48" s="602"/>
      <c r="DA48" s="602"/>
      <c r="DB48" s="602"/>
      <c r="DC48" s="602"/>
      <c r="DD48" s="602"/>
      <c r="DE48" s="602"/>
      <c r="DF48" s="603"/>
      <c r="DG48" s="601">
        <v>6568777</v>
      </c>
      <c r="DH48" s="602"/>
      <c r="DI48" s="602"/>
      <c r="DJ48" s="602"/>
      <c r="DK48" s="602"/>
      <c r="DL48" s="602"/>
      <c r="DM48" s="602"/>
      <c r="DN48" s="602"/>
      <c r="DO48" s="602"/>
      <c r="DP48" s="602"/>
      <c r="DQ48" s="603"/>
      <c r="DR48" s="598">
        <v>1.6</v>
      </c>
      <c r="DS48" s="599"/>
      <c r="DT48" s="599"/>
      <c r="DU48" s="599"/>
      <c r="DV48" s="599"/>
      <c r="DW48" s="599"/>
      <c r="DX48" s="632"/>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35"/>
      <c r="AQ49" s="635"/>
      <c r="AR49" s="635"/>
      <c r="AS49" s="635"/>
      <c r="AT49" s="218"/>
      <c r="AU49" s="218"/>
      <c r="AV49" s="218"/>
      <c r="AW49" s="218"/>
      <c r="AX49" s="218"/>
      <c r="AY49" s="218"/>
      <c r="AZ49" s="218"/>
      <c r="BA49" s="218"/>
      <c r="BB49" s="218"/>
      <c r="BC49" s="218"/>
      <c r="BD49" s="634"/>
      <c r="BE49" s="634"/>
      <c r="BF49" s="634"/>
      <c r="BG49" s="634"/>
      <c r="BH49" s="634"/>
      <c r="BI49" s="634"/>
      <c r="BJ49" s="634"/>
      <c r="BK49" s="634"/>
      <c r="BL49" s="634"/>
      <c r="BM49" s="634"/>
      <c r="BN49" s="634"/>
      <c r="BO49" s="634"/>
      <c r="BP49" s="634"/>
      <c r="BQ49" s="634"/>
      <c r="BR49" s="634"/>
      <c r="BS49" s="634"/>
      <c r="BT49" s="634"/>
      <c r="BU49" s="634"/>
      <c r="BV49" s="634"/>
      <c r="BW49" s="634"/>
      <c r="BY49" s="592" t="s">
        <v>327</v>
      </c>
      <c r="BZ49" s="593"/>
      <c r="CA49" s="593"/>
      <c r="CB49" s="593"/>
      <c r="CC49" s="593"/>
      <c r="CD49" s="593"/>
      <c r="CE49" s="593"/>
      <c r="CF49" s="593"/>
      <c r="CG49" s="593"/>
      <c r="CH49" s="593"/>
      <c r="CI49" s="593"/>
      <c r="CJ49" s="593"/>
      <c r="CK49" s="593"/>
      <c r="CL49" s="594"/>
      <c r="CM49" s="595">
        <v>28062979</v>
      </c>
      <c r="CN49" s="596"/>
      <c r="CO49" s="596"/>
      <c r="CP49" s="596"/>
      <c r="CQ49" s="596"/>
      <c r="CR49" s="596"/>
      <c r="CS49" s="596"/>
      <c r="CT49" s="597"/>
      <c r="CU49" s="598">
        <v>2.9</v>
      </c>
      <c r="CV49" s="599"/>
      <c r="CW49" s="599"/>
      <c r="CX49" s="600"/>
      <c r="CY49" s="601">
        <v>24253404</v>
      </c>
      <c r="CZ49" s="602"/>
      <c r="DA49" s="602"/>
      <c r="DB49" s="602"/>
      <c r="DC49" s="602"/>
      <c r="DD49" s="602"/>
      <c r="DE49" s="602"/>
      <c r="DF49" s="603"/>
      <c r="DG49" s="601" t="s">
        <v>215</v>
      </c>
      <c r="DH49" s="602"/>
      <c r="DI49" s="602"/>
      <c r="DJ49" s="602"/>
      <c r="DK49" s="602"/>
      <c r="DL49" s="602"/>
      <c r="DM49" s="602"/>
      <c r="DN49" s="602"/>
      <c r="DO49" s="602"/>
      <c r="DP49" s="602"/>
      <c r="DQ49" s="603"/>
      <c r="DR49" s="598" t="s">
        <v>215</v>
      </c>
      <c r="DS49" s="599"/>
      <c r="DT49" s="599"/>
      <c r="DU49" s="599"/>
      <c r="DV49" s="599"/>
      <c r="DW49" s="599"/>
      <c r="DX49" s="632"/>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35"/>
      <c r="AQ50" s="635"/>
      <c r="AR50" s="635"/>
      <c r="AS50" s="635"/>
      <c r="AT50" s="218"/>
      <c r="AU50" s="218"/>
      <c r="AV50" s="218"/>
      <c r="AW50" s="218"/>
      <c r="AX50" s="218"/>
      <c r="AY50" s="218"/>
      <c r="AZ50" s="218"/>
      <c r="BA50" s="218"/>
      <c r="BB50" s="218"/>
      <c r="BC50" s="218"/>
      <c r="BD50" s="634"/>
      <c r="BE50" s="634"/>
      <c r="BF50" s="634"/>
      <c r="BG50" s="634"/>
      <c r="BH50" s="634"/>
      <c r="BI50" s="634"/>
      <c r="BJ50" s="634"/>
      <c r="BK50" s="634"/>
      <c r="BL50" s="634"/>
      <c r="BM50" s="634"/>
      <c r="BN50" s="634"/>
      <c r="BO50" s="634"/>
      <c r="BP50" s="634"/>
      <c r="BQ50" s="634"/>
      <c r="BR50" s="634"/>
      <c r="BS50" s="634"/>
      <c r="BT50" s="634"/>
      <c r="BU50" s="634"/>
      <c r="BV50" s="634"/>
      <c r="BW50" s="634"/>
      <c r="BY50" s="592" t="s">
        <v>328</v>
      </c>
      <c r="BZ50" s="593"/>
      <c r="CA50" s="593"/>
      <c r="CB50" s="593"/>
      <c r="CC50" s="593"/>
      <c r="CD50" s="593"/>
      <c r="CE50" s="593"/>
      <c r="CF50" s="593"/>
      <c r="CG50" s="593"/>
      <c r="CH50" s="593"/>
      <c r="CI50" s="593"/>
      <c r="CJ50" s="593"/>
      <c r="CK50" s="593"/>
      <c r="CL50" s="594"/>
      <c r="CM50" s="595">
        <v>584583</v>
      </c>
      <c r="CN50" s="602"/>
      <c r="CO50" s="602"/>
      <c r="CP50" s="602"/>
      <c r="CQ50" s="602"/>
      <c r="CR50" s="602"/>
      <c r="CS50" s="602"/>
      <c r="CT50" s="603"/>
      <c r="CU50" s="598">
        <v>0.1</v>
      </c>
      <c r="CV50" s="599"/>
      <c r="CW50" s="599"/>
      <c r="CX50" s="600"/>
      <c r="CY50" s="601">
        <v>20583</v>
      </c>
      <c r="CZ50" s="602"/>
      <c r="DA50" s="602"/>
      <c r="DB50" s="602"/>
      <c r="DC50" s="602"/>
      <c r="DD50" s="602"/>
      <c r="DE50" s="602"/>
      <c r="DF50" s="603"/>
      <c r="DG50" s="601" t="s">
        <v>128</v>
      </c>
      <c r="DH50" s="602"/>
      <c r="DI50" s="602"/>
      <c r="DJ50" s="602"/>
      <c r="DK50" s="602"/>
      <c r="DL50" s="602"/>
      <c r="DM50" s="602"/>
      <c r="DN50" s="602"/>
      <c r="DO50" s="602"/>
      <c r="DP50" s="602"/>
      <c r="DQ50" s="603"/>
      <c r="DR50" s="598" t="s">
        <v>128</v>
      </c>
      <c r="DS50" s="599"/>
      <c r="DT50" s="599"/>
      <c r="DU50" s="599"/>
      <c r="DV50" s="599"/>
      <c r="DW50" s="599"/>
      <c r="DX50" s="632"/>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592" t="s">
        <v>329</v>
      </c>
      <c r="BZ51" s="593"/>
      <c r="CA51" s="593"/>
      <c r="CB51" s="593"/>
      <c r="CC51" s="593"/>
      <c r="CD51" s="593"/>
      <c r="CE51" s="593"/>
      <c r="CF51" s="593"/>
      <c r="CG51" s="593"/>
      <c r="CH51" s="593"/>
      <c r="CI51" s="593"/>
      <c r="CJ51" s="593"/>
      <c r="CK51" s="593"/>
      <c r="CL51" s="594"/>
      <c r="CM51" s="595">
        <v>124225008</v>
      </c>
      <c r="CN51" s="596"/>
      <c r="CO51" s="596"/>
      <c r="CP51" s="596"/>
      <c r="CQ51" s="596"/>
      <c r="CR51" s="596"/>
      <c r="CS51" s="596"/>
      <c r="CT51" s="597"/>
      <c r="CU51" s="598">
        <v>13</v>
      </c>
      <c r="CV51" s="599"/>
      <c r="CW51" s="599"/>
      <c r="CX51" s="600"/>
      <c r="CY51" s="601">
        <v>529945</v>
      </c>
      <c r="CZ51" s="602"/>
      <c r="DA51" s="602"/>
      <c r="DB51" s="602"/>
      <c r="DC51" s="602"/>
      <c r="DD51" s="602"/>
      <c r="DE51" s="602"/>
      <c r="DF51" s="603"/>
      <c r="DG51" s="601">
        <v>88228</v>
      </c>
      <c r="DH51" s="602"/>
      <c r="DI51" s="602"/>
      <c r="DJ51" s="602"/>
      <c r="DK51" s="602"/>
      <c r="DL51" s="602"/>
      <c r="DM51" s="602"/>
      <c r="DN51" s="602"/>
      <c r="DO51" s="602"/>
      <c r="DP51" s="602"/>
      <c r="DQ51" s="603"/>
      <c r="DR51" s="598">
        <v>0</v>
      </c>
      <c r="DS51" s="599"/>
      <c r="DT51" s="599"/>
      <c r="DU51" s="599"/>
      <c r="DV51" s="599"/>
      <c r="DW51" s="599"/>
      <c r="DX51" s="632"/>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Y52" s="592" t="s">
        <v>330</v>
      </c>
      <c r="BZ52" s="593"/>
      <c r="CA52" s="593"/>
      <c r="CB52" s="593"/>
      <c r="CC52" s="593"/>
      <c r="CD52" s="593"/>
      <c r="CE52" s="593"/>
      <c r="CF52" s="593"/>
      <c r="CG52" s="593"/>
      <c r="CH52" s="593"/>
      <c r="CI52" s="593"/>
      <c r="CJ52" s="593"/>
      <c r="CK52" s="593"/>
      <c r="CL52" s="594"/>
      <c r="CM52" s="595" t="s">
        <v>215</v>
      </c>
      <c r="CN52" s="602"/>
      <c r="CO52" s="602"/>
      <c r="CP52" s="602"/>
      <c r="CQ52" s="602"/>
      <c r="CR52" s="602"/>
      <c r="CS52" s="602"/>
      <c r="CT52" s="603"/>
      <c r="CU52" s="598" t="s">
        <v>128</v>
      </c>
      <c r="CV52" s="599"/>
      <c r="CW52" s="599"/>
      <c r="CX52" s="600"/>
      <c r="CY52" s="601" t="s">
        <v>128</v>
      </c>
      <c r="CZ52" s="602"/>
      <c r="DA52" s="602"/>
      <c r="DB52" s="602"/>
      <c r="DC52" s="602"/>
      <c r="DD52" s="602"/>
      <c r="DE52" s="602"/>
      <c r="DF52" s="603"/>
      <c r="DG52" s="601" t="s">
        <v>215</v>
      </c>
      <c r="DH52" s="602"/>
      <c r="DI52" s="602"/>
      <c r="DJ52" s="602"/>
      <c r="DK52" s="602"/>
      <c r="DL52" s="602"/>
      <c r="DM52" s="602"/>
      <c r="DN52" s="602"/>
      <c r="DO52" s="602"/>
      <c r="DP52" s="602"/>
      <c r="DQ52" s="603"/>
      <c r="DR52" s="598" t="s">
        <v>128</v>
      </c>
      <c r="DS52" s="599"/>
      <c r="DT52" s="599"/>
      <c r="DU52" s="599"/>
      <c r="DV52" s="599"/>
      <c r="DW52" s="599"/>
      <c r="DX52" s="632"/>
    </row>
    <row r="53" spans="2:128" ht="11.25" customHeight="1" x14ac:dyDescent="0.2">
      <c r="B53" s="227"/>
      <c r="AP53" s="222"/>
      <c r="AQ53" s="218"/>
      <c r="AR53" s="218"/>
      <c r="AS53" s="218"/>
      <c r="AT53" s="218"/>
      <c r="AU53" s="218"/>
      <c r="AV53" s="218"/>
      <c r="AW53" s="218"/>
      <c r="AX53" s="218"/>
      <c r="AY53" s="218"/>
      <c r="AZ53" s="625"/>
      <c r="BA53" s="625"/>
      <c r="BB53" s="625"/>
      <c r="BC53" s="625"/>
      <c r="BD53" s="218"/>
      <c r="BE53" s="218"/>
      <c r="BF53" s="218"/>
      <c r="BG53" s="218"/>
      <c r="BH53" s="218"/>
      <c r="BI53" s="218"/>
      <c r="BJ53" s="218"/>
      <c r="BK53" s="218"/>
      <c r="BL53" s="218"/>
      <c r="BM53" s="218"/>
      <c r="BN53" s="218"/>
      <c r="BO53" s="218"/>
      <c r="BP53" s="218"/>
      <c r="BQ53" s="218"/>
      <c r="BR53" s="218"/>
      <c r="BS53" s="625"/>
      <c r="BT53" s="625"/>
      <c r="BU53" s="625"/>
      <c r="BV53" s="625"/>
      <c r="BW53" s="625"/>
      <c r="BY53" s="592" t="s">
        <v>331</v>
      </c>
      <c r="BZ53" s="593"/>
      <c r="CA53" s="593"/>
      <c r="CB53" s="593"/>
      <c r="CC53" s="593"/>
      <c r="CD53" s="593"/>
      <c r="CE53" s="593"/>
      <c r="CF53" s="593"/>
      <c r="CG53" s="593"/>
      <c r="CH53" s="593"/>
      <c r="CI53" s="593"/>
      <c r="CJ53" s="593"/>
      <c r="CK53" s="593"/>
      <c r="CL53" s="594"/>
      <c r="CM53" s="595">
        <v>293151513</v>
      </c>
      <c r="CN53" s="596"/>
      <c r="CO53" s="596"/>
      <c r="CP53" s="596"/>
      <c r="CQ53" s="596"/>
      <c r="CR53" s="596"/>
      <c r="CS53" s="596"/>
      <c r="CT53" s="597"/>
      <c r="CU53" s="598">
        <v>30.6</v>
      </c>
      <c r="CV53" s="599"/>
      <c r="CW53" s="599"/>
      <c r="CX53" s="600"/>
      <c r="CY53" s="601">
        <v>57076069</v>
      </c>
      <c r="CZ53" s="602"/>
      <c r="DA53" s="602"/>
      <c r="DB53" s="602"/>
      <c r="DC53" s="602"/>
      <c r="DD53" s="602"/>
      <c r="DE53" s="602"/>
      <c r="DF53" s="603"/>
      <c r="DG53" s="604"/>
      <c r="DH53" s="605"/>
      <c r="DI53" s="605"/>
      <c r="DJ53" s="605"/>
      <c r="DK53" s="605"/>
      <c r="DL53" s="605"/>
      <c r="DM53" s="605"/>
      <c r="DN53" s="605"/>
      <c r="DO53" s="605"/>
      <c r="DP53" s="605"/>
      <c r="DQ53" s="606"/>
      <c r="DR53" s="589"/>
      <c r="DS53" s="590"/>
      <c r="DT53" s="590"/>
      <c r="DU53" s="590"/>
      <c r="DV53" s="590"/>
      <c r="DW53" s="590"/>
      <c r="DX53" s="591"/>
    </row>
    <row r="54" spans="2:128" ht="11.25" customHeight="1" x14ac:dyDescent="0.2">
      <c r="AP54" s="218"/>
      <c r="AQ54" s="222"/>
      <c r="AR54" s="222"/>
      <c r="AS54" s="222"/>
      <c r="AT54" s="222"/>
      <c r="AU54" s="222"/>
      <c r="AV54" s="222"/>
      <c r="AW54" s="222"/>
      <c r="AX54" s="222"/>
      <c r="AY54" s="218"/>
      <c r="AZ54" s="625"/>
      <c r="BA54" s="625"/>
      <c r="BB54" s="625"/>
      <c r="BC54" s="625"/>
      <c r="BD54" s="218"/>
      <c r="BE54" s="218"/>
      <c r="BF54" s="218"/>
      <c r="BG54" s="218"/>
      <c r="BH54" s="218"/>
      <c r="BI54" s="218"/>
      <c r="BJ54" s="218"/>
      <c r="BK54" s="218"/>
      <c r="BL54" s="218"/>
      <c r="BM54" s="218"/>
      <c r="BN54" s="218"/>
      <c r="BO54" s="218"/>
      <c r="BP54" s="218"/>
      <c r="BQ54" s="218"/>
      <c r="BR54" s="218"/>
      <c r="BS54" s="625"/>
      <c r="BT54" s="625"/>
      <c r="BU54" s="625"/>
      <c r="BV54" s="625"/>
      <c r="BW54" s="625"/>
      <c r="BY54" s="592" t="s">
        <v>332</v>
      </c>
      <c r="BZ54" s="593"/>
      <c r="CA54" s="593"/>
      <c r="CB54" s="593"/>
      <c r="CC54" s="593"/>
      <c r="CD54" s="593"/>
      <c r="CE54" s="593"/>
      <c r="CF54" s="593"/>
      <c r="CG54" s="593"/>
      <c r="CH54" s="593"/>
      <c r="CI54" s="593"/>
      <c r="CJ54" s="593"/>
      <c r="CK54" s="593"/>
      <c r="CL54" s="594"/>
      <c r="CM54" s="595">
        <v>5212089</v>
      </c>
      <c r="CN54" s="596"/>
      <c r="CO54" s="596"/>
      <c r="CP54" s="596"/>
      <c r="CQ54" s="596"/>
      <c r="CR54" s="596"/>
      <c r="CS54" s="596"/>
      <c r="CT54" s="597"/>
      <c r="CU54" s="598">
        <v>0.5</v>
      </c>
      <c r="CV54" s="599"/>
      <c r="CW54" s="599"/>
      <c r="CX54" s="600"/>
      <c r="CY54" s="601">
        <v>3657364</v>
      </c>
      <c r="CZ54" s="602"/>
      <c r="DA54" s="602"/>
      <c r="DB54" s="602"/>
      <c r="DC54" s="602"/>
      <c r="DD54" s="602"/>
      <c r="DE54" s="602"/>
      <c r="DF54" s="603"/>
      <c r="DG54" s="604"/>
      <c r="DH54" s="605"/>
      <c r="DI54" s="605"/>
      <c r="DJ54" s="605"/>
      <c r="DK54" s="605"/>
      <c r="DL54" s="605"/>
      <c r="DM54" s="605"/>
      <c r="DN54" s="605"/>
      <c r="DO54" s="605"/>
      <c r="DP54" s="605"/>
      <c r="DQ54" s="606"/>
      <c r="DR54" s="589"/>
      <c r="DS54" s="590"/>
      <c r="DT54" s="590"/>
      <c r="DU54" s="590"/>
      <c r="DV54" s="590"/>
      <c r="DW54" s="590"/>
      <c r="DX54" s="591"/>
    </row>
    <row r="55" spans="2:128" ht="11.25" customHeight="1" x14ac:dyDescent="0.2">
      <c r="AP55" s="218"/>
      <c r="AQ55" s="222"/>
      <c r="AR55" s="222"/>
      <c r="AS55" s="222"/>
      <c r="AT55" s="222"/>
      <c r="AU55" s="222"/>
      <c r="AV55" s="222"/>
      <c r="AW55" s="222"/>
      <c r="AX55" s="222"/>
      <c r="AY55" s="218"/>
      <c r="AZ55" s="625"/>
      <c r="BA55" s="625"/>
      <c r="BB55" s="625"/>
      <c r="BC55" s="625"/>
      <c r="BD55" s="218"/>
      <c r="BE55" s="218"/>
      <c r="BF55" s="218"/>
      <c r="BG55" s="218"/>
      <c r="BH55" s="218"/>
      <c r="BI55" s="218"/>
      <c r="BJ55" s="218"/>
      <c r="BK55" s="218"/>
      <c r="BL55" s="218"/>
      <c r="BM55" s="218"/>
      <c r="BN55" s="218"/>
      <c r="BO55" s="218"/>
      <c r="BP55" s="218"/>
      <c r="BQ55" s="218"/>
      <c r="BR55" s="218"/>
      <c r="BS55" s="625"/>
      <c r="BT55" s="625"/>
      <c r="BU55" s="625"/>
      <c r="BV55" s="625"/>
      <c r="BW55" s="625"/>
      <c r="BY55" s="626" t="s">
        <v>308</v>
      </c>
      <c r="BZ55" s="627"/>
      <c r="CA55" s="592" t="s">
        <v>333</v>
      </c>
      <c r="CB55" s="593"/>
      <c r="CC55" s="593"/>
      <c r="CD55" s="593"/>
      <c r="CE55" s="593"/>
      <c r="CF55" s="593"/>
      <c r="CG55" s="593"/>
      <c r="CH55" s="593"/>
      <c r="CI55" s="593"/>
      <c r="CJ55" s="593"/>
      <c r="CK55" s="593"/>
      <c r="CL55" s="594"/>
      <c r="CM55" s="595">
        <v>212643900</v>
      </c>
      <c r="CN55" s="596"/>
      <c r="CO55" s="596"/>
      <c r="CP55" s="596"/>
      <c r="CQ55" s="596"/>
      <c r="CR55" s="596"/>
      <c r="CS55" s="596"/>
      <c r="CT55" s="597"/>
      <c r="CU55" s="598">
        <v>22.2</v>
      </c>
      <c r="CV55" s="599"/>
      <c r="CW55" s="599"/>
      <c r="CX55" s="600"/>
      <c r="CY55" s="601">
        <v>53158565</v>
      </c>
      <c r="CZ55" s="602"/>
      <c r="DA55" s="602"/>
      <c r="DB55" s="602"/>
      <c r="DC55" s="602"/>
      <c r="DD55" s="602"/>
      <c r="DE55" s="602"/>
      <c r="DF55" s="603"/>
      <c r="DG55" s="604"/>
      <c r="DH55" s="605"/>
      <c r="DI55" s="605"/>
      <c r="DJ55" s="605"/>
      <c r="DK55" s="605"/>
      <c r="DL55" s="605"/>
      <c r="DM55" s="605"/>
      <c r="DN55" s="605"/>
      <c r="DO55" s="605"/>
      <c r="DP55" s="605"/>
      <c r="DQ55" s="606"/>
      <c r="DR55" s="589"/>
      <c r="DS55" s="590"/>
      <c r="DT55" s="590"/>
      <c r="DU55" s="590"/>
      <c r="DV55" s="590"/>
      <c r="DW55" s="590"/>
      <c r="DX55" s="591"/>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28"/>
      <c r="BZ56" s="629"/>
      <c r="CA56" s="592" t="s">
        <v>334</v>
      </c>
      <c r="CB56" s="593"/>
      <c r="CC56" s="593"/>
      <c r="CD56" s="593"/>
      <c r="CE56" s="593"/>
      <c r="CF56" s="593"/>
      <c r="CG56" s="593"/>
      <c r="CH56" s="593"/>
      <c r="CI56" s="593"/>
      <c r="CJ56" s="593"/>
      <c r="CK56" s="593"/>
      <c r="CL56" s="594"/>
      <c r="CM56" s="595">
        <v>144604139</v>
      </c>
      <c r="CN56" s="596"/>
      <c r="CO56" s="596"/>
      <c r="CP56" s="596"/>
      <c r="CQ56" s="596"/>
      <c r="CR56" s="596"/>
      <c r="CS56" s="596"/>
      <c r="CT56" s="597"/>
      <c r="CU56" s="598">
        <v>15.1</v>
      </c>
      <c r="CV56" s="599"/>
      <c r="CW56" s="599"/>
      <c r="CX56" s="600"/>
      <c r="CY56" s="601">
        <v>10037710</v>
      </c>
      <c r="CZ56" s="602"/>
      <c r="DA56" s="602"/>
      <c r="DB56" s="602"/>
      <c r="DC56" s="602"/>
      <c r="DD56" s="602"/>
      <c r="DE56" s="602"/>
      <c r="DF56" s="603"/>
      <c r="DG56" s="604"/>
      <c r="DH56" s="605"/>
      <c r="DI56" s="605"/>
      <c r="DJ56" s="605"/>
      <c r="DK56" s="605"/>
      <c r="DL56" s="605"/>
      <c r="DM56" s="605"/>
      <c r="DN56" s="605"/>
      <c r="DO56" s="605"/>
      <c r="DP56" s="605"/>
      <c r="DQ56" s="606"/>
      <c r="DR56" s="589"/>
      <c r="DS56" s="590"/>
      <c r="DT56" s="590"/>
      <c r="DU56" s="590"/>
      <c r="DV56" s="590"/>
      <c r="DW56" s="590"/>
      <c r="DX56" s="591"/>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28"/>
      <c r="BZ57" s="629"/>
      <c r="CA57" s="592" t="s">
        <v>335</v>
      </c>
      <c r="CB57" s="593"/>
      <c r="CC57" s="593"/>
      <c r="CD57" s="593"/>
      <c r="CE57" s="593"/>
      <c r="CF57" s="593"/>
      <c r="CG57" s="593"/>
      <c r="CH57" s="593"/>
      <c r="CI57" s="593"/>
      <c r="CJ57" s="593"/>
      <c r="CK57" s="593"/>
      <c r="CL57" s="594"/>
      <c r="CM57" s="595">
        <v>28153835</v>
      </c>
      <c r="CN57" s="596"/>
      <c r="CO57" s="596"/>
      <c r="CP57" s="596"/>
      <c r="CQ57" s="596"/>
      <c r="CR57" s="596"/>
      <c r="CS57" s="596"/>
      <c r="CT57" s="597"/>
      <c r="CU57" s="598">
        <v>2.9</v>
      </c>
      <c r="CV57" s="599"/>
      <c r="CW57" s="599"/>
      <c r="CX57" s="600"/>
      <c r="CY57" s="601">
        <v>8622202</v>
      </c>
      <c r="CZ57" s="602"/>
      <c r="DA57" s="602"/>
      <c r="DB57" s="602"/>
      <c r="DC57" s="602"/>
      <c r="DD57" s="602"/>
      <c r="DE57" s="602"/>
      <c r="DF57" s="603"/>
      <c r="DG57" s="604"/>
      <c r="DH57" s="605"/>
      <c r="DI57" s="605"/>
      <c r="DJ57" s="605"/>
      <c r="DK57" s="605"/>
      <c r="DL57" s="605"/>
      <c r="DM57" s="605"/>
      <c r="DN57" s="605"/>
      <c r="DO57" s="605"/>
      <c r="DP57" s="605"/>
      <c r="DQ57" s="606"/>
      <c r="DR57" s="589"/>
      <c r="DS57" s="590"/>
      <c r="DT57" s="590"/>
      <c r="DU57" s="590"/>
      <c r="DV57" s="590"/>
      <c r="DW57" s="590"/>
      <c r="DX57" s="591"/>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28"/>
      <c r="BZ58" s="629"/>
      <c r="CA58" s="592" t="s">
        <v>336</v>
      </c>
      <c r="CB58" s="593"/>
      <c r="CC58" s="593"/>
      <c r="CD58" s="593"/>
      <c r="CE58" s="593"/>
      <c r="CF58" s="593"/>
      <c r="CG58" s="593"/>
      <c r="CH58" s="593"/>
      <c r="CI58" s="593"/>
      <c r="CJ58" s="593"/>
      <c r="CK58" s="593"/>
      <c r="CL58" s="594"/>
      <c r="CM58" s="595">
        <v>80507613</v>
      </c>
      <c r="CN58" s="596"/>
      <c r="CO58" s="596"/>
      <c r="CP58" s="596"/>
      <c r="CQ58" s="596"/>
      <c r="CR58" s="596"/>
      <c r="CS58" s="596"/>
      <c r="CT58" s="597"/>
      <c r="CU58" s="598">
        <v>8.4</v>
      </c>
      <c r="CV58" s="599"/>
      <c r="CW58" s="599"/>
      <c r="CX58" s="600"/>
      <c r="CY58" s="601">
        <v>3917504</v>
      </c>
      <c r="CZ58" s="602"/>
      <c r="DA58" s="602"/>
      <c r="DB58" s="602"/>
      <c r="DC58" s="602"/>
      <c r="DD58" s="602"/>
      <c r="DE58" s="602"/>
      <c r="DF58" s="603"/>
      <c r="DG58" s="604"/>
      <c r="DH58" s="605"/>
      <c r="DI58" s="605"/>
      <c r="DJ58" s="605"/>
      <c r="DK58" s="605"/>
      <c r="DL58" s="605"/>
      <c r="DM58" s="605"/>
      <c r="DN58" s="605"/>
      <c r="DO58" s="605"/>
      <c r="DP58" s="605"/>
      <c r="DQ58" s="606"/>
      <c r="DR58" s="589"/>
      <c r="DS58" s="590"/>
      <c r="DT58" s="590"/>
      <c r="DU58" s="590"/>
      <c r="DV58" s="590"/>
      <c r="DW58" s="590"/>
      <c r="DX58" s="591"/>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30"/>
      <c r="BZ59" s="631"/>
      <c r="CA59" s="592" t="s">
        <v>337</v>
      </c>
      <c r="CB59" s="593"/>
      <c r="CC59" s="593"/>
      <c r="CD59" s="593"/>
      <c r="CE59" s="593"/>
      <c r="CF59" s="593"/>
      <c r="CG59" s="593"/>
      <c r="CH59" s="593"/>
      <c r="CI59" s="593"/>
      <c r="CJ59" s="593"/>
      <c r="CK59" s="593"/>
      <c r="CL59" s="594"/>
      <c r="CM59" s="595" t="s">
        <v>128</v>
      </c>
      <c r="CN59" s="596"/>
      <c r="CO59" s="596"/>
      <c r="CP59" s="596"/>
      <c r="CQ59" s="596"/>
      <c r="CR59" s="596"/>
      <c r="CS59" s="596"/>
      <c r="CT59" s="597"/>
      <c r="CU59" s="598" t="s">
        <v>215</v>
      </c>
      <c r="CV59" s="599"/>
      <c r="CW59" s="599"/>
      <c r="CX59" s="600"/>
      <c r="CY59" s="601" t="s">
        <v>128</v>
      </c>
      <c r="CZ59" s="602"/>
      <c r="DA59" s="602"/>
      <c r="DB59" s="602"/>
      <c r="DC59" s="602"/>
      <c r="DD59" s="602"/>
      <c r="DE59" s="602"/>
      <c r="DF59" s="603"/>
      <c r="DG59" s="604"/>
      <c r="DH59" s="605"/>
      <c r="DI59" s="605"/>
      <c r="DJ59" s="605"/>
      <c r="DK59" s="605"/>
      <c r="DL59" s="605"/>
      <c r="DM59" s="605"/>
      <c r="DN59" s="605"/>
      <c r="DO59" s="605"/>
      <c r="DP59" s="605"/>
      <c r="DQ59" s="606"/>
      <c r="DR59" s="589"/>
      <c r="DS59" s="590"/>
      <c r="DT59" s="590"/>
      <c r="DU59" s="590"/>
      <c r="DV59" s="590"/>
      <c r="DW59" s="590"/>
      <c r="DX59" s="591"/>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07" t="s">
        <v>338</v>
      </c>
      <c r="BZ60" s="608"/>
      <c r="CA60" s="608"/>
      <c r="CB60" s="608"/>
      <c r="CC60" s="608"/>
      <c r="CD60" s="608"/>
      <c r="CE60" s="608"/>
      <c r="CF60" s="608"/>
      <c r="CG60" s="608"/>
      <c r="CH60" s="608"/>
      <c r="CI60" s="608"/>
      <c r="CJ60" s="608"/>
      <c r="CK60" s="608"/>
      <c r="CL60" s="609"/>
      <c r="CM60" s="610">
        <v>957753857</v>
      </c>
      <c r="CN60" s="611"/>
      <c r="CO60" s="611"/>
      <c r="CP60" s="611"/>
      <c r="CQ60" s="611"/>
      <c r="CR60" s="611"/>
      <c r="CS60" s="611"/>
      <c r="CT60" s="612"/>
      <c r="CU60" s="613">
        <v>100</v>
      </c>
      <c r="CV60" s="614"/>
      <c r="CW60" s="614"/>
      <c r="CX60" s="615"/>
      <c r="CY60" s="616">
        <v>520922465</v>
      </c>
      <c r="CZ60" s="617"/>
      <c r="DA60" s="617"/>
      <c r="DB60" s="617"/>
      <c r="DC60" s="617"/>
      <c r="DD60" s="617"/>
      <c r="DE60" s="617"/>
      <c r="DF60" s="618"/>
      <c r="DG60" s="619"/>
      <c r="DH60" s="620"/>
      <c r="DI60" s="620"/>
      <c r="DJ60" s="620"/>
      <c r="DK60" s="620"/>
      <c r="DL60" s="620"/>
      <c r="DM60" s="620"/>
      <c r="DN60" s="620"/>
      <c r="DO60" s="620"/>
      <c r="DP60" s="620"/>
      <c r="DQ60" s="621"/>
      <c r="DR60" s="622"/>
      <c r="DS60" s="623"/>
      <c r="DT60" s="623"/>
      <c r="DU60" s="623"/>
      <c r="DV60" s="623"/>
      <c r="DW60" s="623"/>
      <c r="DX60" s="624"/>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uhZvhDo77Za7QzFqtr8VAhNeescPC8fUK6+BN34FtSOEj2sVacSADNuxeM6CJtugUBLJG5ohy0WP2vzxKn8NBQ==" saltValue="gyv1W62uLZtmSHQ0F07djA==" spinCount="100000" sheet="1" objects="1" scenarios="1"/>
  <mergeCells count="63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BN43:BW43"/>
    <mergeCell ref="CA43:CL43"/>
    <mergeCell ref="CM43:CT43"/>
    <mergeCell ref="CU43:CX43"/>
    <mergeCell ref="CY43:DF43"/>
    <mergeCell ref="DG43:DQ43"/>
    <mergeCell ref="DR43:DX43"/>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 zeroHeight="1" x14ac:dyDescent="0.2"/>
  <cols>
    <col min="1" max="130" width="2.81640625" style="277" customWidth="1"/>
    <col min="131" max="131" width="1.6328125" style="277" customWidth="1"/>
    <col min="132" max="16384" width="9" style="277"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339</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1123" t="s">
        <v>340</v>
      </c>
      <c r="DK2" s="1124"/>
      <c r="DL2" s="1124"/>
      <c r="DM2" s="1124"/>
      <c r="DN2" s="1124"/>
      <c r="DO2" s="1125"/>
      <c r="DP2" s="237"/>
      <c r="DQ2" s="1123" t="s">
        <v>341</v>
      </c>
      <c r="DR2" s="1124"/>
      <c r="DS2" s="1124"/>
      <c r="DT2" s="1124"/>
      <c r="DU2" s="1124"/>
      <c r="DV2" s="1124"/>
      <c r="DW2" s="1124"/>
      <c r="DX2" s="1124"/>
      <c r="DY2" s="1124"/>
      <c r="DZ2" s="1125"/>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1067" t="s">
        <v>342</v>
      </c>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240"/>
      <c r="BA4" s="240"/>
      <c r="BB4" s="240"/>
      <c r="BC4" s="240"/>
      <c r="BD4" s="240"/>
      <c r="BE4" s="241"/>
      <c r="BF4" s="241"/>
      <c r="BG4" s="241"/>
      <c r="BH4" s="241"/>
      <c r="BI4" s="241"/>
      <c r="BJ4" s="241"/>
      <c r="BK4" s="241"/>
      <c r="BL4" s="241"/>
      <c r="BM4" s="241"/>
      <c r="BN4" s="241"/>
      <c r="BO4" s="241"/>
      <c r="BP4" s="241"/>
      <c r="BQ4" s="240" t="s">
        <v>343</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990" t="s">
        <v>344</v>
      </c>
      <c r="B5" s="991"/>
      <c r="C5" s="991"/>
      <c r="D5" s="991"/>
      <c r="E5" s="991"/>
      <c r="F5" s="991"/>
      <c r="G5" s="991"/>
      <c r="H5" s="991"/>
      <c r="I5" s="991"/>
      <c r="J5" s="991"/>
      <c r="K5" s="991"/>
      <c r="L5" s="991"/>
      <c r="M5" s="991"/>
      <c r="N5" s="991"/>
      <c r="O5" s="991"/>
      <c r="P5" s="992"/>
      <c r="Q5" s="996" t="s">
        <v>345</v>
      </c>
      <c r="R5" s="997"/>
      <c r="S5" s="997"/>
      <c r="T5" s="997"/>
      <c r="U5" s="998"/>
      <c r="V5" s="996" t="s">
        <v>346</v>
      </c>
      <c r="W5" s="997"/>
      <c r="X5" s="997"/>
      <c r="Y5" s="997"/>
      <c r="Z5" s="998"/>
      <c r="AA5" s="996" t="s">
        <v>347</v>
      </c>
      <c r="AB5" s="997"/>
      <c r="AC5" s="997"/>
      <c r="AD5" s="997"/>
      <c r="AE5" s="997"/>
      <c r="AF5" s="1126" t="s">
        <v>348</v>
      </c>
      <c r="AG5" s="997"/>
      <c r="AH5" s="997"/>
      <c r="AI5" s="997"/>
      <c r="AJ5" s="1012"/>
      <c r="AK5" s="997" t="s">
        <v>349</v>
      </c>
      <c r="AL5" s="997"/>
      <c r="AM5" s="997"/>
      <c r="AN5" s="997"/>
      <c r="AO5" s="998"/>
      <c r="AP5" s="996" t="s">
        <v>350</v>
      </c>
      <c r="AQ5" s="997"/>
      <c r="AR5" s="997"/>
      <c r="AS5" s="997"/>
      <c r="AT5" s="998"/>
      <c r="AU5" s="996" t="s">
        <v>351</v>
      </c>
      <c r="AV5" s="997"/>
      <c r="AW5" s="997"/>
      <c r="AX5" s="997"/>
      <c r="AY5" s="1012"/>
      <c r="AZ5" s="244"/>
      <c r="BA5" s="244"/>
      <c r="BB5" s="244"/>
      <c r="BC5" s="244"/>
      <c r="BD5" s="244"/>
      <c r="BE5" s="245"/>
      <c r="BF5" s="245"/>
      <c r="BG5" s="245"/>
      <c r="BH5" s="245"/>
      <c r="BI5" s="245"/>
      <c r="BJ5" s="245"/>
      <c r="BK5" s="245"/>
      <c r="BL5" s="245"/>
      <c r="BM5" s="245"/>
      <c r="BN5" s="245"/>
      <c r="BO5" s="245"/>
      <c r="BP5" s="245"/>
      <c r="BQ5" s="990" t="s">
        <v>352</v>
      </c>
      <c r="BR5" s="991"/>
      <c r="BS5" s="991"/>
      <c r="BT5" s="991"/>
      <c r="BU5" s="991"/>
      <c r="BV5" s="991"/>
      <c r="BW5" s="991"/>
      <c r="BX5" s="991"/>
      <c r="BY5" s="991"/>
      <c r="BZ5" s="991"/>
      <c r="CA5" s="991"/>
      <c r="CB5" s="991"/>
      <c r="CC5" s="991"/>
      <c r="CD5" s="991"/>
      <c r="CE5" s="991"/>
      <c r="CF5" s="991"/>
      <c r="CG5" s="992"/>
      <c r="CH5" s="996" t="s">
        <v>353</v>
      </c>
      <c r="CI5" s="997"/>
      <c r="CJ5" s="997"/>
      <c r="CK5" s="997"/>
      <c r="CL5" s="998"/>
      <c r="CM5" s="996" t="s">
        <v>354</v>
      </c>
      <c r="CN5" s="997"/>
      <c r="CO5" s="997"/>
      <c r="CP5" s="997"/>
      <c r="CQ5" s="998"/>
      <c r="CR5" s="996" t="s">
        <v>355</v>
      </c>
      <c r="CS5" s="997"/>
      <c r="CT5" s="997"/>
      <c r="CU5" s="997"/>
      <c r="CV5" s="998"/>
      <c r="CW5" s="996" t="s">
        <v>356</v>
      </c>
      <c r="CX5" s="997"/>
      <c r="CY5" s="997"/>
      <c r="CZ5" s="997"/>
      <c r="DA5" s="998"/>
      <c r="DB5" s="996" t="s">
        <v>357</v>
      </c>
      <c r="DC5" s="997"/>
      <c r="DD5" s="997"/>
      <c r="DE5" s="997"/>
      <c r="DF5" s="998"/>
      <c r="DG5" s="1111" t="s">
        <v>358</v>
      </c>
      <c r="DH5" s="1112"/>
      <c r="DI5" s="1112"/>
      <c r="DJ5" s="1112"/>
      <c r="DK5" s="1113"/>
      <c r="DL5" s="1111" t="s">
        <v>359</v>
      </c>
      <c r="DM5" s="1112"/>
      <c r="DN5" s="1112"/>
      <c r="DO5" s="1112"/>
      <c r="DP5" s="1113"/>
      <c r="DQ5" s="996" t="s">
        <v>360</v>
      </c>
      <c r="DR5" s="997"/>
      <c r="DS5" s="997"/>
      <c r="DT5" s="997"/>
      <c r="DU5" s="998"/>
      <c r="DV5" s="996" t="s">
        <v>351</v>
      </c>
      <c r="DW5" s="997"/>
      <c r="DX5" s="997"/>
      <c r="DY5" s="997"/>
      <c r="DZ5" s="1012"/>
      <c r="EA5" s="242"/>
    </row>
    <row r="6" spans="1:131" s="243" customFormat="1" ht="26.25" customHeight="1" thickBot="1" x14ac:dyDescent="0.25">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27"/>
      <c r="AG6" s="1000"/>
      <c r="AH6" s="1000"/>
      <c r="AI6" s="1000"/>
      <c r="AJ6" s="1013"/>
      <c r="AK6" s="1000"/>
      <c r="AL6" s="1000"/>
      <c r="AM6" s="1000"/>
      <c r="AN6" s="1000"/>
      <c r="AO6" s="1001"/>
      <c r="AP6" s="999"/>
      <c r="AQ6" s="1000"/>
      <c r="AR6" s="1000"/>
      <c r="AS6" s="1000"/>
      <c r="AT6" s="1001"/>
      <c r="AU6" s="999"/>
      <c r="AV6" s="1000"/>
      <c r="AW6" s="1000"/>
      <c r="AX6" s="1000"/>
      <c r="AY6" s="1013"/>
      <c r="AZ6" s="240"/>
      <c r="BA6" s="240"/>
      <c r="BB6" s="240"/>
      <c r="BC6" s="240"/>
      <c r="BD6" s="240"/>
      <c r="BE6" s="241"/>
      <c r="BF6" s="241"/>
      <c r="BG6" s="241"/>
      <c r="BH6" s="241"/>
      <c r="BI6" s="241"/>
      <c r="BJ6" s="241"/>
      <c r="BK6" s="241"/>
      <c r="BL6" s="241"/>
      <c r="BM6" s="241"/>
      <c r="BN6" s="241"/>
      <c r="BO6" s="241"/>
      <c r="BP6" s="241"/>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114"/>
      <c r="DH6" s="1115"/>
      <c r="DI6" s="1115"/>
      <c r="DJ6" s="1115"/>
      <c r="DK6" s="1116"/>
      <c r="DL6" s="1114"/>
      <c r="DM6" s="1115"/>
      <c r="DN6" s="1115"/>
      <c r="DO6" s="1115"/>
      <c r="DP6" s="1116"/>
      <c r="DQ6" s="999"/>
      <c r="DR6" s="1000"/>
      <c r="DS6" s="1000"/>
      <c r="DT6" s="1000"/>
      <c r="DU6" s="1001"/>
      <c r="DV6" s="999"/>
      <c r="DW6" s="1000"/>
      <c r="DX6" s="1000"/>
      <c r="DY6" s="1000"/>
      <c r="DZ6" s="1013"/>
      <c r="EA6" s="242"/>
    </row>
    <row r="7" spans="1:131" s="243" customFormat="1" ht="26.25" customHeight="1" thickTop="1" x14ac:dyDescent="0.2">
      <c r="A7" s="246">
        <v>1</v>
      </c>
      <c r="B7" s="1054" t="s">
        <v>361</v>
      </c>
      <c r="C7" s="1055"/>
      <c r="D7" s="1055"/>
      <c r="E7" s="1055"/>
      <c r="F7" s="1055"/>
      <c r="G7" s="1055"/>
      <c r="H7" s="1055"/>
      <c r="I7" s="1055"/>
      <c r="J7" s="1055"/>
      <c r="K7" s="1055"/>
      <c r="L7" s="1055"/>
      <c r="M7" s="1055"/>
      <c r="N7" s="1055"/>
      <c r="O7" s="1055"/>
      <c r="P7" s="1056"/>
      <c r="Q7" s="1117">
        <v>1050070</v>
      </c>
      <c r="R7" s="1118"/>
      <c r="S7" s="1118"/>
      <c r="T7" s="1118"/>
      <c r="U7" s="1118"/>
      <c r="V7" s="1118">
        <v>976841</v>
      </c>
      <c r="W7" s="1118"/>
      <c r="X7" s="1118"/>
      <c r="Y7" s="1118"/>
      <c r="Z7" s="1118"/>
      <c r="AA7" s="1118">
        <v>73229</v>
      </c>
      <c r="AB7" s="1118"/>
      <c r="AC7" s="1118"/>
      <c r="AD7" s="1118"/>
      <c r="AE7" s="1119"/>
      <c r="AF7" s="1120">
        <v>19051</v>
      </c>
      <c r="AG7" s="1121"/>
      <c r="AH7" s="1121"/>
      <c r="AI7" s="1121"/>
      <c r="AJ7" s="1122"/>
      <c r="AK7" s="1104">
        <v>753</v>
      </c>
      <c r="AL7" s="1105"/>
      <c r="AM7" s="1105"/>
      <c r="AN7" s="1105"/>
      <c r="AO7" s="1105"/>
      <c r="AP7" s="1105">
        <v>1269005</v>
      </c>
      <c r="AQ7" s="1105"/>
      <c r="AR7" s="1105"/>
      <c r="AS7" s="1105"/>
      <c r="AT7" s="1105"/>
      <c r="AU7" s="1106"/>
      <c r="AV7" s="1106"/>
      <c r="AW7" s="1106"/>
      <c r="AX7" s="1106"/>
      <c r="AY7" s="1107"/>
      <c r="AZ7" s="240"/>
      <c r="BA7" s="240"/>
      <c r="BB7" s="240"/>
      <c r="BC7" s="240"/>
      <c r="BD7" s="240"/>
      <c r="BE7" s="241"/>
      <c r="BF7" s="241"/>
      <c r="BG7" s="241"/>
      <c r="BH7" s="241"/>
      <c r="BI7" s="241"/>
      <c r="BJ7" s="241"/>
      <c r="BK7" s="241"/>
      <c r="BL7" s="241"/>
      <c r="BM7" s="241"/>
      <c r="BN7" s="241"/>
      <c r="BO7" s="241"/>
      <c r="BP7" s="241"/>
      <c r="BQ7" s="247">
        <v>1</v>
      </c>
      <c r="BR7" s="248"/>
      <c r="BS7" s="1108" t="s">
        <v>566</v>
      </c>
      <c r="BT7" s="1109"/>
      <c r="BU7" s="1109"/>
      <c r="BV7" s="1109"/>
      <c r="BW7" s="1109"/>
      <c r="BX7" s="1109"/>
      <c r="BY7" s="1109"/>
      <c r="BZ7" s="1109"/>
      <c r="CA7" s="1109"/>
      <c r="CB7" s="1109"/>
      <c r="CC7" s="1109"/>
      <c r="CD7" s="1109"/>
      <c r="CE7" s="1109"/>
      <c r="CF7" s="1109"/>
      <c r="CG7" s="1110"/>
      <c r="CH7" s="1101">
        <v>-3</v>
      </c>
      <c r="CI7" s="1102"/>
      <c r="CJ7" s="1102"/>
      <c r="CK7" s="1102"/>
      <c r="CL7" s="1103"/>
      <c r="CM7" s="1101">
        <v>2401</v>
      </c>
      <c r="CN7" s="1102"/>
      <c r="CO7" s="1102"/>
      <c r="CP7" s="1102"/>
      <c r="CQ7" s="1103"/>
      <c r="CR7" s="1101">
        <v>497</v>
      </c>
      <c r="CS7" s="1102"/>
      <c r="CT7" s="1102"/>
      <c r="CU7" s="1102"/>
      <c r="CV7" s="1103"/>
      <c r="CW7" s="1101" t="s">
        <v>502</v>
      </c>
      <c r="CX7" s="1102"/>
      <c r="CY7" s="1102"/>
      <c r="CZ7" s="1102"/>
      <c r="DA7" s="1103"/>
      <c r="DB7" s="1101" t="s">
        <v>502</v>
      </c>
      <c r="DC7" s="1102"/>
      <c r="DD7" s="1102"/>
      <c r="DE7" s="1102"/>
      <c r="DF7" s="1103"/>
      <c r="DG7" s="1101" t="s">
        <v>502</v>
      </c>
      <c r="DH7" s="1102"/>
      <c r="DI7" s="1102"/>
      <c r="DJ7" s="1102"/>
      <c r="DK7" s="1103"/>
      <c r="DL7" s="1101" t="s">
        <v>502</v>
      </c>
      <c r="DM7" s="1102"/>
      <c r="DN7" s="1102"/>
      <c r="DO7" s="1102"/>
      <c r="DP7" s="1103"/>
      <c r="DQ7" s="1101" t="s">
        <v>502</v>
      </c>
      <c r="DR7" s="1102"/>
      <c r="DS7" s="1102"/>
      <c r="DT7" s="1102"/>
      <c r="DU7" s="1103"/>
      <c r="DV7" s="1128"/>
      <c r="DW7" s="1129"/>
      <c r="DX7" s="1129"/>
      <c r="DY7" s="1129"/>
      <c r="DZ7" s="1130"/>
      <c r="EA7" s="242"/>
    </row>
    <row r="8" spans="1:131" s="243" customFormat="1" ht="26.25" customHeight="1" x14ac:dyDescent="0.2">
      <c r="A8" s="249">
        <v>2</v>
      </c>
      <c r="B8" s="1038" t="s">
        <v>362</v>
      </c>
      <c r="C8" s="1039"/>
      <c r="D8" s="1039"/>
      <c r="E8" s="1039"/>
      <c r="F8" s="1039"/>
      <c r="G8" s="1039"/>
      <c r="H8" s="1039"/>
      <c r="I8" s="1039"/>
      <c r="J8" s="1039"/>
      <c r="K8" s="1039"/>
      <c r="L8" s="1039"/>
      <c r="M8" s="1039"/>
      <c r="N8" s="1039"/>
      <c r="O8" s="1039"/>
      <c r="P8" s="1040"/>
      <c r="Q8" s="1045">
        <v>480</v>
      </c>
      <c r="R8" s="1042"/>
      <c r="S8" s="1042"/>
      <c r="T8" s="1042"/>
      <c r="U8" s="1042"/>
      <c r="V8" s="1042">
        <v>278</v>
      </c>
      <c r="W8" s="1042"/>
      <c r="X8" s="1042"/>
      <c r="Y8" s="1042"/>
      <c r="Z8" s="1042"/>
      <c r="AA8" s="1042">
        <v>202</v>
      </c>
      <c r="AB8" s="1042"/>
      <c r="AC8" s="1042"/>
      <c r="AD8" s="1042"/>
      <c r="AE8" s="1046"/>
      <c r="AF8" s="1096" t="s">
        <v>363</v>
      </c>
      <c r="AG8" s="1097"/>
      <c r="AH8" s="1097"/>
      <c r="AI8" s="1097"/>
      <c r="AJ8" s="1098"/>
      <c r="AK8" s="1099">
        <v>12</v>
      </c>
      <c r="AL8" s="1100"/>
      <c r="AM8" s="1100"/>
      <c r="AN8" s="1100"/>
      <c r="AO8" s="1100"/>
      <c r="AP8" s="1100">
        <v>0</v>
      </c>
      <c r="AQ8" s="1100"/>
      <c r="AR8" s="1100"/>
      <c r="AS8" s="1100"/>
      <c r="AT8" s="1100"/>
      <c r="AU8" s="1094"/>
      <c r="AV8" s="1094"/>
      <c r="AW8" s="1094"/>
      <c r="AX8" s="1094"/>
      <c r="AY8" s="1095"/>
      <c r="AZ8" s="240"/>
      <c r="BA8" s="240"/>
      <c r="BB8" s="240"/>
      <c r="BC8" s="240"/>
      <c r="BD8" s="240"/>
      <c r="BE8" s="241"/>
      <c r="BF8" s="241"/>
      <c r="BG8" s="241"/>
      <c r="BH8" s="241"/>
      <c r="BI8" s="241"/>
      <c r="BJ8" s="241"/>
      <c r="BK8" s="241"/>
      <c r="BL8" s="241"/>
      <c r="BM8" s="241"/>
      <c r="BN8" s="241"/>
      <c r="BO8" s="241"/>
      <c r="BP8" s="241"/>
      <c r="BQ8" s="250">
        <v>2</v>
      </c>
      <c r="BR8" s="251" t="s">
        <v>567</v>
      </c>
      <c r="BS8" s="1047" t="s">
        <v>568</v>
      </c>
      <c r="BT8" s="1048"/>
      <c r="BU8" s="1048"/>
      <c r="BV8" s="1048"/>
      <c r="BW8" s="1048"/>
      <c r="BX8" s="1048"/>
      <c r="BY8" s="1048"/>
      <c r="BZ8" s="1048"/>
      <c r="CA8" s="1048"/>
      <c r="CB8" s="1048"/>
      <c r="CC8" s="1048"/>
      <c r="CD8" s="1048"/>
      <c r="CE8" s="1048"/>
      <c r="CF8" s="1048"/>
      <c r="CG8" s="1049"/>
      <c r="CH8" s="984">
        <v>-100</v>
      </c>
      <c r="CI8" s="985"/>
      <c r="CJ8" s="985"/>
      <c r="CK8" s="985"/>
      <c r="CL8" s="986"/>
      <c r="CM8" s="984">
        <v>1360</v>
      </c>
      <c r="CN8" s="985"/>
      <c r="CO8" s="985"/>
      <c r="CP8" s="985"/>
      <c r="CQ8" s="986"/>
      <c r="CR8" s="984">
        <v>35</v>
      </c>
      <c r="CS8" s="985"/>
      <c r="CT8" s="985"/>
      <c r="CU8" s="985"/>
      <c r="CV8" s="986"/>
      <c r="CW8" s="984" t="s">
        <v>502</v>
      </c>
      <c r="CX8" s="985"/>
      <c r="CY8" s="985"/>
      <c r="CZ8" s="985"/>
      <c r="DA8" s="986"/>
      <c r="DB8" s="984" t="s">
        <v>502</v>
      </c>
      <c r="DC8" s="985"/>
      <c r="DD8" s="985"/>
      <c r="DE8" s="985"/>
      <c r="DF8" s="986"/>
      <c r="DG8" s="984" t="s">
        <v>502</v>
      </c>
      <c r="DH8" s="985"/>
      <c r="DI8" s="985"/>
      <c r="DJ8" s="985"/>
      <c r="DK8" s="986"/>
      <c r="DL8" s="984">
        <v>147</v>
      </c>
      <c r="DM8" s="985"/>
      <c r="DN8" s="985"/>
      <c r="DO8" s="985"/>
      <c r="DP8" s="986"/>
      <c r="DQ8" s="984" t="s">
        <v>502</v>
      </c>
      <c r="DR8" s="985"/>
      <c r="DS8" s="985"/>
      <c r="DT8" s="985"/>
      <c r="DU8" s="986"/>
      <c r="DV8" s="987"/>
      <c r="DW8" s="988"/>
      <c r="DX8" s="988"/>
      <c r="DY8" s="988"/>
      <c r="DZ8" s="989"/>
      <c r="EA8" s="242"/>
    </row>
    <row r="9" spans="1:131" s="243" customFormat="1" ht="26.25" customHeight="1" x14ac:dyDescent="0.2">
      <c r="A9" s="249">
        <v>3</v>
      </c>
      <c r="B9" s="1038" t="s">
        <v>364</v>
      </c>
      <c r="C9" s="1039"/>
      <c r="D9" s="1039"/>
      <c r="E9" s="1039"/>
      <c r="F9" s="1039"/>
      <c r="G9" s="1039"/>
      <c r="H9" s="1039"/>
      <c r="I9" s="1039"/>
      <c r="J9" s="1039"/>
      <c r="K9" s="1039"/>
      <c r="L9" s="1039"/>
      <c r="M9" s="1039"/>
      <c r="N9" s="1039"/>
      <c r="O9" s="1039"/>
      <c r="P9" s="1040"/>
      <c r="Q9" s="1045">
        <v>1106</v>
      </c>
      <c r="R9" s="1042"/>
      <c r="S9" s="1042"/>
      <c r="T9" s="1042"/>
      <c r="U9" s="1042"/>
      <c r="V9" s="1042">
        <v>871</v>
      </c>
      <c r="W9" s="1042"/>
      <c r="X9" s="1042"/>
      <c r="Y9" s="1042"/>
      <c r="Z9" s="1042"/>
      <c r="AA9" s="1042">
        <v>235</v>
      </c>
      <c r="AB9" s="1042"/>
      <c r="AC9" s="1042"/>
      <c r="AD9" s="1042"/>
      <c r="AE9" s="1046"/>
      <c r="AF9" s="1096" t="s">
        <v>363</v>
      </c>
      <c r="AG9" s="1097"/>
      <c r="AH9" s="1097"/>
      <c r="AI9" s="1097"/>
      <c r="AJ9" s="1098"/>
      <c r="AK9" s="1099">
        <v>40</v>
      </c>
      <c r="AL9" s="1100"/>
      <c r="AM9" s="1100"/>
      <c r="AN9" s="1100"/>
      <c r="AO9" s="1100"/>
      <c r="AP9" s="1100">
        <v>31423</v>
      </c>
      <c r="AQ9" s="1100"/>
      <c r="AR9" s="1100"/>
      <c r="AS9" s="1100"/>
      <c r="AT9" s="1100"/>
      <c r="AU9" s="1094"/>
      <c r="AV9" s="1094"/>
      <c r="AW9" s="1094"/>
      <c r="AX9" s="1094"/>
      <c r="AY9" s="1095"/>
      <c r="AZ9" s="240"/>
      <c r="BA9" s="240"/>
      <c r="BB9" s="240"/>
      <c r="BC9" s="240"/>
      <c r="BD9" s="240"/>
      <c r="BE9" s="241"/>
      <c r="BF9" s="241"/>
      <c r="BG9" s="241"/>
      <c r="BH9" s="241"/>
      <c r="BI9" s="241"/>
      <c r="BJ9" s="241"/>
      <c r="BK9" s="241"/>
      <c r="BL9" s="241"/>
      <c r="BM9" s="241"/>
      <c r="BN9" s="241"/>
      <c r="BO9" s="241"/>
      <c r="BP9" s="241"/>
      <c r="BQ9" s="250">
        <v>3</v>
      </c>
      <c r="BR9" s="251"/>
      <c r="BS9" s="1047" t="s">
        <v>569</v>
      </c>
      <c r="BT9" s="1048"/>
      <c r="BU9" s="1048"/>
      <c r="BV9" s="1048"/>
      <c r="BW9" s="1048"/>
      <c r="BX9" s="1048"/>
      <c r="BY9" s="1048"/>
      <c r="BZ9" s="1048"/>
      <c r="CA9" s="1048"/>
      <c r="CB9" s="1048"/>
      <c r="CC9" s="1048"/>
      <c r="CD9" s="1048"/>
      <c r="CE9" s="1048"/>
      <c r="CF9" s="1048"/>
      <c r="CG9" s="1049"/>
      <c r="CH9" s="984">
        <v>-4</v>
      </c>
      <c r="CI9" s="985"/>
      <c r="CJ9" s="985"/>
      <c r="CK9" s="985"/>
      <c r="CL9" s="986"/>
      <c r="CM9" s="984">
        <v>287</v>
      </c>
      <c r="CN9" s="985"/>
      <c r="CO9" s="985"/>
      <c r="CP9" s="985"/>
      <c r="CQ9" s="986"/>
      <c r="CR9" s="984">
        <v>200</v>
      </c>
      <c r="CS9" s="985"/>
      <c r="CT9" s="985"/>
      <c r="CU9" s="985"/>
      <c r="CV9" s="986"/>
      <c r="CW9" s="984" t="s">
        <v>502</v>
      </c>
      <c r="CX9" s="985"/>
      <c r="CY9" s="985"/>
      <c r="CZ9" s="985"/>
      <c r="DA9" s="986"/>
      <c r="DB9" s="984" t="s">
        <v>502</v>
      </c>
      <c r="DC9" s="985"/>
      <c r="DD9" s="985"/>
      <c r="DE9" s="985"/>
      <c r="DF9" s="986"/>
      <c r="DG9" s="984" t="s">
        <v>502</v>
      </c>
      <c r="DH9" s="985"/>
      <c r="DI9" s="985"/>
      <c r="DJ9" s="985"/>
      <c r="DK9" s="986"/>
      <c r="DL9" s="984" t="s">
        <v>502</v>
      </c>
      <c r="DM9" s="985"/>
      <c r="DN9" s="985"/>
      <c r="DO9" s="985"/>
      <c r="DP9" s="986"/>
      <c r="DQ9" s="984" t="s">
        <v>502</v>
      </c>
      <c r="DR9" s="985"/>
      <c r="DS9" s="985"/>
      <c r="DT9" s="985"/>
      <c r="DU9" s="986"/>
      <c r="DV9" s="987"/>
      <c r="DW9" s="988"/>
      <c r="DX9" s="988"/>
      <c r="DY9" s="988"/>
      <c r="DZ9" s="989"/>
      <c r="EA9" s="242"/>
    </row>
    <row r="10" spans="1:131" s="243" customFormat="1" ht="26.25" customHeight="1" x14ac:dyDescent="0.2">
      <c r="A10" s="249">
        <v>4</v>
      </c>
      <c r="B10" s="1038" t="s">
        <v>365</v>
      </c>
      <c r="C10" s="1039"/>
      <c r="D10" s="1039"/>
      <c r="E10" s="1039"/>
      <c r="F10" s="1039"/>
      <c r="G10" s="1039"/>
      <c r="H10" s="1039"/>
      <c r="I10" s="1039"/>
      <c r="J10" s="1039"/>
      <c r="K10" s="1039"/>
      <c r="L10" s="1039"/>
      <c r="M10" s="1039"/>
      <c r="N10" s="1039"/>
      <c r="O10" s="1039"/>
      <c r="P10" s="1040"/>
      <c r="Q10" s="1045">
        <v>3839</v>
      </c>
      <c r="R10" s="1042"/>
      <c r="S10" s="1042"/>
      <c r="T10" s="1042"/>
      <c r="U10" s="1042"/>
      <c r="V10" s="1042">
        <v>3761</v>
      </c>
      <c r="W10" s="1042"/>
      <c r="X10" s="1042"/>
      <c r="Y10" s="1042"/>
      <c r="Z10" s="1042"/>
      <c r="AA10" s="1042">
        <v>78</v>
      </c>
      <c r="AB10" s="1042"/>
      <c r="AC10" s="1042"/>
      <c r="AD10" s="1042"/>
      <c r="AE10" s="1046"/>
      <c r="AF10" s="1096">
        <v>78</v>
      </c>
      <c r="AG10" s="1097"/>
      <c r="AH10" s="1097"/>
      <c r="AI10" s="1097"/>
      <c r="AJ10" s="1098"/>
      <c r="AK10" s="1099">
        <v>0</v>
      </c>
      <c r="AL10" s="1100"/>
      <c r="AM10" s="1100"/>
      <c r="AN10" s="1100"/>
      <c r="AO10" s="1100"/>
      <c r="AP10" s="1100">
        <v>0</v>
      </c>
      <c r="AQ10" s="1100"/>
      <c r="AR10" s="1100"/>
      <c r="AS10" s="1100"/>
      <c r="AT10" s="1100"/>
      <c r="AU10" s="1094"/>
      <c r="AV10" s="1094"/>
      <c r="AW10" s="1094"/>
      <c r="AX10" s="1094"/>
      <c r="AY10" s="1095"/>
      <c r="AZ10" s="240"/>
      <c r="BA10" s="240"/>
      <c r="BB10" s="240"/>
      <c r="BC10" s="240"/>
      <c r="BD10" s="240"/>
      <c r="BE10" s="241"/>
      <c r="BF10" s="241"/>
      <c r="BG10" s="241"/>
      <c r="BH10" s="241"/>
      <c r="BI10" s="241"/>
      <c r="BJ10" s="241"/>
      <c r="BK10" s="241"/>
      <c r="BL10" s="241"/>
      <c r="BM10" s="241"/>
      <c r="BN10" s="241"/>
      <c r="BO10" s="241"/>
      <c r="BP10" s="241"/>
      <c r="BQ10" s="250">
        <v>4</v>
      </c>
      <c r="BR10" s="251"/>
      <c r="BS10" s="1047" t="s">
        <v>570</v>
      </c>
      <c r="BT10" s="1048"/>
      <c r="BU10" s="1048"/>
      <c r="BV10" s="1048"/>
      <c r="BW10" s="1048"/>
      <c r="BX10" s="1048"/>
      <c r="BY10" s="1048"/>
      <c r="BZ10" s="1048"/>
      <c r="CA10" s="1048"/>
      <c r="CB10" s="1048"/>
      <c r="CC10" s="1048"/>
      <c r="CD10" s="1048"/>
      <c r="CE10" s="1048"/>
      <c r="CF10" s="1048"/>
      <c r="CG10" s="1049"/>
      <c r="CH10" s="984">
        <v>41</v>
      </c>
      <c r="CI10" s="985"/>
      <c r="CJ10" s="985"/>
      <c r="CK10" s="985"/>
      <c r="CL10" s="986"/>
      <c r="CM10" s="984">
        <v>290</v>
      </c>
      <c r="CN10" s="985"/>
      <c r="CO10" s="985"/>
      <c r="CP10" s="985"/>
      <c r="CQ10" s="986"/>
      <c r="CR10" s="984">
        <v>4</v>
      </c>
      <c r="CS10" s="985"/>
      <c r="CT10" s="985"/>
      <c r="CU10" s="985"/>
      <c r="CV10" s="986"/>
      <c r="CW10" s="984" t="s">
        <v>502</v>
      </c>
      <c r="CX10" s="985"/>
      <c r="CY10" s="985"/>
      <c r="CZ10" s="985"/>
      <c r="DA10" s="986"/>
      <c r="DB10" s="984" t="s">
        <v>502</v>
      </c>
      <c r="DC10" s="985"/>
      <c r="DD10" s="985"/>
      <c r="DE10" s="985"/>
      <c r="DF10" s="986"/>
      <c r="DG10" s="984" t="s">
        <v>502</v>
      </c>
      <c r="DH10" s="985"/>
      <c r="DI10" s="985"/>
      <c r="DJ10" s="985"/>
      <c r="DK10" s="986"/>
      <c r="DL10" s="984" t="s">
        <v>502</v>
      </c>
      <c r="DM10" s="985"/>
      <c r="DN10" s="985"/>
      <c r="DO10" s="985"/>
      <c r="DP10" s="986"/>
      <c r="DQ10" s="984" t="s">
        <v>502</v>
      </c>
      <c r="DR10" s="985"/>
      <c r="DS10" s="985"/>
      <c r="DT10" s="985"/>
      <c r="DU10" s="986"/>
      <c r="DV10" s="987"/>
      <c r="DW10" s="988"/>
      <c r="DX10" s="988"/>
      <c r="DY10" s="988"/>
      <c r="DZ10" s="989"/>
      <c r="EA10" s="242"/>
    </row>
    <row r="11" spans="1:131" s="243" customFormat="1" ht="26.25" customHeight="1" x14ac:dyDescent="0.2">
      <c r="A11" s="249">
        <v>5</v>
      </c>
      <c r="B11" s="1038" t="s">
        <v>366</v>
      </c>
      <c r="C11" s="1039"/>
      <c r="D11" s="1039"/>
      <c r="E11" s="1039"/>
      <c r="F11" s="1039"/>
      <c r="G11" s="1039"/>
      <c r="H11" s="1039"/>
      <c r="I11" s="1039"/>
      <c r="J11" s="1039"/>
      <c r="K11" s="1039"/>
      <c r="L11" s="1039"/>
      <c r="M11" s="1039"/>
      <c r="N11" s="1039"/>
      <c r="O11" s="1039"/>
      <c r="P11" s="1040"/>
      <c r="Q11" s="1045">
        <v>982</v>
      </c>
      <c r="R11" s="1042"/>
      <c r="S11" s="1042"/>
      <c r="T11" s="1042"/>
      <c r="U11" s="1042"/>
      <c r="V11" s="1042">
        <v>0</v>
      </c>
      <c r="W11" s="1042"/>
      <c r="X11" s="1042"/>
      <c r="Y11" s="1042"/>
      <c r="Z11" s="1042"/>
      <c r="AA11" s="1042">
        <v>982</v>
      </c>
      <c r="AB11" s="1042"/>
      <c r="AC11" s="1042"/>
      <c r="AD11" s="1042"/>
      <c r="AE11" s="1046"/>
      <c r="AF11" s="1096" t="s">
        <v>367</v>
      </c>
      <c r="AG11" s="1097"/>
      <c r="AH11" s="1097"/>
      <c r="AI11" s="1097"/>
      <c r="AJ11" s="1098"/>
      <c r="AK11" s="1099">
        <v>0</v>
      </c>
      <c r="AL11" s="1100"/>
      <c r="AM11" s="1100"/>
      <c r="AN11" s="1100"/>
      <c r="AO11" s="1100"/>
      <c r="AP11" s="1100">
        <v>0</v>
      </c>
      <c r="AQ11" s="1100"/>
      <c r="AR11" s="1100"/>
      <c r="AS11" s="1100"/>
      <c r="AT11" s="1100"/>
      <c r="AU11" s="1094"/>
      <c r="AV11" s="1094"/>
      <c r="AW11" s="1094"/>
      <c r="AX11" s="1094"/>
      <c r="AY11" s="1095"/>
      <c r="AZ11" s="240"/>
      <c r="BA11" s="240"/>
      <c r="BB11" s="240"/>
      <c r="BC11" s="240"/>
      <c r="BD11" s="240"/>
      <c r="BE11" s="241"/>
      <c r="BF11" s="241"/>
      <c r="BG11" s="241"/>
      <c r="BH11" s="241"/>
      <c r="BI11" s="241"/>
      <c r="BJ11" s="241"/>
      <c r="BK11" s="241"/>
      <c r="BL11" s="241"/>
      <c r="BM11" s="241"/>
      <c r="BN11" s="241"/>
      <c r="BO11" s="241"/>
      <c r="BP11" s="241"/>
      <c r="BQ11" s="250">
        <v>5</v>
      </c>
      <c r="BR11" s="251"/>
      <c r="BS11" s="1047" t="s">
        <v>571</v>
      </c>
      <c r="BT11" s="1048"/>
      <c r="BU11" s="1048"/>
      <c r="BV11" s="1048"/>
      <c r="BW11" s="1048"/>
      <c r="BX11" s="1048"/>
      <c r="BY11" s="1048"/>
      <c r="BZ11" s="1048"/>
      <c r="CA11" s="1048"/>
      <c r="CB11" s="1048"/>
      <c r="CC11" s="1048"/>
      <c r="CD11" s="1048"/>
      <c r="CE11" s="1048"/>
      <c r="CF11" s="1048"/>
      <c r="CG11" s="1049"/>
      <c r="CH11" s="984">
        <v>13</v>
      </c>
      <c r="CI11" s="985"/>
      <c r="CJ11" s="985"/>
      <c r="CK11" s="985"/>
      <c r="CL11" s="986"/>
      <c r="CM11" s="984">
        <v>485</v>
      </c>
      <c r="CN11" s="985"/>
      <c r="CO11" s="985"/>
      <c r="CP11" s="985"/>
      <c r="CQ11" s="986"/>
      <c r="CR11" s="984">
        <v>41</v>
      </c>
      <c r="CS11" s="985"/>
      <c r="CT11" s="985"/>
      <c r="CU11" s="985"/>
      <c r="CV11" s="986"/>
      <c r="CW11" s="984" t="s">
        <v>502</v>
      </c>
      <c r="CX11" s="985"/>
      <c r="CY11" s="985"/>
      <c r="CZ11" s="985"/>
      <c r="DA11" s="986"/>
      <c r="DB11" s="984" t="s">
        <v>502</v>
      </c>
      <c r="DC11" s="985"/>
      <c r="DD11" s="985"/>
      <c r="DE11" s="985"/>
      <c r="DF11" s="986"/>
      <c r="DG11" s="984" t="s">
        <v>502</v>
      </c>
      <c r="DH11" s="985"/>
      <c r="DI11" s="985"/>
      <c r="DJ11" s="985"/>
      <c r="DK11" s="986"/>
      <c r="DL11" s="984" t="s">
        <v>502</v>
      </c>
      <c r="DM11" s="985"/>
      <c r="DN11" s="985"/>
      <c r="DO11" s="985"/>
      <c r="DP11" s="986"/>
      <c r="DQ11" s="984" t="s">
        <v>502</v>
      </c>
      <c r="DR11" s="985"/>
      <c r="DS11" s="985"/>
      <c r="DT11" s="985"/>
      <c r="DU11" s="986"/>
      <c r="DV11" s="987"/>
      <c r="DW11" s="988"/>
      <c r="DX11" s="988"/>
      <c r="DY11" s="988"/>
      <c r="DZ11" s="989"/>
      <c r="EA11" s="242"/>
    </row>
    <row r="12" spans="1:131" s="243" customFormat="1" ht="26.25" customHeight="1" x14ac:dyDescent="0.2">
      <c r="A12" s="249">
        <v>6</v>
      </c>
      <c r="B12" s="1038" t="s">
        <v>368</v>
      </c>
      <c r="C12" s="1039"/>
      <c r="D12" s="1039"/>
      <c r="E12" s="1039"/>
      <c r="F12" s="1039"/>
      <c r="G12" s="1039"/>
      <c r="H12" s="1039"/>
      <c r="I12" s="1039"/>
      <c r="J12" s="1039"/>
      <c r="K12" s="1039"/>
      <c r="L12" s="1039"/>
      <c r="M12" s="1039"/>
      <c r="N12" s="1039"/>
      <c r="O12" s="1039"/>
      <c r="P12" s="1040"/>
      <c r="Q12" s="1045">
        <v>1</v>
      </c>
      <c r="R12" s="1042"/>
      <c r="S12" s="1042"/>
      <c r="T12" s="1042"/>
      <c r="U12" s="1042"/>
      <c r="V12" s="1042">
        <v>1</v>
      </c>
      <c r="W12" s="1042"/>
      <c r="X12" s="1042"/>
      <c r="Y12" s="1042"/>
      <c r="Z12" s="1042"/>
      <c r="AA12" s="1042">
        <v>0</v>
      </c>
      <c r="AB12" s="1042"/>
      <c r="AC12" s="1042"/>
      <c r="AD12" s="1042"/>
      <c r="AE12" s="1046"/>
      <c r="AF12" s="1096" t="s">
        <v>369</v>
      </c>
      <c r="AG12" s="1097"/>
      <c r="AH12" s="1097"/>
      <c r="AI12" s="1097"/>
      <c r="AJ12" s="1098"/>
      <c r="AK12" s="1099">
        <v>0</v>
      </c>
      <c r="AL12" s="1100"/>
      <c r="AM12" s="1100"/>
      <c r="AN12" s="1100"/>
      <c r="AO12" s="1100"/>
      <c r="AP12" s="1100">
        <v>0</v>
      </c>
      <c r="AQ12" s="1100"/>
      <c r="AR12" s="1100"/>
      <c r="AS12" s="1100"/>
      <c r="AT12" s="1100"/>
      <c r="AU12" s="1094"/>
      <c r="AV12" s="1094"/>
      <c r="AW12" s="1094"/>
      <c r="AX12" s="1094"/>
      <c r="AY12" s="1095"/>
      <c r="AZ12" s="240"/>
      <c r="BA12" s="240"/>
      <c r="BB12" s="240"/>
      <c r="BC12" s="240"/>
      <c r="BD12" s="240"/>
      <c r="BE12" s="241"/>
      <c r="BF12" s="241"/>
      <c r="BG12" s="241"/>
      <c r="BH12" s="241"/>
      <c r="BI12" s="241"/>
      <c r="BJ12" s="241"/>
      <c r="BK12" s="241"/>
      <c r="BL12" s="241"/>
      <c r="BM12" s="241"/>
      <c r="BN12" s="241"/>
      <c r="BO12" s="241"/>
      <c r="BP12" s="241"/>
      <c r="BQ12" s="250">
        <v>6</v>
      </c>
      <c r="BR12" s="251"/>
      <c r="BS12" s="1047" t="s">
        <v>572</v>
      </c>
      <c r="BT12" s="1048"/>
      <c r="BU12" s="1048"/>
      <c r="BV12" s="1048"/>
      <c r="BW12" s="1048"/>
      <c r="BX12" s="1048"/>
      <c r="BY12" s="1048"/>
      <c r="BZ12" s="1048"/>
      <c r="CA12" s="1048"/>
      <c r="CB12" s="1048"/>
      <c r="CC12" s="1048"/>
      <c r="CD12" s="1048"/>
      <c r="CE12" s="1048"/>
      <c r="CF12" s="1048"/>
      <c r="CG12" s="1049"/>
      <c r="CH12" s="984">
        <v>0</v>
      </c>
      <c r="CI12" s="985"/>
      <c r="CJ12" s="985"/>
      <c r="CK12" s="985"/>
      <c r="CL12" s="986"/>
      <c r="CM12" s="984">
        <v>811</v>
      </c>
      <c r="CN12" s="985"/>
      <c r="CO12" s="985"/>
      <c r="CP12" s="985"/>
      <c r="CQ12" s="986"/>
      <c r="CR12" s="984">
        <v>230</v>
      </c>
      <c r="CS12" s="985"/>
      <c r="CT12" s="985"/>
      <c r="CU12" s="985"/>
      <c r="CV12" s="986"/>
      <c r="CW12" s="984" t="s">
        <v>502</v>
      </c>
      <c r="CX12" s="985"/>
      <c r="CY12" s="985"/>
      <c r="CZ12" s="985"/>
      <c r="DA12" s="986"/>
      <c r="DB12" s="984" t="s">
        <v>502</v>
      </c>
      <c r="DC12" s="985"/>
      <c r="DD12" s="985"/>
      <c r="DE12" s="985"/>
      <c r="DF12" s="986"/>
      <c r="DG12" s="984" t="s">
        <v>502</v>
      </c>
      <c r="DH12" s="985"/>
      <c r="DI12" s="985"/>
      <c r="DJ12" s="985"/>
      <c r="DK12" s="986"/>
      <c r="DL12" s="984" t="s">
        <v>502</v>
      </c>
      <c r="DM12" s="985"/>
      <c r="DN12" s="985"/>
      <c r="DO12" s="985"/>
      <c r="DP12" s="986"/>
      <c r="DQ12" s="984" t="s">
        <v>502</v>
      </c>
      <c r="DR12" s="985"/>
      <c r="DS12" s="985"/>
      <c r="DT12" s="985"/>
      <c r="DU12" s="986"/>
      <c r="DV12" s="987"/>
      <c r="DW12" s="988"/>
      <c r="DX12" s="988"/>
      <c r="DY12" s="988"/>
      <c r="DZ12" s="989"/>
      <c r="EA12" s="242"/>
    </row>
    <row r="13" spans="1:131" s="243" customFormat="1" ht="26.25" customHeight="1" x14ac:dyDescent="0.2">
      <c r="A13" s="249">
        <v>7</v>
      </c>
      <c r="B13" s="1038" t="s">
        <v>370</v>
      </c>
      <c r="C13" s="1039"/>
      <c r="D13" s="1039"/>
      <c r="E13" s="1039"/>
      <c r="F13" s="1039"/>
      <c r="G13" s="1039"/>
      <c r="H13" s="1039"/>
      <c r="I13" s="1039"/>
      <c r="J13" s="1039"/>
      <c r="K13" s="1039"/>
      <c r="L13" s="1039"/>
      <c r="M13" s="1039"/>
      <c r="N13" s="1039"/>
      <c r="O13" s="1039"/>
      <c r="P13" s="1040"/>
      <c r="Q13" s="1045">
        <v>3715</v>
      </c>
      <c r="R13" s="1042"/>
      <c r="S13" s="1042"/>
      <c r="T13" s="1042"/>
      <c r="U13" s="1042"/>
      <c r="V13" s="1042">
        <v>3686</v>
      </c>
      <c r="W13" s="1042"/>
      <c r="X13" s="1042"/>
      <c r="Y13" s="1042"/>
      <c r="Z13" s="1042"/>
      <c r="AA13" s="1042">
        <v>29</v>
      </c>
      <c r="AB13" s="1042"/>
      <c r="AC13" s="1042"/>
      <c r="AD13" s="1042"/>
      <c r="AE13" s="1046"/>
      <c r="AF13" s="1096" t="s">
        <v>371</v>
      </c>
      <c r="AG13" s="1097"/>
      <c r="AH13" s="1097"/>
      <c r="AI13" s="1097"/>
      <c r="AJ13" s="1098"/>
      <c r="AK13" s="1099">
        <v>3119</v>
      </c>
      <c r="AL13" s="1100"/>
      <c r="AM13" s="1100"/>
      <c r="AN13" s="1100"/>
      <c r="AO13" s="1100"/>
      <c r="AP13" s="1100">
        <v>54818</v>
      </c>
      <c r="AQ13" s="1100"/>
      <c r="AR13" s="1100"/>
      <c r="AS13" s="1100"/>
      <c r="AT13" s="1100"/>
      <c r="AU13" s="1094"/>
      <c r="AV13" s="1094"/>
      <c r="AW13" s="1094"/>
      <c r="AX13" s="1094"/>
      <c r="AY13" s="1095"/>
      <c r="AZ13" s="240"/>
      <c r="BA13" s="240"/>
      <c r="BB13" s="240"/>
      <c r="BC13" s="240"/>
      <c r="BD13" s="240"/>
      <c r="BE13" s="241"/>
      <c r="BF13" s="241"/>
      <c r="BG13" s="241"/>
      <c r="BH13" s="241"/>
      <c r="BI13" s="241"/>
      <c r="BJ13" s="241"/>
      <c r="BK13" s="241"/>
      <c r="BL13" s="241"/>
      <c r="BM13" s="241"/>
      <c r="BN13" s="241"/>
      <c r="BO13" s="241"/>
      <c r="BP13" s="241"/>
      <c r="BQ13" s="250">
        <v>7</v>
      </c>
      <c r="BR13" s="251"/>
      <c r="BS13" s="1047" t="s">
        <v>573</v>
      </c>
      <c r="BT13" s="1048"/>
      <c r="BU13" s="1048"/>
      <c r="BV13" s="1048"/>
      <c r="BW13" s="1048"/>
      <c r="BX13" s="1048"/>
      <c r="BY13" s="1048"/>
      <c r="BZ13" s="1048"/>
      <c r="CA13" s="1048"/>
      <c r="CB13" s="1048"/>
      <c r="CC13" s="1048"/>
      <c r="CD13" s="1048"/>
      <c r="CE13" s="1048"/>
      <c r="CF13" s="1048"/>
      <c r="CG13" s="1049"/>
      <c r="CH13" s="984">
        <v>1</v>
      </c>
      <c r="CI13" s="985"/>
      <c r="CJ13" s="985"/>
      <c r="CK13" s="985"/>
      <c r="CL13" s="986"/>
      <c r="CM13" s="984">
        <v>1440</v>
      </c>
      <c r="CN13" s="985"/>
      <c r="CO13" s="985"/>
      <c r="CP13" s="985"/>
      <c r="CQ13" s="986"/>
      <c r="CR13" s="984">
        <v>788</v>
      </c>
      <c r="CS13" s="985"/>
      <c r="CT13" s="985"/>
      <c r="CU13" s="985"/>
      <c r="CV13" s="986"/>
      <c r="CW13" s="984">
        <v>18</v>
      </c>
      <c r="CX13" s="985"/>
      <c r="CY13" s="985"/>
      <c r="CZ13" s="985"/>
      <c r="DA13" s="986"/>
      <c r="DB13" s="984" t="s">
        <v>502</v>
      </c>
      <c r="DC13" s="985"/>
      <c r="DD13" s="985"/>
      <c r="DE13" s="985"/>
      <c r="DF13" s="986"/>
      <c r="DG13" s="984" t="s">
        <v>502</v>
      </c>
      <c r="DH13" s="985"/>
      <c r="DI13" s="985"/>
      <c r="DJ13" s="985"/>
      <c r="DK13" s="986"/>
      <c r="DL13" s="984" t="s">
        <v>502</v>
      </c>
      <c r="DM13" s="985"/>
      <c r="DN13" s="985"/>
      <c r="DO13" s="985"/>
      <c r="DP13" s="986"/>
      <c r="DQ13" s="984" t="s">
        <v>502</v>
      </c>
      <c r="DR13" s="985"/>
      <c r="DS13" s="985"/>
      <c r="DT13" s="985"/>
      <c r="DU13" s="986"/>
      <c r="DV13" s="987"/>
      <c r="DW13" s="988"/>
      <c r="DX13" s="988"/>
      <c r="DY13" s="988"/>
      <c r="DZ13" s="989"/>
      <c r="EA13" s="242"/>
    </row>
    <row r="14" spans="1:131" s="243" customFormat="1" ht="26.25" customHeight="1" x14ac:dyDescent="0.2">
      <c r="A14" s="249">
        <v>8</v>
      </c>
      <c r="B14" s="1038" t="s">
        <v>372</v>
      </c>
      <c r="C14" s="1039"/>
      <c r="D14" s="1039"/>
      <c r="E14" s="1039"/>
      <c r="F14" s="1039"/>
      <c r="G14" s="1039"/>
      <c r="H14" s="1039"/>
      <c r="I14" s="1039"/>
      <c r="J14" s="1039"/>
      <c r="K14" s="1039"/>
      <c r="L14" s="1039"/>
      <c r="M14" s="1039"/>
      <c r="N14" s="1039"/>
      <c r="O14" s="1039"/>
      <c r="P14" s="1040"/>
      <c r="Q14" s="1045">
        <v>1011</v>
      </c>
      <c r="R14" s="1042"/>
      <c r="S14" s="1042"/>
      <c r="T14" s="1042"/>
      <c r="U14" s="1042"/>
      <c r="V14" s="1042">
        <v>930</v>
      </c>
      <c r="W14" s="1042"/>
      <c r="X14" s="1042"/>
      <c r="Y14" s="1042"/>
      <c r="Z14" s="1042"/>
      <c r="AA14" s="1042">
        <v>81</v>
      </c>
      <c r="AB14" s="1042"/>
      <c r="AC14" s="1042"/>
      <c r="AD14" s="1042"/>
      <c r="AE14" s="1046"/>
      <c r="AF14" s="1096" t="s">
        <v>367</v>
      </c>
      <c r="AG14" s="1097"/>
      <c r="AH14" s="1097"/>
      <c r="AI14" s="1097"/>
      <c r="AJ14" s="1098"/>
      <c r="AK14" s="1099">
        <v>0</v>
      </c>
      <c r="AL14" s="1100"/>
      <c r="AM14" s="1100"/>
      <c r="AN14" s="1100"/>
      <c r="AO14" s="1100"/>
      <c r="AP14" s="1100">
        <v>0</v>
      </c>
      <c r="AQ14" s="1100"/>
      <c r="AR14" s="1100"/>
      <c r="AS14" s="1100"/>
      <c r="AT14" s="1100"/>
      <c r="AU14" s="1094"/>
      <c r="AV14" s="1094"/>
      <c r="AW14" s="1094"/>
      <c r="AX14" s="1094"/>
      <c r="AY14" s="1095"/>
      <c r="AZ14" s="240"/>
      <c r="BA14" s="240"/>
      <c r="BB14" s="240"/>
      <c r="BC14" s="240"/>
      <c r="BD14" s="240"/>
      <c r="BE14" s="241"/>
      <c r="BF14" s="241"/>
      <c r="BG14" s="241"/>
      <c r="BH14" s="241"/>
      <c r="BI14" s="241"/>
      <c r="BJ14" s="241"/>
      <c r="BK14" s="241"/>
      <c r="BL14" s="241"/>
      <c r="BM14" s="241"/>
      <c r="BN14" s="241"/>
      <c r="BO14" s="241"/>
      <c r="BP14" s="241"/>
      <c r="BQ14" s="250">
        <v>8</v>
      </c>
      <c r="BR14" s="251" t="s">
        <v>567</v>
      </c>
      <c r="BS14" s="1047" t="s">
        <v>574</v>
      </c>
      <c r="BT14" s="1048"/>
      <c r="BU14" s="1048"/>
      <c r="BV14" s="1048"/>
      <c r="BW14" s="1048"/>
      <c r="BX14" s="1048"/>
      <c r="BY14" s="1048"/>
      <c r="BZ14" s="1048"/>
      <c r="CA14" s="1048"/>
      <c r="CB14" s="1048"/>
      <c r="CC14" s="1048"/>
      <c r="CD14" s="1048"/>
      <c r="CE14" s="1048"/>
      <c r="CF14" s="1048"/>
      <c r="CG14" s="1049"/>
      <c r="CH14" s="984">
        <v>385</v>
      </c>
      <c r="CI14" s="985"/>
      <c r="CJ14" s="985"/>
      <c r="CK14" s="985"/>
      <c r="CL14" s="986"/>
      <c r="CM14" s="984">
        <v>4079</v>
      </c>
      <c r="CN14" s="985"/>
      <c r="CO14" s="985"/>
      <c r="CP14" s="985"/>
      <c r="CQ14" s="986"/>
      <c r="CR14" s="984">
        <v>3</v>
      </c>
      <c r="CS14" s="985"/>
      <c r="CT14" s="985"/>
      <c r="CU14" s="985"/>
      <c r="CV14" s="986"/>
      <c r="CW14" s="984" t="s">
        <v>502</v>
      </c>
      <c r="CX14" s="985"/>
      <c r="CY14" s="985"/>
      <c r="CZ14" s="985"/>
      <c r="DA14" s="986"/>
      <c r="DB14" s="984" t="s">
        <v>502</v>
      </c>
      <c r="DC14" s="985"/>
      <c r="DD14" s="985"/>
      <c r="DE14" s="985"/>
      <c r="DF14" s="986"/>
      <c r="DG14" s="984" t="s">
        <v>502</v>
      </c>
      <c r="DH14" s="985"/>
      <c r="DI14" s="985"/>
      <c r="DJ14" s="985"/>
      <c r="DK14" s="986"/>
      <c r="DL14" s="984">
        <v>446</v>
      </c>
      <c r="DM14" s="985"/>
      <c r="DN14" s="985"/>
      <c r="DO14" s="985"/>
      <c r="DP14" s="986"/>
      <c r="DQ14" s="984" t="s">
        <v>502</v>
      </c>
      <c r="DR14" s="985"/>
      <c r="DS14" s="985"/>
      <c r="DT14" s="985"/>
      <c r="DU14" s="986"/>
      <c r="DV14" s="987"/>
      <c r="DW14" s="988"/>
      <c r="DX14" s="988"/>
      <c r="DY14" s="988"/>
      <c r="DZ14" s="989"/>
      <c r="EA14" s="242"/>
    </row>
    <row r="15" spans="1:131" s="243" customFormat="1" ht="26.25" customHeight="1" x14ac:dyDescent="0.2">
      <c r="A15" s="249">
        <v>9</v>
      </c>
      <c r="B15" s="1038" t="s">
        <v>373</v>
      </c>
      <c r="C15" s="1039"/>
      <c r="D15" s="1039"/>
      <c r="E15" s="1039"/>
      <c r="F15" s="1039"/>
      <c r="G15" s="1039"/>
      <c r="H15" s="1039"/>
      <c r="I15" s="1039"/>
      <c r="J15" s="1039"/>
      <c r="K15" s="1039"/>
      <c r="L15" s="1039"/>
      <c r="M15" s="1039"/>
      <c r="N15" s="1039"/>
      <c r="O15" s="1039"/>
      <c r="P15" s="1040"/>
      <c r="Q15" s="1045">
        <v>167338</v>
      </c>
      <c r="R15" s="1042"/>
      <c r="S15" s="1042"/>
      <c r="T15" s="1042"/>
      <c r="U15" s="1042"/>
      <c r="V15" s="1042">
        <v>167338</v>
      </c>
      <c r="W15" s="1042"/>
      <c r="X15" s="1042"/>
      <c r="Y15" s="1042"/>
      <c r="Z15" s="1042"/>
      <c r="AA15" s="1042">
        <v>0</v>
      </c>
      <c r="AB15" s="1042"/>
      <c r="AC15" s="1042"/>
      <c r="AD15" s="1042"/>
      <c r="AE15" s="1046"/>
      <c r="AF15" s="1096" t="s">
        <v>367</v>
      </c>
      <c r="AG15" s="1097"/>
      <c r="AH15" s="1097"/>
      <c r="AI15" s="1097"/>
      <c r="AJ15" s="1098"/>
      <c r="AK15" s="1099">
        <v>109244</v>
      </c>
      <c r="AL15" s="1100"/>
      <c r="AM15" s="1100"/>
      <c r="AN15" s="1100"/>
      <c r="AO15" s="1100"/>
      <c r="AP15" s="1100">
        <v>0</v>
      </c>
      <c r="AQ15" s="1100"/>
      <c r="AR15" s="1100"/>
      <c r="AS15" s="1100"/>
      <c r="AT15" s="1100"/>
      <c r="AU15" s="1094"/>
      <c r="AV15" s="1094"/>
      <c r="AW15" s="1094"/>
      <c r="AX15" s="1094"/>
      <c r="AY15" s="1095"/>
      <c r="AZ15" s="240"/>
      <c r="BA15" s="240"/>
      <c r="BB15" s="240"/>
      <c r="BC15" s="240"/>
      <c r="BD15" s="240"/>
      <c r="BE15" s="241"/>
      <c r="BF15" s="241"/>
      <c r="BG15" s="241"/>
      <c r="BH15" s="241"/>
      <c r="BI15" s="241"/>
      <c r="BJ15" s="241"/>
      <c r="BK15" s="241"/>
      <c r="BL15" s="241"/>
      <c r="BM15" s="241"/>
      <c r="BN15" s="241"/>
      <c r="BO15" s="241"/>
      <c r="BP15" s="241"/>
      <c r="BQ15" s="250">
        <v>9</v>
      </c>
      <c r="BR15" s="251"/>
      <c r="BS15" s="1047" t="s">
        <v>575</v>
      </c>
      <c r="BT15" s="1048"/>
      <c r="BU15" s="1048"/>
      <c r="BV15" s="1048"/>
      <c r="BW15" s="1048"/>
      <c r="BX15" s="1048"/>
      <c r="BY15" s="1048"/>
      <c r="BZ15" s="1048"/>
      <c r="CA15" s="1048"/>
      <c r="CB15" s="1048"/>
      <c r="CC15" s="1048"/>
      <c r="CD15" s="1048"/>
      <c r="CE15" s="1048"/>
      <c r="CF15" s="1048"/>
      <c r="CG15" s="1049"/>
      <c r="CH15" s="984">
        <v>39</v>
      </c>
      <c r="CI15" s="985"/>
      <c r="CJ15" s="985"/>
      <c r="CK15" s="985"/>
      <c r="CL15" s="986"/>
      <c r="CM15" s="984">
        <v>429</v>
      </c>
      <c r="CN15" s="985"/>
      <c r="CO15" s="985"/>
      <c r="CP15" s="985"/>
      <c r="CQ15" s="986"/>
      <c r="CR15" s="984">
        <v>10</v>
      </c>
      <c r="CS15" s="985"/>
      <c r="CT15" s="985"/>
      <c r="CU15" s="985"/>
      <c r="CV15" s="986"/>
      <c r="CW15" s="984" t="s">
        <v>502</v>
      </c>
      <c r="CX15" s="985"/>
      <c r="CY15" s="985"/>
      <c r="CZ15" s="985"/>
      <c r="DA15" s="986"/>
      <c r="DB15" s="984" t="s">
        <v>502</v>
      </c>
      <c r="DC15" s="985"/>
      <c r="DD15" s="985"/>
      <c r="DE15" s="985"/>
      <c r="DF15" s="986"/>
      <c r="DG15" s="984" t="s">
        <v>502</v>
      </c>
      <c r="DH15" s="985"/>
      <c r="DI15" s="985"/>
      <c r="DJ15" s="985"/>
      <c r="DK15" s="986"/>
      <c r="DL15" s="984" t="s">
        <v>502</v>
      </c>
      <c r="DM15" s="985"/>
      <c r="DN15" s="985"/>
      <c r="DO15" s="985"/>
      <c r="DP15" s="986"/>
      <c r="DQ15" s="984" t="s">
        <v>502</v>
      </c>
      <c r="DR15" s="985"/>
      <c r="DS15" s="985"/>
      <c r="DT15" s="985"/>
      <c r="DU15" s="986"/>
      <c r="DV15" s="987"/>
      <c r="DW15" s="988"/>
      <c r="DX15" s="988"/>
      <c r="DY15" s="988"/>
      <c r="DZ15" s="989"/>
      <c r="EA15" s="242"/>
    </row>
    <row r="16" spans="1:131" s="243" customFormat="1" ht="26.25" customHeight="1" x14ac:dyDescent="0.2">
      <c r="A16" s="249">
        <v>10</v>
      </c>
      <c r="B16" s="1038"/>
      <c r="C16" s="1039"/>
      <c r="D16" s="1039"/>
      <c r="E16" s="1039"/>
      <c r="F16" s="1039"/>
      <c r="G16" s="1039"/>
      <c r="H16" s="1039"/>
      <c r="I16" s="1039"/>
      <c r="J16" s="1039"/>
      <c r="K16" s="1039"/>
      <c r="L16" s="1039"/>
      <c r="M16" s="1039"/>
      <c r="N16" s="1039"/>
      <c r="O16" s="1039"/>
      <c r="P16" s="1040"/>
      <c r="Q16" s="1045"/>
      <c r="R16" s="1042"/>
      <c r="S16" s="1042"/>
      <c r="T16" s="1042"/>
      <c r="U16" s="1042"/>
      <c r="V16" s="1042"/>
      <c r="W16" s="1042"/>
      <c r="X16" s="1042"/>
      <c r="Y16" s="1042"/>
      <c r="Z16" s="1042"/>
      <c r="AA16" s="1042"/>
      <c r="AB16" s="1042"/>
      <c r="AC16" s="1042"/>
      <c r="AD16" s="1042"/>
      <c r="AE16" s="1046"/>
      <c r="AF16" s="1096"/>
      <c r="AG16" s="1097"/>
      <c r="AH16" s="1097"/>
      <c r="AI16" s="1097"/>
      <c r="AJ16" s="1098"/>
      <c r="AK16" s="1099"/>
      <c r="AL16" s="1100"/>
      <c r="AM16" s="1100"/>
      <c r="AN16" s="1100"/>
      <c r="AO16" s="1100"/>
      <c r="AP16" s="1100"/>
      <c r="AQ16" s="1100"/>
      <c r="AR16" s="1100"/>
      <c r="AS16" s="1100"/>
      <c r="AT16" s="1100"/>
      <c r="AU16" s="1094"/>
      <c r="AV16" s="1094"/>
      <c r="AW16" s="1094"/>
      <c r="AX16" s="1094"/>
      <c r="AY16" s="1095"/>
      <c r="AZ16" s="240"/>
      <c r="BA16" s="240"/>
      <c r="BB16" s="240"/>
      <c r="BC16" s="240"/>
      <c r="BD16" s="240"/>
      <c r="BE16" s="241"/>
      <c r="BF16" s="241"/>
      <c r="BG16" s="241"/>
      <c r="BH16" s="241"/>
      <c r="BI16" s="241"/>
      <c r="BJ16" s="241"/>
      <c r="BK16" s="241"/>
      <c r="BL16" s="241"/>
      <c r="BM16" s="241"/>
      <c r="BN16" s="241"/>
      <c r="BO16" s="241"/>
      <c r="BP16" s="241"/>
      <c r="BQ16" s="250">
        <v>10</v>
      </c>
      <c r="BR16" s="251"/>
      <c r="BS16" s="1047" t="s">
        <v>576</v>
      </c>
      <c r="BT16" s="1048"/>
      <c r="BU16" s="1048"/>
      <c r="BV16" s="1048"/>
      <c r="BW16" s="1048"/>
      <c r="BX16" s="1048"/>
      <c r="BY16" s="1048"/>
      <c r="BZ16" s="1048"/>
      <c r="CA16" s="1048"/>
      <c r="CB16" s="1048"/>
      <c r="CC16" s="1048"/>
      <c r="CD16" s="1048"/>
      <c r="CE16" s="1048"/>
      <c r="CF16" s="1048"/>
      <c r="CG16" s="1049"/>
      <c r="CH16" s="984">
        <v>-2</v>
      </c>
      <c r="CI16" s="985"/>
      <c r="CJ16" s="985"/>
      <c r="CK16" s="985"/>
      <c r="CL16" s="986"/>
      <c r="CM16" s="984">
        <v>342</v>
      </c>
      <c r="CN16" s="985"/>
      <c r="CO16" s="985"/>
      <c r="CP16" s="985"/>
      <c r="CQ16" s="986"/>
      <c r="CR16" s="984">
        <v>110</v>
      </c>
      <c r="CS16" s="985"/>
      <c r="CT16" s="985"/>
      <c r="CU16" s="985"/>
      <c r="CV16" s="986"/>
      <c r="CW16" s="984" t="s">
        <v>502</v>
      </c>
      <c r="CX16" s="985"/>
      <c r="CY16" s="985"/>
      <c r="CZ16" s="985"/>
      <c r="DA16" s="986"/>
      <c r="DB16" s="984" t="s">
        <v>502</v>
      </c>
      <c r="DC16" s="985"/>
      <c r="DD16" s="985"/>
      <c r="DE16" s="985"/>
      <c r="DF16" s="986"/>
      <c r="DG16" s="984" t="s">
        <v>502</v>
      </c>
      <c r="DH16" s="985"/>
      <c r="DI16" s="985"/>
      <c r="DJ16" s="985"/>
      <c r="DK16" s="986"/>
      <c r="DL16" s="984" t="s">
        <v>502</v>
      </c>
      <c r="DM16" s="985"/>
      <c r="DN16" s="985"/>
      <c r="DO16" s="985"/>
      <c r="DP16" s="986"/>
      <c r="DQ16" s="984" t="s">
        <v>502</v>
      </c>
      <c r="DR16" s="985"/>
      <c r="DS16" s="985"/>
      <c r="DT16" s="985"/>
      <c r="DU16" s="986"/>
      <c r="DV16" s="987"/>
      <c r="DW16" s="988"/>
      <c r="DX16" s="988"/>
      <c r="DY16" s="988"/>
      <c r="DZ16" s="989"/>
      <c r="EA16" s="242"/>
    </row>
    <row r="17" spans="1:131" s="243" customFormat="1" ht="26.25" customHeight="1" x14ac:dyDescent="0.2">
      <c r="A17" s="249">
        <v>11</v>
      </c>
      <c r="B17" s="1038"/>
      <c r="C17" s="1039"/>
      <c r="D17" s="1039"/>
      <c r="E17" s="1039"/>
      <c r="F17" s="1039"/>
      <c r="G17" s="1039"/>
      <c r="H17" s="1039"/>
      <c r="I17" s="1039"/>
      <c r="J17" s="1039"/>
      <c r="K17" s="1039"/>
      <c r="L17" s="1039"/>
      <c r="M17" s="1039"/>
      <c r="N17" s="1039"/>
      <c r="O17" s="1039"/>
      <c r="P17" s="1040"/>
      <c r="Q17" s="1045"/>
      <c r="R17" s="1042"/>
      <c r="S17" s="1042"/>
      <c r="T17" s="1042"/>
      <c r="U17" s="1042"/>
      <c r="V17" s="1042"/>
      <c r="W17" s="1042"/>
      <c r="X17" s="1042"/>
      <c r="Y17" s="1042"/>
      <c r="Z17" s="1042"/>
      <c r="AA17" s="1042"/>
      <c r="AB17" s="1042"/>
      <c r="AC17" s="1042"/>
      <c r="AD17" s="1042"/>
      <c r="AE17" s="1046"/>
      <c r="AF17" s="1096"/>
      <c r="AG17" s="1097"/>
      <c r="AH17" s="1097"/>
      <c r="AI17" s="1097"/>
      <c r="AJ17" s="1098"/>
      <c r="AK17" s="1099"/>
      <c r="AL17" s="1100"/>
      <c r="AM17" s="1100"/>
      <c r="AN17" s="1100"/>
      <c r="AO17" s="1100"/>
      <c r="AP17" s="1100"/>
      <c r="AQ17" s="1100"/>
      <c r="AR17" s="1100"/>
      <c r="AS17" s="1100"/>
      <c r="AT17" s="1100"/>
      <c r="AU17" s="1094"/>
      <c r="AV17" s="1094"/>
      <c r="AW17" s="1094"/>
      <c r="AX17" s="1094"/>
      <c r="AY17" s="1095"/>
      <c r="AZ17" s="240"/>
      <c r="BA17" s="240"/>
      <c r="BB17" s="240"/>
      <c r="BC17" s="240"/>
      <c r="BD17" s="240"/>
      <c r="BE17" s="241"/>
      <c r="BF17" s="241"/>
      <c r="BG17" s="241"/>
      <c r="BH17" s="241"/>
      <c r="BI17" s="241"/>
      <c r="BJ17" s="241"/>
      <c r="BK17" s="241"/>
      <c r="BL17" s="241"/>
      <c r="BM17" s="241"/>
      <c r="BN17" s="241"/>
      <c r="BO17" s="241"/>
      <c r="BP17" s="241"/>
      <c r="BQ17" s="250">
        <v>11</v>
      </c>
      <c r="BR17" s="251"/>
      <c r="BS17" s="1047" t="s">
        <v>577</v>
      </c>
      <c r="BT17" s="1048"/>
      <c r="BU17" s="1048"/>
      <c r="BV17" s="1048"/>
      <c r="BW17" s="1048"/>
      <c r="BX17" s="1048"/>
      <c r="BY17" s="1048"/>
      <c r="BZ17" s="1048"/>
      <c r="CA17" s="1048"/>
      <c r="CB17" s="1048"/>
      <c r="CC17" s="1048"/>
      <c r="CD17" s="1048"/>
      <c r="CE17" s="1048"/>
      <c r="CF17" s="1048"/>
      <c r="CG17" s="1049"/>
      <c r="CH17" s="984">
        <v>5</v>
      </c>
      <c r="CI17" s="985"/>
      <c r="CJ17" s="985"/>
      <c r="CK17" s="985"/>
      <c r="CL17" s="986"/>
      <c r="CM17" s="984">
        <v>5233</v>
      </c>
      <c r="CN17" s="985"/>
      <c r="CO17" s="985"/>
      <c r="CP17" s="985"/>
      <c r="CQ17" s="986"/>
      <c r="CR17" s="984">
        <v>3105</v>
      </c>
      <c r="CS17" s="985"/>
      <c r="CT17" s="985"/>
      <c r="CU17" s="985"/>
      <c r="CV17" s="986"/>
      <c r="CW17" s="984" t="s">
        <v>502</v>
      </c>
      <c r="CX17" s="985"/>
      <c r="CY17" s="985"/>
      <c r="CZ17" s="985"/>
      <c r="DA17" s="986"/>
      <c r="DB17" s="984" t="s">
        <v>502</v>
      </c>
      <c r="DC17" s="985"/>
      <c r="DD17" s="985"/>
      <c r="DE17" s="985"/>
      <c r="DF17" s="986"/>
      <c r="DG17" s="984" t="s">
        <v>502</v>
      </c>
      <c r="DH17" s="985"/>
      <c r="DI17" s="985"/>
      <c r="DJ17" s="985"/>
      <c r="DK17" s="986"/>
      <c r="DL17" s="984" t="s">
        <v>502</v>
      </c>
      <c r="DM17" s="985"/>
      <c r="DN17" s="985"/>
      <c r="DO17" s="985"/>
      <c r="DP17" s="986"/>
      <c r="DQ17" s="984" t="s">
        <v>502</v>
      </c>
      <c r="DR17" s="985"/>
      <c r="DS17" s="985"/>
      <c r="DT17" s="985"/>
      <c r="DU17" s="986"/>
      <c r="DV17" s="987"/>
      <c r="DW17" s="988"/>
      <c r="DX17" s="988"/>
      <c r="DY17" s="988"/>
      <c r="DZ17" s="989"/>
      <c r="EA17" s="242"/>
    </row>
    <row r="18" spans="1:131" s="243" customFormat="1" ht="26.25" customHeight="1" x14ac:dyDescent="0.2">
      <c r="A18" s="249">
        <v>12</v>
      </c>
      <c r="B18" s="1038"/>
      <c r="C18" s="1039"/>
      <c r="D18" s="1039"/>
      <c r="E18" s="1039"/>
      <c r="F18" s="1039"/>
      <c r="G18" s="1039"/>
      <c r="H18" s="1039"/>
      <c r="I18" s="1039"/>
      <c r="J18" s="1039"/>
      <c r="K18" s="1039"/>
      <c r="L18" s="1039"/>
      <c r="M18" s="1039"/>
      <c r="N18" s="1039"/>
      <c r="O18" s="1039"/>
      <c r="P18" s="1040"/>
      <c r="Q18" s="1045"/>
      <c r="R18" s="1042"/>
      <c r="S18" s="1042"/>
      <c r="T18" s="1042"/>
      <c r="U18" s="1042"/>
      <c r="V18" s="1042"/>
      <c r="W18" s="1042"/>
      <c r="X18" s="1042"/>
      <c r="Y18" s="1042"/>
      <c r="Z18" s="1042"/>
      <c r="AA18" s="1042"/>
      <c r="AB18" s="1042"/>
      <c r="AC18" s="1042"/>
      <c r="AD18" s="1042"/>
      <c r="AE18" s="1046"/>
      <c r="AF18" s="1096"/>
      <c r="AG18" s="1097"/>
      <c r="AH18" s="1097"/>
      <c r="AI18" s="1097"/>
      <c r="AJ18" s="1098"/>
      <c r="AK18" s="1099"/>
      <c r="AL18" s="1100"/>
      <c r="AM18" s="1100"/>
      <c r="AN18" s="1100"/>
      <c r="AO18" s="1100"/>
      <c r="AP18" s="1100"/>
      <c r="AQ18" s="1100"/>
      <c r="AR18" s="1100"/>
      <c r="AS18" s="1100"/>
      <c r="AT18" s="1100"/>
      <c r="AU18" s="1094"/>
      <c r="AV18" s="1094"/>
      <c r="AW18" s="1094"/>
      <c r="AX18" s="1094"/>
      <c r="AY18" s="1095"/>
      <c r="AZ18" s="240"/>
      <c r="BA18" s="240"/>
      <c r="BB18" s="240"/>
      <c r="BC18" s="240"/>
      <c r="BD18" s="240"/>
      <c r="BE18" s="241"/>
      <c r="BF18" s="241"/>
      <c r="BG18" s="241"/>
      <c r="BH18" s="241"/>
      <c r="BI18" s="241"/>
      <c r="BJ18" s="241"/>
      <c r="BK18" s="241"/>
      <c r="BL18" s="241"/>
      <c r="BM18" s="241"/>
      <c r="BN18" s="241"/>
      <c r="BO18" s="241"/>
      <c r="BP18" s="241"/>
      <c r="BQ18" s="250">
        <v>12</v>
      </c>
      <c r="BR18" s="251"/>
      <c r="BS18" s="1047" t="s">
        <v>578</v>
      </c>
      <c r="BT18" s="1048"/>
      <c r="BU18" s="1048"/>
      <c r="BV18" s="1048"/>
      <c r="BW18" s="1048"/>
      <c r="BX18" s="1048"/>
      <c r="BY18" s="1048"/>
      <c r="BZ18" s="1048"/>
      <c r="CA18" s="1048"/>
      <c r="CB18" s="1048"/>
      <c r="CC18" s="1048"/>
      <c r="CD18" s="1048"/>
      <c r="CE18" s="1048"/>
      <c r="CF18" s="1048"/>
      <c r="CG18" s="1049"/>
      <c r="CH18" s="984">
        <v>197</v>
      </c>
      <c r="CI18" s="985"/>
      <c r="CJ18" s="985"/>
      <c r="CK18" s="985"/>
      <c r="CL18" s="986"/>
      <c r="CM18" s="984">
        <v>3322</v>
      </c>
      <c r="CN18" s="985"/>
      <c r="CO18" s="985"/>
      <c r="CP18" s="985"/>
      <c r="CQ18" s="986"/>
      <c r="CR18" s="984">
        <v>155</v>
      </c>
      <c r="CS18" s="985"/>
      <c r="CT18" s="985"/>
      <c r="CU18" s="985"/>
      <c r="CV18" s="986"/>
      <c r="CW18" s="984" t="s">
        <v>502</v>
      </c>
      <c r="CX18" s="985"/>
      <c r="CY18" s="985"/>
      <c r="CZ18" s="985"/>
      <c r="DA18" s="986"/>
      <c r="DB18" s="984" t="s">
        <v>502</v>
      </c>
      <c r="DC18" s="985"/>
      <c r="DD18" s="985"/>
      <c r="DE18" s="985"/>
      <c r="DF18" s="986"/>
      <c r="DG18" s="984" t="s">
        <v>502</v>
      </c>
      <c r="DH18" s="985"/>
      <c r="DI18" s="985"/>
      <c r="DJ18" s="985"/>
      <c r="DK18" s="986"/>
      <c r="DL18" s="984">
        <v>52</v>
      </c>
      <c r="DM18" s="985"/>
      <c r="DN18" s="985"/>
      <c r="DO18" s="985"/>
      <c r="DP18" s="986"/>
      <c r="DQ18" s="984" t="s">
        <v>502</v>
      </c>
      <c r="DR18" s="985"/>
      <c r="DS18" s="985"/>
      <c r="DT18" s="985"/>
      <c r="DU18" s="986"/>
      <c r="DV18" s="987"/>
      <c r="DW18" s="988"/>
      <c r="DX18" s="988"/>
      <c r="DY18" s="988"/>
      <c r="DZ18" s="989"/>
      <c r="EA18" s="242"/>
    </row>
    <row r="19" spans="1:131" s="243" customFormat="1" ht="26.25" customHeight="1" x14ac:dyDescent="0.2">
      <c r="A19" s="249">
        <v>13</v>
      </c>
      <c r="B19" s="1038"/>
      <c r="C19" s="1039"/>
      <c r="D19" s="1039"/>
      <c r="E19" s="1039"/>
      <c r="F19" s="1039"/>
      <c r="G19" s="1039"/>
      <c r="H19" s="1039"/>
      <c r="I19" s="1039"/>
      <c r="J19" s="1039"/>
      <c r="K19" s="1039"/>
      <c r="L19" s="1039"/>
      <c r="M19" s="1039"/>
      <c r="N19" s="1039"/>
      <c r="O19" s="1039"/>
      <c r="P19" s="1040"/>
      <c r="Q19" s="1045"/>
      <c r="R19" s="1042"/>
      <c r="S19" s="1042"/>
      <c r="T19" s="1042"/>
      <c r="U19" s="1042"/>
      <c r="V19" s="1042"/>
      <c r="W19" s="1042"/>
      <c r="X19" s="1042"/>
      <c r="Y19" s="1042"/>
      <c r="Z19" s="1042"/>
      <c r="AA19" s="1042"/>
      <c r="AB19" s="1042"/>
      <c r="AC19" s="1042"/>
      <c r="AD19" s="1042"/>
      <c r="AE19" s="1046"/>
      <c r="AF19" s="1096"/>
      <c r="AG19" s="1097"/>
      <c r="AH19" s="1097"/>
      <c r="AI19" s="1097"/>
      <c r="AJ19" s="1098"/>
      <c r="AK19" s="1099"/>
      <c r="AL19" s="1100"/>
      <c r="AM19" s="1100"/>
      <c r="AN19" s="1100"/>
      <c r="AO19" s="1100"/>
      <c r="AP19" s="1100"/>
      <c r="AQ19" s="1100"/>
      <c r="AR19" s="1100"/>
      <c r="AS19" s="1100"/>
      <c r="AT19" s="1100"/>
      <c r="AU19" s="1094"/>
      <c r="AV19" s="1094"/>
      <c r="AW19" s="1094"/>
      <c r="AX19" s="1094"/>
      <c r="AY19" s="1095"/>
      <c r="AZ19" s="240"/>
      <c r="BA19" s="240"/>
      <c r="BB19" s="240"/>
      <c r="BC19" s="240"/>
      <c r="BD19" s="240"/>
      <c r="BE19" s="241"/>
      <c r="BF19" s="241"/>
      <c r="BG19" s="241"/>
      <c r="BH19" s="241"/>
      <c r="BI19" s="241"/>
      <c r="BJ19" s="241"/>
      <c r="BK19" s="241"/>
      <c r="BL19" s="241"/>
      <c r="BM19" s="241"/>
      <c r="BN19" s="241"/>
      <c r="BO19" s="241"/>
      <c r="BP19" s="241"/>
      <c r="BQ19" s="250">
        <v>13</v>
      </c>
      <c r="BR19" s="251"/>
      <c r="BS19" s="1047" t="s">
        <v>579</v>
      </c>
      <c r="BT19" s="1048"/>
      <c r="BU19" s="1048"/>
      <c r="BV19" s="1048"/>
      <c r="BW19" s="1048"/>
      <c r="BX19" s="1048"/>
      <c r="BY19" s="1048"/>
      <c r="BZ19" s="1048"/>
      <c r="CA19" s="1048"/>
      <c r="CB19" s="1048"/>
      <c r="CC19" s="1048"/>
      <c r="CD19" s="1048"/>
      <c r="CE19" s="1048"/>
      <c r="CF19" s="1048"/>
      <c r="CG19" s="1049"/>
      <c r="CH19" s="984">
        <v>-2</v>
      </c>
      <c r="CI19" s="985"/>
      <c r="CJ19" s="985"/>
      <c r="CK19" s="985"/>
      <c r="CL19" s="986"/>
      <c r="CM19" s="984">
        <v>2946</v>
      </c>
      <c r="CN19" s="985"/>
      <c r="CO19" s="985"/>
      <c r="CP19" s="985"/>
      <c r="CQ19" s="986"/>
      <c r="CR19" s="984">
        <v>200</v>
      </c>
      <c r="CS19" s="985"/>
      <c r="CT19" s="985"/>
      <c r="CU19" s="985"/>
      <c r="CV19" s="986"/>
      <c r="CW19" s="984" t="s">
        <v>502</v>
      </c>
      <c r="CX19" s="985"/>
      <c r="CY19" s="985"/>
      <c r="CZ19" s="985"/>
      <c r="DA19" s="986"/>
      <c r="DB19" s="984" t="s">
        <v>502</v>
      </c>
      <c r="DC19" s="985"/>
      <c r="DD19" s="985"/>
      <c r="DE19" s="985"/>
      <c r="DF19" s="986"/>
      <c r="DG19" s="984" t="s">
        <v>502</v>
      </c>
      <c r="DH19" s="985"/>
      <c r="DI19" s="985"/>
      <c r="DJ19" s="985"/>
      <c r="DK19" s="986"/>
      <c r="DL19" s="984" t="s">
        <v>502</v>
      </c>
      <c r="DM19" s="985"/>
      <c r="DN19" s="985"/>
      <c r="DO19" s="985"/>
      <c r="DP19" s="986"/>
      <c r="DQ19" s="984" t="s">
        <v>502</v>
      </c>
      <c r="DR19" s="985"/>
      <c r="DS19" s="985"/>
      <c r="DT19" s="985"/>
      <c r="DU19" s="986"/>
      <c r="DV19" s="987"/>
      <c r="DW19" s="988"/>
      <c r="DX19" s="988"/>
      <c r="DY19" s="988"/>
      <c r="DZ19" s="989"/>
      <c r="EA19" s="242"/>
    </row>
    <row r="20" spans="1:131" s="243" customFormat="1" ht="26.25" customHeight="1" x14ac:dyDescent="0.2">
      <c r="A20" s="249">
        <v>14</v>
      </c>
      <c r="B20" s="1038"/>
      <c r="C20" s="1039"/>
      <c r="D20" s="1039"/>
      <c r="E20" s="1039"/>
      <c r="F20" s="1039"/>
      <c r="G20" s="1039"/>
      <c r="H20" s="1039"/>
      <c r="I20" s="1039"/>
      <c r="J20" s="1039"/>
      <c r="K20" s="1039"/>
      <c r="L20" s="1039"/>
      <c r="M20" s="1039"/>
      <c r="N20" s="1039"/>
      <c r="O20" s="1039"/>
      <c r="P20" s="1040"/>
      <c r="Q20" s="1045"/>
      <c r="R20" s="1042"/>
      <c r="S20" s="1042"/>
      <c r="T20" s="1042"/>
      <c r="U20" s="1042"/>
      <c r="V20" s="1042"/>
      <c r="W20" s="1042"/>
      <c r="X20" s="1042"/>
      <c r="Y20" s="1042"/>
      <c r="Z20" s="1042"/>
      <c r="AA20" s="1042"/>
      <c r="AB20" s="1042"/>
      <c r="AC20" s="1042"/>
      <c r="AD20" s="1042"/>
      <c r="AE20" s="1046"/>
      <c r="AF20" s="1096"/>
      <c r="AG20" s="1097"/>
      <c r="AH20" s="1097"/>
      <c r="AI20" s="1097"/>
      <c r="AJ20" s="1098"/>
      <c r="AK20" s="1099"/>
      <c r="AL20" s="1100"/>
      <c r="AM20" s="1100"/>
      <c r="AN20" s="1100"/>
      <c r="AO20" s="1100"/>
      <c r="AP20" s="1100"/>
      <c r="AQ20" s="1100"/>
      <c r="AR20" s="1100"/>
      <c r="AS20" s="1100"/>
      <c r="AT20" s="1100"/>
      <c r="AU20" s="1094"/>
      <c r="AV20" s="1094"/>
      <c r="AW20" s="1094"/>
      <c r="AX20" s="1094"/>
      <c r="AY20" s="1095"/>
      <c r="AZ20" s="240"/>
      <c r="BA20" s="240"/>
      <c r="BB20" s="240"/>
      <c r="BC20" s="240"/>
      <c r="BD20" s="240"/>
      <c r="BE20" s="241"/>
      <c r="BF20" s="241"/>
      <c r="BG20" s="241"/>
      <c r="BH20" s="241"/>
      <c r="BI20" s="241"/>
      <c r="BJ20" s="241"/>
      <c r="BK20" s="241"/>
      <c r="BL20" s="241"/>
      <c r="BM20" s="241"/>
      <c r="BN20" s="241"/>
      <c r="BO20" s="241"/>
      <c r="BP20" s="241"/>
      <c r="BQ20" s="250">
        <v>14</v>
      </c>
      <c r="BR20" s="251"/>
      <c r="BS20" s="1047" t="s">
        <v>580</v>
      </c>
      <c r="BT20" s="1048"/>
      <c r="BU20" s="1048"/>
      <c r="BV20" s="1048"/>
      <c r="BW20" s="1048"/>
      <c r="BX20" s="1048"/>
      <c r="BY20" s="1048"/>
      <c r="BZ20" s="1048"/>
      <c r="CA20" s="1048"/>
      <c r="CB20" s="1048"/>
      <c r="CC20" s="1048"/>
      <c r="CD20" s="1048"/>
      <c r="CE20" s="1048"/>
      <c r="CF20" s="1048"/>
      <c r="CG20" s="1049"/>
      <c r="CH20" s="984">
        <v>1</v>
      </c>
      <c r="CI20" s="985"/>
      <c r="CJ20" s="985"/>
      <c r="CK20" s="985"/>
      <c r="CL20" s="986"/>
      <c r="CM20" s="984">
        <v>90</v>
      </c>
      <c r="CN20" s="985"/>
      <c r="CO20" s="985"/>
      <c r="CP20" s="985"/>
      <c r="CQ20" s="986"/>
      <c r="CR20" s="984">
        <v>47</v>
      </c>
      <c r="CS20" s="985"/>
      <c r="CT20" s="985"/>
      <c r="CU20" s="985"/>
      <c r="CV20" s="986"/>
      <c r="CW20" s="984" t="s">
        <v>502</v>
      </c>
      <c r="CX20" s="985"/>
      <c r="CY20" s="985"/>
      <c r="CZ20" s="985"/>
      <c r="DA20" s="986"/>
      <c r="DB20" s="984" t="s">
        <v>502</v>
      </c>
      <c r="DC20" s="985"/>
      <c r="DD20" s="985"/>
      <c r="DE20" s="985"/>
      <c r="DF20" s="986"/>
      <c r="DG20" s="984" t="s">
        <v>502</v>
      </c>
      <c r="DH20" s="985"/>
      <c r="DI20" s="985"/>
      <c r="DJ20" s="985"/>
      <c r="DK20" s="986"/>
      <c r="DL20" s="984" t="s">
        <v>502</v>
      </c>
      <c r="DM20" s="985"/>
      <c r="DN20" s="985"/>
      <c r="DO20" s="985"/>
      <c r="DP20" s="986"/>
      <c r="DQ20" s="984" t="s">
        <v>502</v>
      </c>
      <c r="DR20" s="985"/>
      <c r="DS20" s="985"/>
      <c r="DT20" s="985"/>
      <c r="DU20" s="986"/>
      <c r="DV20" s="987"/>
      <c r="DW20" s="988"/>
      <c r="DX20" s="988"/>
      <c r="DY20" s="988"/>
      <c r="DZ20" s="989"/>
      <c r="EA20" s="242"/>
    </row>
    <row r="21" spans="1:131" s="243" customFormat="1" ht="26.25" customHeight="1" thickBot="1" x14ac:dyDescent="0.25">
      <c r="A21" s="249">
        <v>15</v>
      </c>
      <c r="B21" s="1038"/>
      <c r="C21" s="1039"/>
      <c r="D21" s="1039"/>
      <c r="E21" s="1039"/>
      <c r="F21" s="1039"/>
      <c r="G21" s="1039"/>
      <c r="H21" s="1039"/>
      <c r="I21" s="1039"/>
      <c r="J21" s="1039"/>
      <c r="K21" s="1039"/>
      <c r="L21" s="1039"/>
      <c r="M21" s="1039"/>
      <c r="N21" s="1039"/>
      <c r="O21" s="1039"/>
      <c r="P21" s="1040"/>
      <c r="Q21" s="1045"/>
      <c r="R21" s="1042"/>
      <c r="S21" s="1042"/>
      <c r="T21" s="1042"/>
      <c r="U21" s="1042"/>
      <c r="V21" s="1042"/>
      <c r="W21" s="1042"/>
      <c r="X21" s="1042"/>
      <c r="Y21" s="1042"/>
      <c r="Z21" s="1042"/>
      <c r="AA21" s="1042"/>
      <c r="AB21" s="1042"/>
      <c r="AC21" s="1042"/>
      <c r="AD21" s="1042"/>
      <c r="AE21" s="1046"/>
      <c r="AF21" s="1096"/>
      <c r="AG21" s="1097"/>
      <c r="AH21" s="1097"/>
      <c r="AI21" s="1097"/>
      <c r="AJ21" s="1098"/>
      <c r="AK21" s="1099"/>
      <c r="AL21" s="1100"/>
      <c r="AM21" s="1100"/>
      <c r="AN21" s="1100"/>
      <c r="AO21" s="1100"/>
      <c r="AP21" s="1100"/>
      <c r="AQ21" s="1100"/>
      <c r="AR21" s="1100"/>
      <c r="AS21" s="1100"/>
      <c r="AT21" s="1100"/>
      <c r="AU21" s="1094"/>
      <c r="AV21" s="1094"/>
      <c r="AW21" s="1094"/>
      <c r="AX21" s="1094"/>
      <c r="AY21" s="1095"/>
      <c r="AZ21" s="240"/>
      <c r="BA21" s="240"/>
      <c r="BB21" s="240"/>
      <c r="BC21" s="240"/>
      <c r="BD21" s="240"/>
      <c r="BE21" s="241"/>
      <c r="BF21" s="241"/>
      <c r="BG21" s="241"/>
      <c r="BH21" s="241"/>
      <c r="BI21" s="241"/>
      <c r="BJ21" s="241"/>
      <c r="BK21" s="241"/>
      <c r="BL21" s="241"/>
      <c r="BM21" s="241"/>
      <c r="BN21" s="241"/>
      <c r="BO21" s="241"/>
      <c r="BP21" s="241"/>
      <c r="BQ21" s="250">
        <v>15</v>
      </c>
      <c r="BR21" s="251"/>
      <c r="BS21" s="1047" t="s">
        <v>581</v>
      </c>
      <c r="BT21" s="1048"/>
      <c r="BU21" s="1048"/>
      <c r="BV21" s="1048"/>
      <c r="BW21" s="1048"/>
      <c r="BX21" s="1048"/>
      <c r="BY21" s="1048"/>
      <c r="BZ21" s="1048"/>
      <c r="CA21" s="1048"/>
      <c r="CB21" s="1048"/>
      <c r="CC21" s="1048"/>
      <c r="CD21" s="1048"/>
      <c r="CE21" s="1048"/>
      <c r="CF21" s="1048"/>
      <c r="CG21" s="1049"/>
      <c r="CH21" s="984">
        <v>-3</v>
      </c>
      <c r="CI21" s="985"/>
      <c r="CJ21" s="985"/>
      <c r="CK21" s="985"/>
      <c r="CL21" s="986"/>
      <c r="CM21" s="984">
        <v>99</v>
      </c>
      <c r="CN21" s="985"/>
      <c r="CO21" s="985"/>
      <c r="CP21" s="985"/>
      <c r="CQ21" s="986"/>
      <c r="CR21" s="984">
        <v>100</v>
      </c>
      <c r="CS21" s="985"/>
      <c r="CT21" s="985"/>
      <c r="CU21" s="985"/>
      <c r="CV21" s="986"/>
      <c r="CW21" s="984" t="s">
        <v>502</v>
      </c>
      <c r="CX21" s="985"/>
      <c r="CY21" s="985"/>
      <c r="CZ21" s="985"/>
      <c r="DA21" s="986"/>
      <c r="DB21" s="984" t="s">
        <v>502</v>
      </c>
      <c r="DC21" s="985"/>
      <c r="DD21" s="985"/>
      <c r="DE21" s="985"/>
      <c r="DF21" s="986"/>
      <c r="DG21" s="984" t="s">
        <v>502</v>
      </c>
      <c r="DH21" s="985"/>
      <c r="DI21" s="985"/>
      <c r="DJ21" s="985"/>
      <c r="DK21" s="986"/>
      <c r="DL21" s="984" t="s">
        <v>502</v>
      </c>
      <c r="DM21" s="985"/>
      <c r="DN21" s="985"/>
      <c r="DO21" s="985"/>
      <c r="DP21" s="986"/>
      <c r="DQ21" s="984" t="s">
        <v>502</v>
      </c>
      <c r="DR21" s="985"/>
      <c r="DS21" s="985"/>
      <c r="DT21" s="985"/>
      <c r="DU21" s="986"/>
      <c r="DV21" s="987"/>
      <c r="DW21" s="988"/>
      <c r="DX21" s="988"/>
      <c r="DY21" s="988"/>
      <c r="DZ21" s="989"/>
      <c r="EA21" s="242"/>
    </row>
    <row r="22" spans="1:131" s="243" customFormat="1" ht="26.25" customHeight="1" x14ac:dyDescent="0.2">
      <c r="A22" s="249">
        <v>16</v>
      </c>
      <c r="B22" s="1085"/>
      <c r="C22" s="1086"/>
      <c r="D22" s="1086"/>
      <c r="E22" s="1086"/>
      <c r="F22" s="1086"/>
      <c r="G22" s="1086"/>
      <c r="H22" s="1086"/>
      <c r="I22" s="1086"/>
      <c r="J22" s="1086"/>
      <c r="K22" s="1086"/>
      <c r="L22" s="1086"/>
      <c r="M22" s="1086"/>
      <c r="N22" s="1086"/>
      <c r="O22" s="1086"/>
      <c r="P22" s="1087"/>
      <c r="Q22" s="1088"/>
      <c r="R22" s="1089"/>
      <c r="S22" s="1089"/>
      <c r="T22" s="1089"/>
      <c r="U22" s="1089"/>
      <c r="V22" s="1089"/>
      <c r="W22" s="1089"/>
      <c r="X22" s="1089"/>
      <c r="Y22" s="1089"/>
      <c r="Z22" s="1089"/>
      <c r="AA22" s="1089"/>
      <c r="AB22" s="1089"/>
      <c r="AC22" s="1089"/>
      <c r="AD22" s="1089"/>
      <c r="AE22" s="1090"/>
      <c r="AF22" s="1091"/>
      <c r="AG22" s="1092"/>
      <c r="AH22" s="1092"/>
      <c r="AI22" s="1092"/>
      <c r="AJ22" s="1093"/>
      <c r="AK22" s="1081"/>
      <c r="AL22" s="1082"/>
      <c r="AM22" s="1082"/>
      <c r="AN22" s="1082"/>
      <c r="AO22" s="1082"/>
      <c r="AP22" s="1082"/>
      <c r="AQ22" s="1082"/>
      <c r="AR22" s="1082"/>
      <c r="AS22" s="1082"/>
      <c r="AT22" s="1082"/>
      <c r="AU22" s="1083"/>
      <c r="AV22" s="1083"/>
      <c r="AW22" s="1083"/>
      <c r="AX22" s="1083"/>
      <c r="AY22" s="1084"/>
      <c r="AZ22" s="1029" t="s">
        <v>374</v>
      </c>
      <c r="BA22" s="1029"/>
      <c r="BB22" s="1029"/>
      <c r="BC22" s="1029"/>
      <c r="BD22" s="1030"/>
      <c r="BE22" s="241"/>
      <c r="BF22" s="241"/>
      <c r="BG22" s="241"/>
      <c r="BH22" s="241"/>
      <c r="BI22" s="241"/>
      <c r="BJ22" s="241"/>
      <c r="BK22" s="241"/>
      <c r="BL22" s="241"/>
      <c r="BM22" s="241"/>
      <c r="BN22" s="241"/>
      <c r="BO22" s="241"/>
      <c r="BP22" s="241"/>
      <c r="BQ22" s="250">
        <v>16</v>
      </c>
      <c r="BR22" s="251"/>
      <c r="BS22" s="1047" t="s">
        <v>582</v>
      </c>
      <c r="BT22" s="1048"/>
      <c r="BU22" s="1048"/>
      <c r="BV22" s="1048"/>
      <c r="BW22" s="1048"/>
      <c r="BX22" s="1048"/>
      <c r="BY22" s="1048"/>
      <c r="BZ22" s="1048"/>
      <c r="CA22" s="1048"/>
      <c r="CB22" s="1048"/>
      <c r="CC22" s="1048"/>
      <c r="CD22" s="1048"/>
      <c r="CE22" s="1048"/>
      <c r="CF22" s="1048"/>
      <c r="CG22" s="1049"/>
      <c r="CH22" s="984">
        <v>8</v>
      </c>
      <c r="CI22" s="985"/>
      <c r="CJ22" s="985"/>
      <c r="CK22" s="985"/>
      <c r="CL22" s="986"/>
      <c r="CM22" s="984">
        <v>3494</v>
      </c>
      <c r="CN22" s="985"/>
      <c r="CO22" s="985"/>
      <c r="CP22" s="985"/>
      <c r="CQ22" s="986"/>
      <c r="CR22" s="984">
        <v>900</v>
      </c>
      <c r="CS22" s="985"/>
      <c r="CT22" s="985"/>
      <c r="CU22" s="985"/>
      <c r="CV22" s="986"/>
      <c r="CW22" s="984" t="s">
        <v>502</v>
      </c>
      <c r="CX22" s="985"/>
      <c r="CY22" s="985"/>
      <c r="CZ22" s="985"/>
      <c r="DA22" s="986"/>
      <c r="DB22" s="984" t="s">
        <v>502</v>
      </c>
      <c r="DC22" s="985"/>
      <c r="DD22" s="985"/>
      <c r="DE22" s="985"/>
      <c r="DF22" s="986"/>
      <c r="DG22" s="984" t="s">
        <v>502</v>
      </c>
      <c r="DH22" s="985"/>
      <c r="DI22" s="985"/>
      <c r="DJ22" s="985"/>
      <c r="DK22" s="986"/>
      <c r="DL22" s="984" t="s">
        <v>502</v>
      </c>
      <c r="DM22" s="985"/>
      <c r="DN22" s="985"/>
      <c r="DO22" s="985"/>
      <c r="DP22" s="986"/>
      <c r="DQ22" s="984" t="s">
        <v>502</v>
      </c>
      <c r="DR22" s="985"/>
      <c r="DS22" s="985"/>
      <c r="DT22" s="985"/>
      <c r="DU22" s="986"/>
      <c r="DV22" s="987"/>
      <c r="DW22" s="988"/>
      <c r="DX22" s="988"/>
      <c r="DY22" s="988"/>
      <c r="DZ22" s="989"/>
      <c r="EA22" s="242"/>
    </row>
    <row r="23" spans="1:131" s="243" customFormat="1" ht="26.25" customHeight="1" thickBot="1" x14ac:dyDescent="0.25">
      <c r="A23" s="252" t="s">
        <v>375</v>
      </c>
      <c r="B23" s="939" t="s">
        <v>376</v>
      </c>
      <c r="C23" s="940"/>
      <c r="D23" s="940"/>
      <c r="E23" s="940"/>
      <c r="F23" s="940"/>
      <c r="G23" s="940"/>
      <c r="H23" s="940"/>
      <c r="I23" s="940"/>
      <c r="J23" s="940"/>
      <c r="K23" s="940"/>
      <c r="L23" s="940"/>
      <c r="M23" s="940"/>
      <c r="N23" s="940"/>
      <c r="O23" s="940"/>
      <c r="P23" s="941"/>
      <c r="Q23" s="1072">
        <v>1032604</v>
      </c>
      <c r="R23" s="1073"/>
      <c r="S23" s="1073"/>
      <c r="T23" s="1073"/>
      <c r="U23" s="1073"/>
      <c r="V23" s="1073">
        <v>957769</v>
      </c>
      <c r="W23" s="1073"/>
      <c r="X23" s="1073"/>
      <c r="Y23" s="1073"/>
      <c r="Z23" s="1073"/>
      <c r="AA23" s="1073">
        <v>74835</v>
      </c>
      <c r="AB23" s="1073"/>
      <c r="AC23" s="1073"/>
      <c r="AD23" s="1073"/>
      <c r="AE23" s="1074"/>
      <c r="AF23" s="1075">
        <v>19129</v>
      </c>
      <c r="AG23" s="1073"/>
      <c r="AH23" s="1073"/>
      <c r="AI23" s="1073"/>
      <c r="AJ23" s="1076"/>
      <c r="AK23" s="1077"/>
      <c r="AL23" s="1078"/>
      <c r="AM23" s="1078"/>
      <c r="AN23" s="1078"/>
      <c r="AO23" s="1078"/>
      <c r="AP23" s="1073">
        <v>1355246</v>
      </c>
      <c r="AQ23" s="1073"/>
      <c r="AR23" s="1073"/>
      <c r="AS23" s="1073"/>
      <c r="AT23" s="1073"/>
      <c r="AU23" s="1079"/>
      <c r="AV23" s="1079"/>
      <c r="AW23" s="1079"/>
      <c r="AX23" s="1079"/>
      <c r="AY23" s="1080"/>
      <c r="AZ23" s="1069" t="s">
        <v>377</v>
      </c>
      <c r="BA23" s="1070"/>
      <c r="BB23" s="1070"/>
      <c r="BC23" s="1070"/>
      <c r="BD23" s="1071"/>
      <c r="BE23" s="241"/>
      <c r="BF23" s="241"/>
      <c r="BG23" s="241"/>
      <c r="BH23" s="241"/>
      <c r="BI23" s="241"/>
      <c r="BJ23" s="241"/>
      <c r="BK23" s="241"/>
      <c r="BL23" s="241"/>
      <c r="BM23" s="241"/>
      <c r="BN23" s="241"/>
      <c r="BO23" s="241"/>
      <c r="BP23" s="241"/>
      <c r="BQ23" s="250">
        <v>17</v>
      </c>
      <c r="BR23" s="251"/>
      <c r="BS23" s="1047" t="s">
        <v>583</v>
      </c>
      <c r="BT23" s="1048"/>
      <c r="BU23" s="1048"/>
      <c r="BV23" s="1048"/>
      <c r="BW23" s="1048"/>
      <c r="BX23" s="1048"/>
      <c r="BY23" s="1048"/>
      <c r="BZ23" s="1048"/>
      <c r="CA23" s="1048"/>
      <c r="CB23" s="1048"/>
      <c r="CC23" s="1048"/>
      <c r="CD23" s="1048"/>
      <c r="CE23" s="1048"/>
      <c r="CF23" s="1048"/>
      <c r="CG23" s="1049"/>
      <c r="CH23" s="984">
        <v>1</v>
      </c>
      <c r="CI23" s="985"/>
      <c r="CJ23" s="985"/>
      <c r="CK23" s="985"/>
      <c r="CL23" s="986"/>
      <c r="CM23" s="984">
        <v>636</v>
      </c>
      <c r="CN23" s="985"/>
      <c r="CO23" s="985"/>
      <c r="CP23" s="985"/>
      <c r="CQ23" s="986"/>
      <c r="CR23" s="984">
        <v>250</v>
      </c>
      <c r="CS23" s="985"/>
      <c r="CT23" s="985"/>
      <c r="CU23" s="985"/>
      <c r="CV23" s="986"/>
      <c r="CW23" s="984" t="s">
        <v>502</v>
      </c>
      <c r="CX23" s="985"/>
      <c r="CY23" s="985"/>
      <c r="CZ23" s="985"/>
      <c r="DA23" s="986"/>
      <c r="DB23" s="984" t="s">
        <v>502</v>
      </c>
      <c r="DC23" s="985"/>
      <c r="DD23" s="985"/>
      <c r="DE23" s="985"/>
      <c r="DF23" s="986"/>
      <c r="DG23" s="984" t="s">
        <v>502</v>
      </c>
      <c r="DH23" s="985"/>
      <c r="DI23" s="985"/>
      <c r="DJ23" s="985"/>
      <c r="DK23" s="986"/>
      <c r="DL23" s="984" t="s">
        <v>502</v>
      </c>
      <c r="DM23" s="985"/>
      <c r="DN23" s="985"/>
      <c r="DO23" s="985"/>
      <c r="DP23" s="986"/>
      <c r="DQ23" s="984" t="s">
        <v>502</v>
      </c>
      <c r="DR23" s="985"/>
      <c r="DS23" s="985"/>
      <c r="DT23" s="985"/>
      <c r="DU23" s="986"/>
      <c r="DV23" s="987"/>
      <c r="DW23" s="988"/>
      <c r="DX23" s="988"/>
      <c r="DY23" s="988"/>
      <c r="DZ23" s="989"/>
      <c r="EA23" s="242"/>
    </row>
    <row r="24" spans="1:131" s="243" customFormat="1" ht="26.25" customHeight="1" x14ac:dyDescent="0.2">
      <c r="A24" s="1068" t="s">
        <v>378</v>
      </c>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68"/>
      <c r="AL24" s="1068"/>
      <c r="AM24" s="1068"/>
      <c r="AN24" s="1068"/>
      <c r="AO24" s="1068"/>
      <c r="AP24" s="1068"/>
      <c r="AQ24" s="1068"/>
      <c r="AR24" s="1068"/>
      <c r="AS24" s="1068"/>
      <c r="AT24" s="1068"/>
      <c r="AU24" s="1068"/>
      <c r="AV24" s="1068"/>
      <c r="AW24" s="1068"/>
      <c r="AX24" s="1068"/>
      <c r="AY24" s="1068"/>
      <c r="AZ24" s="240"/>
      <c r="BA24" s="240"/>
      <c r="BB24" s="240"/>
      <c r="BC24" s="240"/>
      <c r="BD24" s="240"/>
      <c r="BE24" s="241"/>
      <c r="BF24" s="241"/>
      <c r="BG24" s="241"/>
      <c r="BH24" s="241"/>
      <c r="BI24" s="241"/>
      <c r="BJ24" s="241"/>
      <c r="BK24" s="241"/>
      <c r="BL24" s="241"/>
      <c r="BM24" s="241"/>
      <c r="BN24" s="241"/>
      <c r="BO24" s="241"/>
      <c r="BP24" s="241"/>
      <c r="BQ24" s="250">
        <v>18</v>
      </c>
      <c r="BR24" s="251"/>
      <c r="BS24" s="1047" t="s">
        <v>584</v>
      </c>
      <c r="BT24" s="1048"/>
      <c r="BU24" s="1048"/>
      <c r="BV24" s="1048"/>
      <c r="BW24" s="1048"/>
      <c r="BX24" s="1048"/>
      <c r="BY24" s="1048"/>
      <c r="BZ24" s="1048"/>
      <c r="CA24" s="1048"/>
      <c r="CB24" s="1048"/>
      <c r="CC24" s="1048"/>
      <c r="CD24" s="1048"/>
      <c r="CE24" s="1048"/>
      <c r="CF24" s="1048"/>
      <c r="CG24" s="1049"/>
      <c r="CH24" s="984">
        <v>13</v>
      </c>
      <c r="CI24" s="985"/>
      <c r="CJ24" s="985"/>
      <c r="CK24" s="985"/>
      <c r="CL24" s="986"/>
      <c r="CM24" s="984">
        <v>1091</v>
      </c>
      <c r="CN24" s="985"/>
      <c r="CO24" s="985"/>
      <c r="CP24" s="985"/>
      <c r="CQ24" s="986"/>
      <c r="CR24" s="984">
        <v>6</v>
      </c>
      <c r="CS24" s="985"/>
      <c r="CT24" s="985"/>
      <c r="CU24" s="985"/>
      <c r="CV24" s="986"/>
      <c r="CW24" s="984" t="s">
        <v>502</v>
      </c>
      <c r="CX24" s="985"/>
      <c r="CY24" s="985"/>
      <c r="CZ24" s="985"/>
      <c r="DA24" s="986"/>
      <c r="DB24" s="984" t="s">
        <v>502</v>
      </c>
      <c r="DC24" s="985"/>
      <c r="DD24" s="985"/>
      <c r="DE24" s="985"/>
      <c r="DF24" s="986"/>
      <c r="DG24" s="984" t="s">
        <v>502</v>
      </c>
      <c r="DH24" s="985"/>
      <c r="DI24" s="985"/>
      <c r="DJ24" s="985"/>
      <c r="DK24" s="986"/>
      <c r="DL24" s="984" t="s">
        <v>502</v>
      </c>
      <c r="DM24" s="985"/>
      <c r="DN24" s="985"/>
      <c r="DO24" s="985"/>
      <c r="DP24" s="986"/>
      <c r="DQ24" s="984" t="s">
        <v>502</v>
      </c>
      <c r="DR24" s="985"/>
      <c r="DS24" s="985"/>
      <c r="DT24" s="985"/>
      <c r="DU24" s="986"/>
      <c r="DV24" s="987"/>
      <c r="DW24" s="988"/>
      <c r="DX24" s="988"/>
      <c r="DY24" s="988"/>
      <c r="DZ24" s="989"/>
      <c r="EA24" s="242"/>
    </row>
    <row r="25" spans="1:131" s="235" customFormat="1" ht="26.25" customHeight="1" thickBot="1" x14ac:dyDescent="0.25">
      <c r="A25" s="1067" t="s">
        <v>379</v>
      </c>
      <c r="B25" s="1067"/>
      <c r="C25" s="1067"/>
      <c r="D25" s="1067"/>
      <c r="E25" s="1067"/>
      <c r="F25" s="1067"/>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067"/>
      <c r="AC25" s="1067"/>
      <c r="AD25" s="1067"/>
      <c r="AE25" s="1067"/>
      <c r="AF25" s="1067"/>
      <c r="AG25" s="1067"/>
      <c r="AH25" s="1067"/>
      <c r="AI25" s="1067"/>
      <c r="AJ25" s="1067"/>
      <c r="AK25" s="1067"/>
      <c r="AL25" s="1067"/>
      <c r="AM25" s="1067"/>
      <c r="AN25" s="1067"/>
      <c r="AO25" s="1067"/>
      <c r="AP25" s="1067"/>
      <c r="AQ25" s="1067"/>
      <c r="AR25" s="1067"/>
      <c r="AS25" s="1067"/>
      <c r="AT25" s="1067"/>
      <c r="AU25" s="1067"/>
      <c r="AV25" s="1067"/>
      <c r="AW25" s="1067"/>
      <c r="AX25" s="1067"/>
      <c r="AY25" s="1067"/>
      <c r="AZ25" s="1067"/>
      <c r="BA25" s="1067"/>
      <c r="BB25" s="1067"/>
      <c r="BC25" s="1067"/>
      <c r="BD25" s="1067"/>
      <c r="BE25" s="1067"/>
      <c r="BF25" s="1067"/>
      <c r="BG25" s="1067"/>
      <c r="BH25" s="1067"/>
      <c r="BI25" s="1067"/>
      <c r="BJ25" s="240"/>
      <c r="BK25" s="240"/>
      <c r="BL25" s="240"/>
      <c r="BM25" s="240"/>
      <c r="BN25" s="240"/>
      <c r="BO25" s="253"/>
      <c r="BP25" s="253"/>
      <c r="BQ25" s="250">
        <v>19</v>
      </c>
      <c r="BR25" s="251"/>
      <c r="BS25" s="1047" t="s">
        <v>585</v>
      </c>
      <c r="BT25" s="1048"/>
      <c r="BU25" s="1048"/>
      <c r="BV25" s="1048"/>
      <c r="BW25" s="1048"/>
      <c r="BX25" s="1048"/>
      <c r="BY25" s="1048"/>
      <c r="BZ25" s="1048"/>
      <c r="CA25" s="1048"/>
      <c r="CB25" s="1048"/>
      <c r="CC25" s="1048"/>
      <c r="CD25" s="1048"/>
      <c r="CE25" s="1048"/>
      <c r="CF25" s="1048"/>
      <c r="CG25" s="1049"/>
      <c r="CH25" s="984">
        <v>29</v>
      </c>
      <c r="CI25" s="985"/>
      <c r="CJ25" s="985"/>
      <c r="CK25" s="985"/>
      <c r="CL25" s="986"/>
      <c r="CM25" s="984">
        <v>203</v>
      </c>
      <c r="CN25" s="985"/>
      <c r="CO25" s="985"/>
      <c r="CP25" s="985"/>
      <c r="CQ25" s="986"/>
      <c r="CR25" s="984">
        <v>5</v>
      </c>
      <c r="CS25" s="985"/>
      <c r="CT25" s="985"/>
      <c r="CU25" s="985"/>
      <c r="CV25" s="986"/>
      <c r="CW25" s="984" t="s">
        <v>502</v>
      </c>
      <c r="CX25" s="985"/>
      <c r="CY25" s="985"/>
      <c r="CZ25" s="985"/>
      <c r="DA25" s="986"/>
      <c r="DB25" s="984" t="s">
        <v>502</v>
      </c>
      <c r="DC25" s="985"/>
      <c r="DD25" s="985"/>
      <c r="DE25" s="985"/>
      <c r="DF25" s="986"/>
      <c r="DG25" s="984" t="s">
        <v>502</v>
      </c>
      <c r="DH25" s="985"/>
      <c r="DI25" s="985"/>
      <c r="DJ25" s="985"/>
      <c r="DK25" s="986"/>
      <c r="DL25" s="984" t="s">
        <v>502</v>
      </c>
      <c r="DM25" s="985"/>
      <c r="DN25" s="985"/>
      <c r="DO25" s="985"/>
      <c r="DP25" s="986"/>
      <c r="DQ25" s="984" t="s">
        <v>502</v>
      </c>
      <c r="DR25" s="985"/>
      <c r="DS25" s="985"/>
      <c r="DT25" s="985"/>
      <c r="DU25" s="986"/>
      <c r="DV25" s="987"/>
      <c r="DW25" s="988"/>
      <c r="DX25" s="988"/>
      <c r="DY25" s="988"/>
      <c r="DZ25" s="989"/>
      <c r="EA25" s="234"/>
    </row>
    <row r="26" spans="1:131" s="235" customFormat="1" ht="26.25" customHeight="1" x14ac:dyDescent="0.2">
      <c r="A26" s="990" t="s">
        <v>344</v>
      </c>
      <c r="B26" s="991"/>
      <c r="C26" s="991"/>
      <c r="D26" s="991"/>
      <c r="E26" s="991"/>
      <c r="F26" s="991"/>
      <c r="G26" s="991"/>
      <c r="H26" s="991"/>
      <c r="I26" s="991"/>
      <c r="J26" s="991"/>
      <c r="K26" s="991"/>
      <c r="L26" s="991"/>
      <c r="M26" s="991"/>
      <c r="N26" s="991"/>
      <c r="O26" s="991"/>
      <c r="P26" s="992"/>
      <c r="Q26" s="996" t="s">
        <v>380</v>
      </c>
      <c r="R26" s="997"/>
      <c r="S26" s="997"/>
      <c r="T26" s="997"/>
      <c r="U26" s="998"/>
      <c r="V26" s="996" t="s">
        <v>381</v>
      </c>
      <c r="W26" s="997"/>
      <c r="X26" s="997"/>
      <c r="Y26" s="997"/>
      <c r="Z26" s="998"/>
      <c r="AA26" s="996" t="s">
        <v>382</v>
      </c>
      <c r="AB26" s="997"/>
      <c r="AC26" s="997"/>
      <c r="AD26" s="997"/>
      <c r="AE26" s="997"/>
      <c r="AF26" s="1063" t="s">
        <v>383</v>
      </c>
      <c r="AG26" s="1003"/>
      <c r="AH26" s="1003"/>
      <c r="AI26" s="1003"/>
      <c r="AJ26" s="1064"/>
      <c r="AK26" s="997" t="s">
        <v>384</v>
      </c>
      <c r="AL26" s="997"/>
      <c r="AM26" s="997"/>
      <c r="AN26" s="997"/>
      <c r="AO26" s="998"/>
      <c r="AP26" s="996" t="s">
        <v>385</v>
      </c>
      <c r="AQ26" s="997"/>
      <c r="AR26" s="997"/>
      <c r="AS26" s="997"/>
      <c r="AT26" s="998"/>
      <c r="AU26" s="996" t="s">
        <v>386</v>
      </c>
      <c r="AV26" s="997"/>
      <c r="AW26" s="997"/>
      <c r="AX26" s="997"/>
      <c r="AY26" s="998"/>
      <c r="AZ26" s="996" t="s">
        <v>387</v>
      </c>
      <c r="BA26" s="997"/>
      <c r="BB26" s="997"/>
      <c r="BC26" s="997"/>
      <c r="BD26" s="998"/>
      <c r="BE26" s="996" t="s">
        <v>351</v>
      </c>
      <c r="BF26" s="997"/>
      <c r="BG26" s="997"/>
      <c r="BH26" s="997"/>
      <c r="BI26" s="1012"/>
      <c r="BJ26" s="240"/>
      <c r="BK26" s="240"/>
      <c r="BL26" s="240"/>
      <c r="BM26" s="240"/>
      <c r="BN26" s="240"/>
      <c r="BO26" s="253"/>
      <c r="BP26" s="253"/>
      <c r="BQ26" s="250">
        <v>20</v>
      </c>
      <c r="BR26" s="251"/>
      <c r="BS26" s="1047" t="s">
        <v>586</v>
      </c>
      <c r="BT26" s="1048"/>
      <c r="BU26" s="1048"/>
      <c r="BV26" s="1048"/>
      <c r="BW26" s="1048"/>
      <c r="BX26" s="1048"/>
      <c r="BY26" s="1048"/>
      <c r="BZ26" s="1048"/>
      <c r="CA26" s="1048"/>
      <c r="CB26" s="1048"/>
      <c r="CC26" s="1048"/>
      <c r="CD26" s="1048"/>
      <c r="CE26" s="1048"/>
      <c r="CF26" s="1048"/>
      <c r="CG26" s="1049"/>
      <c r="CH26" s="984">
        <v>-3</v>
      </c>
      <c r="CI26" s="985"/>
      <c r="CJ26" s="985"/>
      <c r="CK26" s="985"/>
      <c r="CL26" s="986"/>
      <c r="CM26" s="984">
        <v>5202</v>
      </c>
      <c r="CN26" s="985"/>
      <c r="CO26" s="985"/>
      <c r="CP26" s="985"/>
      <c r="CQ26" s="986"/>
      <c r="CR26" s="984">
        <v>411</v>
      </c>
      <c r="CS26" s="985"/>
      <c r="CT26" s="985"/>
      <c r="CU26" s="985"/>
      <c r="CV26" s="986"/>
      <c r="CW26" s="984">
        <v>12</v>
      </c>
      <c r="CX26" s="985"/>
      <c r="CY26" s="985"/>
      <c r="CZ26" s="985"/>
      <c r="DA26" s="986"/>
      <c r="DB26" s="984" t="s">
        <v>502</v>
      </c>
      <c r="DC26" s="985"/>
      <c r="DD26" s="985"/>
      <c r="DE26" s="985"/>
      <c r="DF26" s="986"/>
      <c r="DG26" s="984" t="s">
        <v>502</v>
      </c>
      <c r="DH26" s="985"/>
      <c r="DI26" s="985"/>
      <c r="DJ26" s="985"/>
      <c r="DK26" s="986"/>
      <c r="DL26" s="984" t="s">
        <v>502</v>
      </c>
      <c r="DM26" s="985"/>
      <c r="DN26" s="985"/>
      <c r="DO26" s="985"/>
      <c r="DP26" s="986"/>
      <c r="DQ26" s="984" t="s">
        <v>502</v>
      </c>
      <c r="DR26" s="985"/>
      <c r="DS26" s="985"/>
      <c r="DT26" s="985"/>
      <c r="DU26" s="986"/>
      <c r="DV26" s="987"/>
      <c r="DW26" s="988"/>
      <c r="DX26" s="988"/>
      <c r="DY26" s="988"/>
      <c r="DZ26" s="989"/>
      <c r="EA26" s="234"/>
    </row>
    <row r="27" spans="1:131" s="235" customFormat="1" ht="26.25" customHeight="1" thickBot="1" x14ac:dyDescent="0.25">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65"/>
      <c r="AG27" s="1006"/>
      <c r="AH27" s="1006"/>
      <c r="AI27" s="1006"/>
      <c r="AJ27" s="1066"/>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40"/>
      <c r="BK27" s="240"/>
      <c r="BL27" s="240"/>
      <c r="BM27" s="240"/>
      <c r="BN27" s="240"/>
      <c r="BO27" s="253"/>
      <c r="BP27" s="253"/>
      <c r="BQ27" s="250">
        <v>21</v>
      </c>
      <c r="BR27" s="251"/>
      <c r="BS27" s="1047" t="s">
        <v>587</v>
      </c>
      <c r="BT27" s="1048"/>
      <c r="BU27" s="1048"/>
      <c r="BV27" s="1048"/>
      <c r="BW27" s="1048"/>
      <c r="BX27" s="1048"/>
      <c r="BY27" s="1048"/>
      <c r="BZ27" s="1048"/>
      <c r="CA27" s="1048"/>
      <c r="CB27" s="1048"/>
      <c r="CC27" s="1048"/>
      <c r="CD27" s="1048"/>
      <c r="CE27" s="1048"/>
      <c r="CF27" s="1048"/>
      <c r="CG27" s="1049"/>
      <c r="CH27" s="984">
        <v>13</v>
      </c>
      <c r="CI27" s="985"/>
      <c r="CJ27" s="985"/>
      <c r="CK27" s="985"/>
      <c r="CL27" s="986"/>
      <c r="CM27" s="984">
        <v>1138</v>
      </c>
      <c r="CN27" s="985"/>
      <c r="CO27" s="985"/>
      <c r="CP27" s="985"/>
      <c r="CQ27" s="986"/>
      <c r="CR27" s="984">
        <v>10</v>
      </c>
      <c r="CS27" s="985"/>
      <c r="CT27" s="985"/>
      <c r="CU27" s="985"/>
      <c r="CV27" s="986"/>
      <c r="CW27" s="984" t="s">
        <v>502</v>
      </c>
      <c r="CX27" s="985"/>
      <c r="CY27" s="985"/>
      <c r="CZ27" s="985"/>
      <c r="DA27" s="986"/>
      <c r="DB27" s="984" t="s">
        <v>502</v>
      </c>
      <c r="DC27" s="985"/>
      <c r="DD27" s="985"/>
      <c r="DE27" s="985"/>
      <c r="DF27" s="986"/>
      <c r="DG27" s="984" t="s">
        <v>502</v>
      </c>
      <c r="DH27" s="985"/>
      <c r="DI27" s="985"/>
      <c r="DJ27" s="985"/>
      <c r="DK27" s="986"/>
      <c r="DL27" s="984" t="s">
        <v>502</v>
      </c>
      <c r="DM27" s="985"/>
      <c r="DN27" s="985"/>
      <c r="DO27" s="985"/>
      <c r="DP27" s="986"/>
      <c r="DQ27" s="984" t="s">
        <v>502</v>
      </c>
      <c r="DR27" s="985"/>
      <c r="DS27" s="985"/>
      <c r="DT27" s="985"/>
      <c r="DU27" s="986"/>
      <c r="DV27" s="987"/>
      <c r="DW27" s="988"/>
      <c r="DX27" s="988"/>
      <c r="DY27" s="988"/>
      <c r="DZ27" s="989"/>
      <c r="EA27" s="234"/>
    </row>
    <row r="28" spans="1:131" s="235" customFormat="1" ht="26.25" customHeight="1" thickTop="1" x14ac:dyDescent="0.2">
      <c r="A28" s="254">
        <v>1</v>
      </c>
      <c r="B28" s="1054" t="s">
        <v>388</v>
      </c>
      <c r="C28" s="1055"/>
      <c r="D28" s="1055"/>
      <c r="E28" s="1055"/>
      <c r="F28" s="1055"/>
      <c r="G28" s="1055"/>
      <c r="H28" s="1055"/>
      <c r="I28" s="1055"/>
      <c r="J28" s="1055"/>
      <c r="K28" s="1055"/>
      <c r="L28" s="1055"/>
      <c r="M28" s="1055"/>
      <c r="N28" s="1055"/>
      <c r="O28" s="1055"/>
      <c r="P28" s="1056"/>
      <c r="Q28" s="1057">
        <v>116397</v>
      </c>
      <c r="R28" s="1058"/>
      <c r="S28" s="1058"/>
      <c r="T28" s="1058"/>
      <c r="U28" s="1058"/>
      <c r="V28" s="1058">
        <v>114551</v>
      </c>
      <c r="W28" s="1058"/>
      <c r="X28" s="1058"/>
      <c r="Y28" s="1058"/>
      <c r="Z28" s="1058"/>
      <c r="AA28" s="1058">
        <v>1846</v>
      </c>
      <c r="AB28" s="1058"/>
      <c r="AC28" s="1058"/>
      <c r="AD28" s="1058"/>
      <c r="AE28" s="1059"/>
      <c r="AF28" s="1060">
        <v>1846</v>
      </c>
      <c r="AG28" s="1058"/>
      <c r="AH28" s="1058"/>
      <c r="AI28" s="1058"/>
      <c r="AJ28" s="1061"/>
      <c r="AK28" s="1062">
        <v>7057</v>
      </c>
      <c r="AL28" s="1050"/>
      <c r="AM28" s="1050"/>
      <c r="AN28" s="1050"/>
      <c r="AO28" s="1050"/>
      <c r="AP28" s="1050">
        <v>0</v>
      </c>
      <c r="AQ28" s="1050"/>
      <c r="AR28" s="1050"/>
      <c r="AS28" s="1050"/>
      <c r="AT28" s="1050"/>
      <c r="AU28" s="1050">
        <v>0</v>
      </c>
      <c r="AV28" s="1050"/>
      <c r="AW28" s="1050"/>
      <c r="AX28" s="1050"/>
      <c r="AY28" s="1050"/>
      <c r="AZ28" s="1051" t="s">
        <v>603</v>
      </c>
      <c r="BA28" s="1051"/>
      <c r="BB28" s="1051"/>
      <c r="BC28" s="1051"/>
      <c r="BD28" s="1051"/>
      <c r="BE28" s="1052"/>
      <c r="BF28" s="1052"/>
      <c r="BG28" s="1052"/>
      <c r="BH28" s="1052"/>
      <c r="BI28" s="1053"/>
      <c r="BJ28" s="240"/>
      <c r="BK28" s="240"/>
      <c r="BL28" s="240"/>
      <c r="BM28" s="240"/>
      <c r="BN28" s="240"/>
      <c r="BO28" s="253"/>
      <c r="BP28" s="253"/>
      <c r="BQ28" s="250">
        <v>22</v>
      </c>
      <c r="BR28" s="251"/>
      <c r="BS28" s="1047" t="s">
        <v>588</v>
      </c>
      <c r="BT28" s="1048"/>
      <c r="BU28" s="1048"/>
      <c r="BV28" s="1048"/>
      <c r="BW28" s="1048"/>
      <c r="BX28" s="1048"/>
      <c r="BY28" s="1048"/>
      <c r="BZ28" s="1048"/>
      <c r="CA28" s="1048"/>
      <c r="CB28" s="1048"/>
      <c r="CC28" s="1048"/>
      <c r="CD28" s="1048"/>
      <c r="CE28" s="1048"/>
      <c r="CF28" s="1048"/>
      <c r="CG28" s="1049"/>
      <c r="CH28" s="984">
        <v>0</v>
      </c>
      <c r="CI28" s="985"/>
      <c r="CJ28" s="985"/>
      <c r="CK28" s="985"/>
      <c r="CL28" s="986"/>
      <c r="CM28" s="984">
        <v>259</v>
      </c>
      <c r="CN28" s="985"/>
      <c r="CO28" s="985"/>
      <c r="CP28" s="985"/>
      <c r="CQ28" s="986"/>
      <c r="CR28" s="984">
        <v>10</v>
      </c>
      <c r="CS28" s="985"/>
      <c r="CT28" s="985"/>
      <c r="CU28" s="985"/>
      <c r="CV28" s="986"/>
      <c r="CW28" s="984" t="s">
        <v>502</v>
      </c>
      <c r="CX28" s="985"/>
      <c r="CY28" s="985"/>
      <c r="CZ28" s="985"/>
      <c r="DA28" s="986"/>
      <c r="DB28" s="984" t="s">
        <v>502</v>
      </c>
      <c r="DC28" s="985"/>
      <c r="DD28" s="985"/>
      <c r="DE28" s="985"/>
      <c r="DF28" s="986"/>
      <c r="DG28" s="984" t="s">
        <v>502</v>
      </c>
      <c r="DH28" s="985"/>
      <c r="DI28" s="985"/>
      <c r="DJ28" s="985"/>
      <c r="DK28" s="986"/>
      <c r="DL28" s="984" t="s">
        <v>502</v>
      </c>
      <c r="DM28" s="985"/>
      <c r="DN28" s="985"/>
      <c r="DO28" s="985"/>
      <c r="DP28" s="986"/>
      <c r="DQ28" s="984" t="s">
        <v>502</v>
      </c>
      <c r="DR28" s="985"/>
      <c r="DS28" s="985"/>
      <c r="DT28" s="985"/>
      <c r="DU28" s="986"/>
      <c r="DV28" s="987"/>
      <c r="DW28" s="988"/>
      <c r="DX28" s="988"/>
      <c r="DY28" s="988"/>
      <c r="DZ28" s="989"/>
      <c r="EA28" s="234"/>
    </row>
    <row r="29" spans="1:131" s="235" customFormat="1" ht="26.25" customHeight="1" x14ac:dyDescent="0.2">
      <c r="A29" s="254">
        <v>2</v>
      </c>
      <c r="B29" s="1038" t="s">
        <v>389</v>
      </c>
      <c r="C29" s="1039"/>
      <c r="D29" s="1039"/>
      <c r="E29" s="1039"/>
      <c r="F29" s="1039"/>
      <c r="G29" s="1039"/>
      <c r="H29" s="1039"/>
      <c r="I29" s="1039"/>
      <c r="J29" s="1039"/>
      <c r="K29" s="1039"/>
      <c r="L29" s="1039"/>
      <c r="M29" s="1039"/>
      <c r="N29" s="1039"/>
      <c r="O29" s="1039"/>
      <c r="P29" s="1040"/>
      <c r="Q29" s="1045">
        <v>107146</v>
      </c>
      <c r="R29" s="1042"/>
      <c r="S29" s="1042"/>
      <c r="T29" s="1042"/>
      <c r="U29" s="1042"/>
      <c r="V29" s="1042">
        <v>108507</v>
      </c>
      <c r="W29" s="1042"/>
      <c r="X29" s="1042"/>
      <c r="Y29" s="1042"/>
      <c r="Z29" s="1042"/>
      <c r="AA29" s="1042">
        <v>-1361</v>
      </c>
      <c r="AB29" s="1042"/>
      <c r="AC29" s="1042"/>
      <c r="AD29" s="1042"/>
      <c r="AE29" s="1046"/>
      <c r="AF29" s="1041">
        <v>5900</v>
      </c>
      <c r="AG29" s="1042"/>
      <c r="AH29" s="1042"/>
      <c r="AI29" s="1042"/>
      <c r="AJ29" s="1043"/>
      <c r="AK29" s="975">
        <v>22356</v>
      </c>
      <c r="AL29" s="966"/>
      <c r="AM29" s="966"/>
      <c r="AN29" s="966"/>
      <c r="AO29" s="966"/>
      <c r="AP29" s="966">
        <v>102036</v>
      </c>
      <c r="AQ29" s="966"/>
      <c r="AR29" s="966"/>
      <c r="AS29" s="966"/>
      <c r="AT29" s="966"/>
      <c r="AU29" s="966">
        <v>53569</v>
      </c>
      <c r="AV29" s="966"/>
      <c r="AW29" s="966"/>
      <c r="AX29" s="966"/>
      <c r="AY29" s="966"/>
      <c r="AZ29" s="1044" t="s">
        <v>603</v>
      </c>
      <c r="BA29" s="1044"/>
      <c r="BB29" s="1044"/>
      <c r="BC29" s="1044"/>
      <c r="BD29" s="1044"/>
      <c r="BE29" s="1036" t="s">
        <v>390</v>
      </c>
      <c r="BF29" s="1036"/>
      <c r="BG29" s="1036"/>
      <c r="BH29" s="1036"/>
      <c r="BI29" s="1037"/>
      <c r="BJ29" s="240"/>
      <c r="BK29" s="240"/>
      <c r="BL29" s="240"/>
      <c r="BM29" s="240"/>
      <c r="BN29" s="240"/>
      <c r="BO29" s="253"/>
      <c r="BP29" s="253"/>
      <c r="BQ29" s="250">
        <v>23</v>
      </c>
      <c r="BR29" s="251"/>
      <c r="BS29" s="1047" t="s">
        <v>589</v>
      </c>
      <c r="BT29" s="1048"/>
      <c r="BU29" s="1048"/>
      <c r="BV29" s="1048"/>
      <c r="BW29" s="1048"/>
      <c r="BX29" s="1048"/>
      <c r="BY29" s="1048"/>
      <c r="BZ29" s="1048"/>
      <c r="CA29" s="1048"/>
      <c r="CB29" s="1048"/>
      <c r="CC29" s="1048"/>
      <c r="CD29" s="1048"/>
      <c r="CE29" s="1048"/>
      <c r="CF29" s="1048"/>
      <c r="CG29" s="1049"/>
      <c r="CH29" s="984">
        <v>0</v>
      </c>
      <c r="CI29" s="985"/>
      <c r="CJ29" s="985"/>
      <c r="CK29" s="985"/>
      <c r="CL29" s="986"/>
      <c r="CM29" s="984">
        <v>773</v>
      </c>
      <c r="CN29" s="985"/>
      <c r="CO29" s="985"/>
      <c r="CP29" s="985"/>
      <c r="CQ29" s="986"/>
      <c r="CR29" s="984">
        <v>499</v>
      </c>
      <c r="CS29" s="985"/>
      <c r="CT29" s="985"/>
      <c r="CU29" s="985"/>
      <c r="CV29" s="986"/>
      <c r="CW29" s="984" t="s">
        <v>502</v>
      </c>
      <c r="CX29" s="985"/>
      <c r="CY29" s="985"/>
      <c r="CZ29" s="985"/>
      <c r="DA29" s="986"/>
      <c r="DB29" s="984" t="s">
        <v>502</v>
      </c>
      <c r="DC29" s="985"/>
      <c r="DD29" s="985"/>
      <c r="DE29" s="985"/>
      <c r="DF29" s="986"/>
      <c r="DG29" s="984" t="s">
        <v>502</v>
      </c>
      <c r="DH29" s="985"/>
      <c r="DI29" s="985"/>
      <c r="DJ29" s="985"/>
      <c r="DK29" s="986"/>
      <c r="DL29" s="984" t="s">
        <v>502</v>
      </c>
      <c r="DM29" s="985"/>
      <c r="DN29" s="985"/>
      <c r="DO29" s="985"/>
      <c r="DP29" s="986"/>
      <c r="DQ29" s="984" t="s">
        <v>502</v>
      </c>
      <c r="DR29" s="985"/>
      <c r="DS29" s="985"/>
      <c r="DT29" s="985"/>
      <c r="DU29" s="986"/>
      <c r="DV29" s="987"/>
      <c r="DW29" s="988"/>
      <c r="DX29" s="988"/>
      <c r="DY29" s="988"/>
      <c r="DZ29" s="989"/>
      <c r="EA29" s="234"/>
    </row>
    <row r="30" spans="1:131" s="235" customFormat="1" ht="26.25" customHeight="1" x14ac:dyDescent="0.2">
      <c r="A30" s="254">
        <v>3</v>
      </c>
      <c r="B30" s="1038" t="s">
        <v>391</v>
      </c>
      <c r="C30" s="1039"/>
      <c r="D30" s="1039"/>
      <c r="E30" s="1039"/>
      <c r="F30" s="1039"/>
      <c r="G30" s="1039"/>
      <c r="H30" s="1039"/>
      <c r="I30" s="1039"/>
      <c r="J30" s="1039"/>
      <c r="K30" s="1039"/>
      <c r="L30" s="1039"/>
      <c r="M30" s="1039"/>
      <c r="N30" s="1039"/>
      <c r="O30" s="1039"/>
      <c r="P30" s="1040"/>
      <c r="Q30" s="1045">
        <v>911</v>
      </c>
      <c r="R30" s="1042"/>
      <c r="S30" s="1042"/>
      <c r="T30" s="1042"/>
      <c r="U30" s="1042"/>
      <c r="V30" s="1042">
        <v>806</v>
      </c>
      <c r="W30" s="1042"/>
      <c r="X30" s="1042"/>
      <c r="Y30" s="1042"/>
      <c r="Z30" s="1042"/>
      <c r="AA30" s="1042">
        <v>105</v>
      </c>
      <c r="AB30" s="1042"/>
      <c r="AC30" s="1042"/>
      <c r="AD30" s="1042"/>
      <c r="AE30" s="1046"/>
      <c r="AF30" s="1041">
        <v>148</v>
      </c>
      <c r="AG30" s="1042"/>
      <c r="AH30" s="1042"/>
      <c r="AI30" s="1042"/>
      <c r="AJ30" s="1043"/>
      <c r="AK30" s="975">
        <v>33</v>
      </c>
      <c r="AL30" s="966"/>
      <c r="AM30" s="966"/>
      <c r="AN30" s="966"/>
      <c r="AO30" s="966"/>
      <c r="AP30" s="966">
        <v>4168</v>
      </c>
      <c r="AQ30" s="966"/>
      <c r="AR30" s="966"/>
      <c r="AS30" s="966"/>
      <c r="AT30" s="966"/>
      <c r="AU30" s="966">
        <v>0</v>
      </c>
      <c r="AV30" s="966"/>
      <c r="AW30" s="966"/>
      <c r="AX30" s="966"/>
      <c r="AY30" s="966"/>
      <c r="AZ30" s="1044" t="s">
        <v>603</v>
      </c>
      <c r="BA30" s="1044"/>
      <c r="BB30" s="1044"/>
      <c r="BC30" s="1044"/>
      <c r="BD30" s="1044"/>
      <c r="BE30" s="1036" t="s">
        <v>390</v>
      </c>
      <c r="BF30" s="1036"/>
      <c r="BG30" s="1036"/>
      <c r="BH30" s="1036"/>
      <c r="BI30" s="1037"/>
      <c r="BJ30" s="240"/>
      <c r="BK30" s="240"/>
      <c r="BL30" s="240"/>
      <c r="BM30" s="240"/>
      <c r="BN30" s="240"/>
      <c r="BO30" s="253"/>
      <c r="BP30" s="253"/>
      <c r="BQ30" s="250">
        <v>24</v>
      </c>
      <c r="BR30" s="251"/>
      <c r="BS30" s="1047" t="s">
        <v>590</v>
      </c>
      <c r="BT30" s="1048"/>
      <c r="BU30" s="1048"/>
      <c r="BV30" s="1048"/>
      <c r="BW30" s="1048"/>
      <c r="BX30" s="1048"/>
      <c r="BY30" s="1048"/>
      <c r="BZ30" s="1048"/>
      <c r="CA30" s="1048"/>
      <c r="CB30" s="1048"/>
      <c r="CC30" s="1048"/>
      <c r="CD30" s="1048"/>
      <c r="CE30" s="1048"/>
      <c r="CF30" s="1048"/>
      <c r="CG30" s="1049"/>
      <c r="CH30" s="984">
        <v>73</v>
      </c>
      <c r="CI30" s="985"/>
      <c r="CJ30" s="985"/>
      <c r="CK30" s="985"/>
      <c r="CL30" s="986"/>
      <c r="CM30" s="984">
        <v>4385</v>
      </c>
      <c r="CN30" s="985"/>
      <c r="CO30" s="985"/>
      <c r="CP30" s="985"/>
      <c r="CQ30" s="986"/>
      <c r="CR30" s="984">
        <v>30</v>
      </c>
      <c r="CS30" s="985"/>
      <c r="CT30" s="985"/>
      <c r="CU30" s="985"/>
      <c r="CV30" s="986"/>
      <c r="CW30" s="984" t="s">
        <v>502</v>
      </c>
      <c r="CX30" s="985"/>
      <c r="CY30" s="985"/>
      <c r="CZ30" s="985"/>
      <c r="DA30" s="986"/>
      <c r="DB30" s="984" t="s">
        <v>502</v>
      </c>
      <c r="DC30" s="985"/>
      <c r="DD30" s="985"/>
      <c r="DE30" s="985"/>
      <c r="DF30" s="986"/>
      <c r="DG30" s="984" t="s">
        <v>502</v>
      </c>
      <c r="DH30" s="985"/>
      <c r="DI30" s="985"/>
      <c r="DJ30" s="985"/>
      <c r="DK30" s="986"/>
      <c r="DL30" s="984" t="s">
        <v>502</v>
      </c>
      <c r="DM30" s="985"/>
      <c r="DN30" s="985"/>
      <c r="DO30" s="985"/>
      <c r="DP30" s="986"/>
      <c r="DQ30" s="984" t="s">
        <v>502</v>
      </c>
      <c r="DR30" s="985"/>
      <c r="DS30" s="985"/>
      <c r="DT30" s="985"/>
      <c r="DU30" s="986"/>
      <c r="DV30" s="987"/>
      <c r="DW30" s="988"/>
      <c r="DX30" s="988"/>
      <c r="DY30" s="988"/>
      <c r="DZ30" s="989"/>
      <c r="EA30" s="234"/>
    </row>
    <row r="31" spans="1:131" s="235" customFormat="1" ht="26.25" customHeight="1" x14ac:dyDescent="0.2">
      <c r="A31" s="254">
        <v>4</v>
      </c>
      <c r="B31" s="1038" t="s">
        <v>392</v>
      </c>
      <c r="C31" s="1039"/>
      <c r="D31" s="1039"/>
      <c r="E31" s="1039"/>
      <c r="F31" s="1039"/>
      <c r="G31" s="1039"/>
      <c r="H31" s="1039"/>
      <c r="I31" s="1039"/>
      <c r="J31" s="1039"/>
      <c r="K31" s="1039"/>
      <c r="L31" s="1039"/>
      <c r="M31" s="1039"/>
      <c r="N31" s="1039"/>
      <c r="O31" s="1039"/>
      <c r="P31" s="1040"/>
      <c r="Q31" s="1045">
        <v>6500</v>
      </c>
      <c r="R31" s="1042"/>
      <c r="S31" s="1042"/>
      <c r="T31" s="1042"/>
      <c r="U31" s="1042"/>
      <c r="V31" s="1042">
        <v>5349</v>
      </c>
      <c r="W31" s="1042"/>
      <c r="X31" s="1042"/>
      <c r="Y31" s="1042"/>
      <c r="Z31" s="1042"/>
      <c r="AA31" s="1042">
        <v>1151</v>
      </c>
      <c r="AB31" s="1042"/>
      <c r="AC31" s="1042"/>
      <c r="AD31" s="1042"/>
      <c r="AE31" s="1046"/>
      <c r="AF31" s="1041">
        <v>12868</v>
      </c>
      <c r="AG31" s="1042"/>
      <c r="AH31" s="1042"/>
      <c r="AI31" s="1042"/>
      <c r="AJ31" s="1043"/>
      <c r="AK31" s="975">
        <v>6</v>
      </c>
      <c r="AL31" s="966"/>
      <c r="AM31" s="966"/>
      <c r="AN31" s="966"/>
      <c r="AO31" s="966"/>
      <c r="AP31" s="966">
        <v>3776</v>
      </c>
      <c r="AQ31" s="966"/>
      <c r="AR31" s="966"/>
      <c r="AS31" s="966"/>
      <c r="AT31" s="966"/>
      <c r="AU31" s="966">
        <v>0</v>
      </c>
      <c r="AV31" s="966"/>
      <c r="AW31" s="966"/>
      <c r="AX31" s="966"/>
      <c r="AY31" s="966"/>
      <c r="AZ31" s="1044" t="s">
        <v>603</v>
      </c>
      <c r="BA31" s="1044"/>
      <c r="BB31" s="1044"/>
      <c r="BC31" s="1044"/>
      <c r="BD31" s="1044"/>
      <c r="BE31" s="1036" t="s">
        <v>390</v>
      </c>
      <c r="BF31" s="1036"/>
      <c r="BG31" s="1036"/>
      <c r="BH31" s="1036"/>
      <c r="BI31" s="1037"/>
      <c r="BJ31" s="240"/>
      <c r="BK31" s="240"/>
      <c r="BL31" s="240"/>
      <c r="BM31" s="240"/>
      <c r="BN31" s="240"/>
      <c r="BO31" s="253"/>
      <c r="BP31" s="253"/>
      <c r="BQ31" s="250">
        <v>25</v>
      </c>
      <c r="BR31" s="251"/>
      <c r="BS31" s="1047" t="s">
        <v>591</v>
      </c>
      <c r="BT31" s="1048"/>
      <c r="BU31" s="1048"/>
      <c r="BV31" s="1048"/>
      <c r="BW31" s="1048"/>
      <c r="BX31" s="1048"/>
      <c r="BY31" s="1048"/>
      <c r="BZ31" s="1048"/>
      <c r="CA31" s="1048"/>
      <c r="CB31" s="1048"/>
      <c r="CC31" s="1048"/>
      <c r="CD31" s="1048"/>
      <c r="CE31" s="1048"/>
      <c r="CF31" s="1048"/>
      <c r="CG31" s="1049"/>
      <c r="CH31" s="984">
        <v>-383</v>
      </c>
      <c r="CI31" s="985"/>
      <c r="CJ31" s="985"/>
      <c r="CK31" s="985"/>
      <c r="CL31" s="986"/>
      <c r="CM31" s="984">
        <v>1888</v>
      </c>
      <c r="CN31" s="985"/>
      <c r="CO31" s="985"/>
      <c r="CP31" s="985"/>
      <c r="CQ31" s="986"/>
      <c r="CR31" s="984">
        <v>144</v>
      </c>
      <c r="CS31" s="985"/>
      <c r="CT31" s="985"/>
      <c r="CU31" s="985"/>
      <c r="CV31" s="986"/>
      <c r="CW31" s="984">
        <v>1963</v>
      </c>
      <c r="CX31" s="985"/>
      <c r="CY31" s="985"/>
      <c r="CZ31" s="985"/>
      <c r="DA31" s="986"/>
      <c r="DB31" s="984" t="s">
        <v>502</v>
      </c>
      <c r="DC31" s="985"/>
      <c r="DD31" s="985"/>
      <c r="DE31" s="985"/>
      <c r="DF31" s="986"/>
      <c r="DG31" s="984" t="s">
        <v>502</v>
      </c>
      <c r="DH31" s="985"/>
      <c r="DI31" s="985"/>
      <c r="DJ31" s="985"/>
      <c r="DK31" s="986"/>
      <c r="DL31" s="984" t="s">
        <v>502</v>
      </c>
      <c r="DM31" s="985"/>
      <c r="DN31" s="985"/>
      <c r="DO31" s="985"/>
      <c r="DP31" s="986"/>
      <c r="DQ31" s="984" t="s">
        <v>502</v>
      </c>
      <c r="DR31" s="985"/>
      <c r="DS31" s="985"/>
      <c r="DT31" s="985"/>
      <c r="DU31" s="986"/>
      <c r="DV31" s="987"/>
      <c r="DW31" s="988"/>
      <c r="DX31" s="988"/>
      <c r="DY31" s="988"/>
      <c r="DZ31" s="989"/>
      <c r="EA31" s="234"/>
    </row>
    <row r="32" spans="1:131" s="235" customFormat="1" ht="26.25" customHeight="1" x14ac:dyDescent="0.2">
      <c r="A32" s="254">
        <v>5</v>
      </c>
      <c r="B32" s="1038" t="s">
        <v>393</v>
      </c>
      <c r="C32" s="1039"/>
      <c r="D32" s="1039"/>
      <c r="E32" s="1039"/>
      <c r="F32" s="1039"/>
      <c r="G32" s="1039"/>
      <c r="H32" s="1039"/>
      <c r="I32" s="1039"/>
      <c r="J32" s="1039"/>
      <c r="K32" s="1039"/>
      <c r="L32" s="1039"/>
      <c r="M32" s="1039"/>
      <c r="N32" s="1039"/>
      <c r="O32" s="1039"/>
      <c r="P32" s="1040"/>
      <c r="Q32" s="1045">
        <v>7657</v>
      </c>
      <c r="R32" s="1042"/>
      <c r="S32" s="1042"/>
      <c r="T32" s="1042"/>
      <c r="U32" s="1042"/>
      <c r="V32" s="1042">
        <v>6413</v>
      </c>
      <c r="W32" s="1042"/>
      <c r="X32" s="1042"/>
      <c r="Y32" s="1042"/>
      <c r="Z32" s="1042"/>
      <c r="AA32" s="1042">
        <v>1244</v>
      </c>
      <c r="AB32" s="1042"/>
      <c r="AC32" s="1042"/>
      <c r="AD32" s="1042"/>
      <c r="AE32" s="1046"/>
      <c r="AF32" s="1041">
        <v>987</v>
      </c>
      <c r="AG32" s="1042"/>
      <c r="AH32" s="1042"/>
      <c r="AI32" s="1042"/>
      <c r="AJ32" s="1043"/>
      <c r="AK32" s="975">
        <v>720</v>
      </c>
      <c r="AL32" s="966"/>
      <c r="AM32" s="966"/>
      <c r="AN32" s="966"/>
      <c r="AO32" s="966"/>
      <c r="AP32" s="966">
        <v>16018</v>
      </c>
      <c r="AQ32" s="966"/>
      <c r="AR32" s="966"/>
      <c r="AS32" s="966"/>
      <c r="AT32" s="966"/>
      <c r="AU32" s="966">
        <v>8602</v>
      </c>
      <c r="AV32" s="966"/>
      <c r="AW32" s="966"/>
      <c r="AX32" s="966"/>
      <c r="AY32" s="966"/>
      <c r="AZ32" s="1044" t="s">
        <v>603</v>
      </c>
      <c r="BA32" s="1044"/>
      <c r="BB32" s="1044"/>
      <c r="BC32" s="1044"/>
      <c r="BD32" s="1044"/>
      <c r="BE32" s="1036" t="s">
        <v>394</v>
      </c>
      <c r="BF32" s="1036"/>
      <c r="BG32" s="1036"/>
      <c r="BH32" s="1036"/>
      <c r="BI32" s="1037"/>
      <c r="BJ32" s="240"/>
      <c r="BK32" s="240"/>
      <c r="BL32" s="240"/>
      <c r="BM32" s="240"/>
      <c r="BN32" s="240"/>
      <c r="BO32" s="253"/>
      <c r="BP32" s="253"/>
      <c r="BQ32" s="250">
        <v>26</v>
      </c>
      <c r="BR32" s="251"/>
      <c r="BS32" s="1047" t="s">
        <v>592</v>
      </c>
      <c r="BT32" s="1048"/>
      <c r="BU32" s="1048"/>
      <c r="BV32" s="1048"/>
      <c r="BW32" s="1048"/>
      <c r="BX32" s="1048"/>
      <c r="BY32" s="1048"/>
      <c r="BZ32" s="1048"/>
      <c r="CA32" s="1048"/>
      <c r="CB32" s="1048"/>
      <c r="CC32" s="1048"/>
      <c r="CD32" s="1048"/>
      <c r="CE32" s="1048"/>
      <c r="CF32" s="1048"/>
      <c r="CG32" s="1049"/>
      <c r="CH32" s="984">
        <v>-89</v>
      </c>
      <c r="CI32" s="985"/>
      <c r="CJ32" s="985"/>
      <c r="CK32" s="985"/>
      <c r="CL32" s="986"/>
      <c r="CM32" s="984">
        <v>5911</v>
      </c>
      <c r="CN32" s="985"/>
      <c r="CO32" s="985"/>
      <c r="CP32" s="985"/>
      <c r="CQ32" s="986"/>
      <c r="CR32" s="984">
        <v>1000</v>
      </c>
      <c r="CS32" s="985"/>
      <c r="CT32" s="985"/>
      <c r="CU32" s="985"/>
      <c r="CV32" s="986"/>
      <c r="CW32" s="984" t="s">
        <v>502</v>
      </c>
      <c r="CX32" s="985"/>
      <c r="CY32" s="985"/>
      <c r="CZ32" s="985"/>
      <c r="DA32" s="986"/>
      <c r="DB32" s="984" t="s">
        <v>502</v>
      </c>
      <c r="DC32" s="985"/>
      <c r="DD32" s="985"/>
      <c r="DE32" s="985"/>
      <c r="DF32" s="986"/>
      <c r="DG32" s="984" t="s">
        <v>502</v>
      </c>
      <c r="DH32" s="985"/>
      <c r="DI32" s="985"/>
      <c r="DJ32" s="985"/>
      <c r="DK32" s="986"/>
      <c r="DL32" s="984" t="s">
        <v>502</v>
      </c>
      <c r="DM32" s="985"/>
      <c r="DN32" s="985"/>
      <c r="DO32" s="985"/>
      <c r="DP32" s="986"/>
      <c r="DQ32" s="984" t="s">
        <v>502</v>
      </c>
      <c r="DR32" s="985"/>
      <c r="DS32" s="985"/>
      <c r="DT32" s="985"/>
      <c r="DU32" s="986"/>
      <c r="DV32" s="987"/>
      <c r="DW32" s="988"/>
      <c r="DX32" s="988"/>
      <c r="DY32" s="988"/>
      <c r="DZ32" s="989"/>
      <c r="EA32" s="234"/>
    </row>
    <row r="33" spans="1:131" s="235" customFormat="1" ht="26.25" customHeight="1" x14ac:dyDescent="0.2">
      <c r="A33" s="254">
        <v>6</v>
      </c>
      <c r="B33" s="1038" t="s">
        <v>395</v>
      </c>
      <c r="C33" s="1039"/>
      <c r="D33" s="1039"/>
      <c r="E33" s="1039"/>
      <c r="F33" s="1039"/>
      <c r="G33" s="1039"/>
      <c r="H33" s="1039"/>
      <c r="I33" s="1039"/>
      <c r="J33" s="1039"/>
      <c r="K33" s="1039"/>
      <c r="L33" s="1039"/>
      <c r="M33" s="1039"/>
      <c r="N33" s="1039"/>
      <c r="O33" s="1039"/>
      <c r="P33" s="1040"/>
      <c r="Q33" s="1045">
        <v>2237</v>
      </c>
      <c r="R33" s="1042"/>
      <c r="S33" s="1042"/>
      <c r="T33" s="1042"/>
      <c r="U33" s="1042"/>
      <c r="V33" s="1042">
        <v>2046</v>
      </c>
      <c r="W33" s="1042"/>
      <c r="X33" s="1042"/>
      <c r="Y33" s="1042"/>
      <c r="Z33" s="1042"/>
      <c r="AA33" s="1042">
        <v>191</v>
      </c>
      <c r="AB33" s="1042"/>
      <c r="AC33" s="1042"/>
      <c r="AD33" s="1042"/>
      <c r="AE33" s="1046"/>
      <c r="AF33" s="1041">
        <v>1255</v>
      </c>
      <c r="AG33" s="1042"/>
      <c r="AH33" s="1042"/>
      <c r="AI33" s="1042"/>
      <c r="AJ33" s="1043"/>
      <c r="AK33" s="975">
        <v>686</v>
      </c>
      <c r="AL33" s="966"/>
      <c r="AM33" s="966"/>
      <c r="AN33" s="966"/>
      <c r="AO33" s="966"/>
      <c r="AP33" s="966">
        <v>7011</v>
      </c>
      <c r="AQ33" s="966"/>
      <c r="AR33" s="966"/>
      <c r="AS33" s="966"/>
      <c r="AT33" s="966"/>
      <c r="AU33" s="966">
        <v>5479</v>
      </c>
      <c r="AV33" s="966"/>
      <c r="AW33" s="966"/>
      <c r="AX33" s="966"/>
      <c r="AY33" s="966"/>
      <c r="AZ33" s="1044" t="s">
        <v>603</v>
      </c>
      <c r="BA33" s="1044"/>
      <c r="BB33" s="1044"/>
      <c r="BC33" s="1044"/>
      <c r="BD33" s="1044"/>
      <c r="BE33" s="1036" t="s">
        <v>394</v>
      </c>
      <c r="BF33" s="1036"/>
      <c r="BG33" s="1036"/>
      <c r="BH33" s="1036"/>
      <c r="BI33" s="1037"/>
      <c r="BJ33" s="240"/>
      <c r="BK33" s="240"/>
      <c r="BL33" s="240"/>
      <c r="BM33" s="240"/>
      <c r="BN33" s="240"/>
      <c r="BO33" s="253"/>
      <c r="BP33" s="253"/>
      <c r="BQ33" s="250">
        <v>27</v>
      </c>
      <c r="BR33" s="251"/>
      <c r="BS33" s="1047" t="s">
        <v>593</v>
      </c>
      <c r="BT33" s="1048"/>
      <c r="BU33" s="1048"/>
      <c r="BV33" s="1048"/>
      <c r="BW33" s="1048"/>
      <c r="BX33" s="1048"/>
      <c r="BY33" s="1048"/>
      <c r="BZ33" s="1048"/>
      <c r="CA33" s="1048"/>
      <c r="CB33" s="1048"/>
      <c r="CC33" s="1048"/>
      <c r="CD33" s="1048"/>
      <c r="CE33" s="1048"/>
      <c r="CF33" s="1048"/>
      <c r="CG33" s="1049"/>
      <c r="CH33" s="984">
        <v>11</v>
      </c>
      <c r="CI33" s="985"/>
      <c r="CJ33" s="985"/>
      <c r="CK33" s="985"/>
      <c r="CL33" s="986"/>
      <c r="CM33" s="984">
        <v>1487</v>
      </c>
      <c r="CN33" s="985"/>
      <c r="CO33" s="985"/>
      <c r="CP33" s="985"/>
      <c r="CQ33" s="986"/>
      <c r="CR33" s="984">
        <v>250</v>
      </c>
      <c r="CS33" s="985"/>
      <c r="CT33" s="985"/>
      <c r="CU33" s="985"/>
      <c r="CV33" s="986"/>
      <c r="CW33" s="984" t="s">
        <v>502</v>
      </c>
      <c r="CX33" s="985"/>
      <c r="CY33" s="985"/>
      <c r="CZ33" s="985"/>
      <c r="DA33" s="986"/>
      <c r="DB33" s="984" t="s">
        <v>502</v>
      </c>
      <c r="DC33" s="985"/>
      <c r="DD33" s="985"/>
      <c r="DE33" s="985"/>
      <c r="DF33" s="986"/>
      <c r="DG33" s="984" t="s">
        <v>502</v>
      </c>
      <c r="DH33" s="985"/>
      <c r="DI33" s="985"/>
      <c r="DJ33" s="985"/>
      <c r="DK33" s="986"/>
      <c r="DL33" s="984" t="s">
        <v>502</v>
      </c>
      <c r="DM33" s="985"/>
      <c r="DN33" s="985"/>
      <c r="DO33" s="985"/>
      <c r="DP33" s="986"/>
      <c r="DQ33" s="984" t="s">
        <v>502</v>
      </c>
      <c r="DR33" s="985"/>
      <c r="DS33" s="985"/>
      <c r="DT33" s="985"/>
      <c r="DU33" s="986"/>
      <c r="DV33" s="987"/>
      <c r="DW33" s="988"/>
      <c r="DX33" s="988"/>
      <c r="DY33" s="988"/>
      <c r="DZ33" s="989"/>
      <c r="EA33" s="234"/>
    </row>
    <row r="34" spans="1:131" s="235" customFormat="1" ht="26.25" customHeight="1" x14ac:dyDescent="0.2">
      <c r="A34" s="254">
        <v>7</v>
      </c>
      <c r="B34" s="1038"/>
      <c r="C34" s="1039"/>
      <c r="D34" s="1039"/>
      <c r="E34" s="1039"/>
      <c r="F34" s="1039"/>
      <c r="G34" s="1039"/>
      <c r="H34" s="1039"/>
      <c r="I34" s="1039"/>
      <c r="J34" s="1039"/>
      <c r="K34" s="1039"/>
      <c r="L34" s="1039"/>
      <c r="M34" s="1039"/>
      <c r="N34" s="1039"/>
      <c r="O34" s="1039"/>
      <c r="P34" s="1040"/>
      <c r="Q34" s="1045"/>
      <c r="R34" s="1042"/>
      <c r="S34" s="1042"/>
      <c r="T34" s="1042"/>
      <c r="U34" s="1042"/>
      <c r="V34" s="1042"/>
      <c r="W34" s="1042"/>
      <c r="X34" s="1042"/>
      <c r="Y34" s="1042"/>
      <c r="Z34" s="1042"/>
      <c r="AA34" s="1042"/>
      <c r="AB34" s="1042"/>
      <c r="AC34" s="1042"/>
      <c r="AD34" s="1042"/>
      <c r="AE34" s="1046"/>
      <c r="AF34" s="1041"/>
      <c r="AG34" s="1042"/>
      <c r="AH34" s="1042"/>
      <c r="AI34" s="1042"/>
      <c r="AJ34" s="1043"/>
      <c r="AK34" s="975"/>
      <c r="AL34" s="966"/>
      <c r="AM34" s="966"/>
      <c r="AN34" s="966"/>
      <c r="AO34" s="966"/>
      <c r="AP34" s="966"/>
      <c r="AQ34" s="966"/>
      <c r="AR34" s="966"/>
      <c r="AS34" s="966"/>
      <c r="AT34" s="966"/>
      <c r="AU34" s="966"/>
      <c r="AV34" s="966"/>
      <c r="AW34" s="966"/>
      <c r="AX34" s="966"/>
      <c r="AY34" s="966"/>
      <c r="AZ34" s="1044"/>
      <c r="BA34" s="1044"/>
      <c r="BB34" s="1044"/>
      <c r="BC34" s="1044"/>
      <c r="BD34" s="1044"/>
      <c r="BE34" s="1036"/>
      <c r="BF34" s="1036"/>
      <c r="BG34" s="1036"/>
      <c r="BH34" s="1036"/>
      <c r="BI34" s="1037"/>
      <c r="BJ34" s="240"/>
      <c r="BK34" s="240"/>
      <c r="BL34" s="240"/>
      <c r="BM34" s="240"/>
      <c r="BN34" s="240"/>
      <c r="BO34" s="253"/>
      <c r="BP34" s="253"/>
      <c r="BQ34" s="250">
        <v>28</v>
      </c>
      <c r="BR34" s="251"/>
      <c r="BS34" s="1047" t="s">
        <v>594</v>
      </c>
      <c r="BT34" s="1048"/>
      <c r="BU34" s="1048"/>
      <c r="BV34" s="1048"/>
      <c r="BW34" s="1048"/>
      <c r="BX34" s="1048"/>
      <c r="BY34" s="1048"/>
      <c r="BZ34" s="1048"/>
      <c r="CA34" s="1048"/>
      <c r="CB34" s="1048"/>
      <c r="CC34" s="1048"/>
      <c r="CD34" s="1048"/>
      <c r="CE34" s="1048"/>
      <c r="CF34" s="1048"/>
      <c r="CG34" s="1049"/>
      <c r="CH34" s="984">
        <v>14</v>
      </c>
      <c r="CI34" s="985"/>
      <c r="CJ34" s="985"/>
      <c r="CK34" s="985"/>
      <c r="CL34" s="986"/>
      <c r="CM34" s="984">
        <v>1405</v>
      </c>
      <c r="CN34" s="985"/>
      <c r="CO34" s="985"/>
      <c r="CP34" s="985"/>
      <c r="CQ34" s="986"/>
      <c r="CR34" s="984">
        <v>350</v>
      </c>
      <c r="CS34" s="985"/>
      <c r="CT34" s="985"/>
      <c r="CU34" s="985"/>
      <c r="CV34" s="986"/>
      <c r="CW34" s="984" t="s">
        <v>502</v>
      </c>
      <c r="CX34" s="985"/>
      <c r="CY34" s="985"/>
      <c r="CZ34" s="985"/>
      <c r="DA34" s="986"/>
      <c r="DB34" s="984" t="s">
        <v>502</v>
      </c>
      <c r="DC34" s="985"/>
      <c r="DD34" s="985"/>
      <c r="DE34" s="985"/>
      <c r="DF34" s="986"/>
      <c r="DG34" s="984" t="s">
        <v>502</v>
      </c>
      <c r="DH34" s="985"/>
      <c r="DI34" s="985"/>
      <c r="DJ34" s="985"/>
      <c r="DK34" s="986"/>
      <c r="DL34" s="984" t="s">
        <v>502</v>
      </c>
      <c r="DM34" s="985"/>
      <c r="DN34" s="985"/>
      <c r="DO34" s="985"/>
      <c r="DP34" s="986"/>
      <c r="DQ34" s="984" t="s">
        <v>502</v>
      </c>
      <c r="DR34" s="985"/>
      <c r="DS34" s="985"/>
      <c r="DT34" s="985"/>
      <c r="DU34" s="986"/>
      <c r="DV34" s="987"/>
      <c r="DW34" s="988"/>
      <c r="DX34" s="988"/>
      <c r="DY34" s="988"/>
      <c r="DZ34" s="989"/>
      <c r="EA34" s="234"/>
    </row>
    <row r="35" spans="1:131" s="235" customFormat="1" ht="26.25" customHeight="1" x14ac:dyDescent="0.2">
      <c r="A35" s="254">
        <v>8</v>
      </c>
      <c r="B35" s="1038"/>
      <c r="C35" s="1039"/>
      <c r="D35" s="1039"/>
      <c r="E35" s="1039"/>
      <c r="F35" s="1039"/>
      <c r="G35" s="1039"/>
      <c r="H35" s="1039"/>
      <c r="I35" s="1039"/>
      <c r="J35" s="1039"/>
      <c r="K35" s="1039"/>
      <c r="L35" s="1039"/>
      <c r="M35" s="1039"/>
      <c r="N35" s="1039"/>
      <c r="O35" s="1039"/>
      <c r="P35" s="1040"/>
      <c r="Q35" s="1045"/>
      <c r="R35" s="1042"/>
      <c r="S35" s="1042"/>
      <c r="T35" s="1042"/>
      <c r="U35" s="1042"/>
      <c r="V35" s="1042"/>
      <c r="W35" s="1042"/>
      <c r="X35" s="1042"/>
      <c r="Y35" s="1042"/>
      <c r="Z35" s="1042"/>
      <c r="AA35" s="1042"/>
      <c r="AB35" s="1042"/>
      <c r="AC35" s="1042"/>
      <c r="AD35" s="1042"/>
      <c r="AE35" s="1046"/>
      <c r="AF35" s="1041"/>
      <c r="AG35" s="1042"/>
      <c r="AH35" s="1042"/>
      <c r="AI35" s="1042"/>
      <c r="AJ35" s="1043"/>
      <c r="AK35" s="975"/>
      <c r="AL35" s="966"/>
      <c r="AM35" s="966"/>
      <c r="AN35" s="966"/>
      <c r="AO35" s="966"/>
      <c r="AP35" s="966"/>
      <c r="AQ35" s="966"/>
      <c r="AR35" s="966"/>
      <c r="AS35" s="966"/>
      <c r="AT35" s="966"/>
      <c r="AU35" s="966"/>
      <c r="AV35" s="966"/>
      <c r="AW35" s="966"/>
      <c r="AX35" s="966"/>
      <c r="AY35" s="966"/>
      <c r="AZ35" s="1044"/>
      <c r="BA35" s="1044"/>
      <c r="BB35" s="1044"/>
      <c r="BC35" s="1044"/>
      <c r="BD35" s="1044"/>
      <c r="BE35" s="1036"/>
      <c r="BF35" s="1036"/>
      <c r="BG35" s="1036"/>
      <c r="BH35" s="1036"/>
      <c r="BI35" s="1037"/>
      <c r="BJ35" s="240"/>
      <c r="BK35" s="240"/>
      <c r="BL35" s="240"/>
      <c r="BM35" s="240"/>
      <c r="BN35" s="240"/>
      <c r="BO35" s="253"/>
      <c r="BP35" s="253"/>
      <c r="BQ35" s="250">
        <v>29</v>
      </c>
      <c r="BR35" s="251"/>
      <c r="BS35" s="1047" t="s">
        <v>595</v>
      </c>
      <c r="BT35" s="1048"/>
      <c r="BU35" s="1048"/>
      <c r="BV35" s="1048"/>
      <c r="BW35" s="1048"/>
      <c r="BX35" s="1048"/>
      <c r="BY35" s="1048"/>
      <c r="BZ35" s="1048"/>
      <c r="CA35" s="1048"/>
      <c r="CB35" s="1048"/>
      <c r="CC35" s="1048"/>
      <c r="CD35" s="1048"/>
      <c r="CE35" s="1048"/>
      <c r="CF35" s="1048"/>
      <c r="CG35" s="1049"/>
      <c r="CH35" s="984">
        <v>22</v>
      </c>
      <c r="CI35" s="985"/>
      <c r="CJ35" s="985"/>
      <c r="CK35" s="985"/>
      <c r="CL35" s="986"/>
      <c r="CM35" s="984">
        <v>1508</v>
      </c>
      <c r="CN35" s="985"/>
      <c r="CO35" s="985"/>
      <c r="CP35" s="985"/>
      <c r="CQ35" s="986"/>
      <c r="CR35" s="984">
        <v>41</v>
      </c>
      <c r="CS35" s="985"/>
      <c r="CT35" s="985"/>
      <c r="CU35" s="985"/>
      <c r="CV35" s="986"/>
      <c r="CW35" s="984" t="s">
        <v>502</v>
      </c>
      <c r="CX35" s="985"/>
      <c r="CY35" s="985"/>
      <c r="CZ35" s="985"/>
      <c r="DA35" s="986"/>
      <c r="DB35" s="984" t="s">
        <v>502</v>
      </c>
      <c r="DC35" s="985"/>
      <c r="DD35" s="985"/>
      <c r="DE35" s="985"/>
      <c r="DF35" s="986"/>
      <c r="DG35" s="984" t="s">
        <v>502</v>
      </c>
      <c r="DH35" s="985"/>
      <c r="DI35" s="985"/>
      <c r="DJ35" s="985"/>
      <c r="DK35" s="986"/>
      <c r="DL35" s="984" t="s">
        <v>502</v>
      </c>
      <c r="DM35" s="985"/>
      <c r="DN35" s="985"/>
      <c r="DO35" s="985"/>
      <c r="DP35" s="986"/>
      <c r="DQ35" s="984" t="s">
        <v>502</v>
      </c>
      <c r="DR35" s="985"/>
      <c r="DS35" s="985"/>
      <c r="DT35" s="985"/>
      <c r="DU35" s="986"/>
      <c r="DV35" s="987"/>
      <c r="DW35" s="988"/>
      <c r="DX35" s="988"/>
      <c r="DY35" s="988"/>
      <c r="DZ35" s="989"/>
      <c r="EA35" s="234"/>
    </row>
    <row r="36" spans="1:131" s="235" customFormat="1" ht="26.25" customHeight="1" x14ac:dyDescent="0.2">
      <c r="A36" s="254">
        <v>9</v>
      </c>
      <c r="B36" s="1038"/>
      <c r="C36" s="1039"/>
      <c r="D36" s="1039"/>
      <c r="E36" s="1039"/>
      <c r="F36" s="1039"/>
      <c r="G36" s="1039"/>
      <c r="H36" s="1039"/>
      <c r="I36" s="1039"/>
      <c r="J36" s="1039"/>
      <c r="K36" s="1039"/>
      <c r="L36" s="1039"/>
      <c r="M36" s="1039"/>
      <c r="N36" s="1039"/>
      <c r="O36" s="1039"/>
      <c r="P36" s="1040"/>
      <c r="Q36" s="1045"/>
      <c r="R36" s="1042"/>
      <c r="S36" s="1042"/>
      <c r="T36" s="1042"/>
      <c r="U36" s="1042"/>
      <c r="V36" s="1042"/>
      <c r="W36" s="1042"/>
      <c r="X36" s="1042"/>
      <c r="Y36" s="1042"/>
      <c r="Z36" s="1042"/>
      <c r="AA36" s="1042"/>
      <c r="AB36" s="1042"/>
      <c r="AC36" s="1042"/>
      <c r="AD36" s="1042"/>
      <c r="AE36" s="1046"/>
      <c r="AF36" s="1041"/>
      <c r="AG36" s="1042"/>
      <c r="AH36" s="1042"/>
      <c r="AI36" s="1042"/>
      <c r="AJ36" s="1043"/>
      <c r="AK36" s="975"/>
      <c r="AL36" s="966"/>
      <c r="AM36" s="966"/>
      <c r="AN36" s="966"/>
      <c r="AO36" s="966"/>
      <c r="AP36" s="966"/>
      <c r="AQ36" s="966"/>
      <c r="AR36" s="966"/>
      <c r="AS36" s="966"/>
      <c r="AT36" s="966"/>
      <c r="AU36" s="966"/>
      <c r="AV36" s="966"/>
      <c r="AW36" s="966"/>
      <c r="AX36" s="966"/>
      <c r="AY36" s="966"/>
      <c r="AZ36" s="1044"/>
      <c r="BA36" s="1044"/>
      <c r="BB36" s="1044"/>
      <c r="BC36" s="1044"/>
      <c r="BD36" s="1044"/>
      <c r="BE36" s="1036"/>
      <c r="BF36" s="1036"/>
      <c r="BG36" s="1036"/>
      <c r="BH36" s="1036"/>
      <c r="BI36" s="1037"/>
      <c r="BJ36" s="240"/>
      <c r="BK36" s="240"/>
      <c r="BL36" s="240"/>
      <c r="BM36" s="240"/>
      <c r="BN36" s="240"/>
      <c r="BO36" s="253"/>
      <c r="BP36" s="253"/>
      <c r="BQ36" s="250">
        <v>30</v>
      </c>
      <c r="BR36" s="251"/>
      <c r="BS36" s="1047" t="s">
        <v>596</v>
      </c>
      <c r="BT36" s="1048"/>
      <c r="BU36" s="1048"/>
      <c r="BV36" s="1048"/>
      <c r="BW36" s="1048"/>
      <c r="BX36" s="1048"/>
      <c r="BY36" s="1048"/>
      <c r="BZ36" s="1048"/>
      <c r="CA36" s="1048"/>
      <c r="CB36" s="1048"/>
      <c r="CC36" s="1048"/>
      <c r="CD36" s="1048"/>
      <c r="CE36" s="1048"/>
      <c r="CF36" s="1048"/>
      <c r="CG36" s="1049"/>
      <c r="CH36" s="984">
        <v>-4</v>
      </c>
      <c r="CI36" s="985"/>
      <c r="CJ36" s="985"/>
      <c r="CK36" s="985"/>
      <c r="CL36" s="986"/>
      <c r="CM36" s="984">
        <v>270</v>
      </c>
      <c r="CN36" s="985"/>
      <c r="CO36" s="985"/>
      <c r="CP36" s="985"/>
      <c r="CQ36" s="986"/>
      <c r="CR36" s="984">
        <v>20</v>
      </c>
      <c r="CS36" s="985"/>
      <c r="CT36" s="985"/>
      <c r="CU36" s="985"/>
      <c r="CV36" s="986"/>
      <c r="CW36" s="984" t="s">
        <v>502</v>
      </c>
      <c r="CX36" s="985"/>
      <c r="CY36" s="985"/>
      <c r="CZ36" s="985"/>
      <c r="DA36" s="986"/>
      <c r="DB36" s="984" t="s">
        <v>502</v>
      </c>
      <c r="DC36" s="985"/>
      <c r="DD36" s="985"/>
      <c r="DE36" s="985"/>
      <c r="DF36" s="986"/>
      <c r="DG36" s="984" t="s">
        <v>502</v>
      </c>
      <c r="DH36" s="985"/>
      <c r="DI36" s="985"/>
      <c r="DJ36" s="985"/>
      <c r="DK36" s="986"/>
      <c r="DL36" s="984" t="s">
        <v>502</v>
      </c>
      <c r="DM36" s="985"/>
      <c r="DN36" s="985"/>
      <c r="DO36" s="985"/>
      <c r="DP36" s="986"/>
      <c r="DQ36" s="984" t="s">
        <v>502</v>
      </c>
      <c r="DR36" s="985"/>
      <c r="DS36" s="985"/>
      <c r="DT36" s="985"/>
      <c r="DU36" s="986"/>
      <c r="DV36" s="987"/>
      <c r="DW36" s="988"/>
      <c r="DX36" s="988"/>
      <c r="DY36" s="988"/>
      <c r="DZ36" s="989"/>
      <c r="EA36" s="234"/>
    </row>
    <row r="37" spans="1:131" s="235" customFormat="1" ht="26.25" customHeight="1" x14ac:dyDescent="0.2">
      <c r="A37" s="254">
        <v>10</v>
      </c>
      <c r="B37" s="1038"/>
      <c r="C37" s="1039"/>
      <c r="D37" s="1039"/>
      <c r="E37" s="1039"/>
      <c r="F37" s="1039"/>
      <c r="G37" s="1039"/>
      <c r="H37" s="1039"/>
      <c r="I37" s="1039"/>
      <c r="J37" s="1039"/>
      <c r="K37" s="1039"/>
      <c r="L37" s="1039"/>
      <c r="M37" s="1039"/>
      <c r="N37" s="1039"/>
      <c r="O37" s="1039"/>
      <c r="P37" s="1040"/>
      <c r="Q37" s="1045"/>
      <c r="R37" s="1042"/>
      <c r="S37" s="1042"/>
      <c r="T37" s="1042"/>
      <c r="U37" s="1042"/>
      <c r="V37" s="1042"/>
      <c r="W37" s="1042"/>
      <c r="X37" s="1042"/>
      <c r="Y37" s="1042"/>
      <c r="Z37" s="1042"/>
      <c r="AA37" s="1042"/>
      <c r="AB37" s="1042"/>
      <c r="AC37" s="1042"/>
      <c r="AD37" s="1042"/>
      <c r="AE37" s="1046"/>
      <c r="AF37" s="1041"/>
      <c r="AG37" s="1042"/>
      <c r="AH37" s="1042"/>
      <c r="AI37" s="1042"/>
      <c r="AJ37" s="1043"/>
      <c r="AK37" s="975"/>
      <c r="AL37" s="966"/>
      <c r="AM37" s="966"/>
      <c r="AN37" s="966"/>
      <c r="AO37" s="966"/>
      <c r="AP37" s="966"/>
      <c r="AQ37" s="966"/>
      <c r="AR37" s="966"/>
      <c r="AS37" s="966"/>
      <c r="AT37" s="966"/>
      <c r="AU37" s="966"/>
      <c r="AV37" s="966"/>
      <c r="AW37" s="966"/>
      <c r="AX37" s="966"/>
      <c r="AY37" s="966"/>
      <c r="AZ37" s="1044"/>
      <c r="BA37" s="1044"/>
      <c r="BB37" s="1044"/>
      <c r="BC37" s="1044"/>
      <c r="BD37" s="1044"/>
      <c r="BE37" s="1036"/>
      <c r="BF37" s="1036"/>
      <c r="BG37" s="1036"/>
      <c r="BH37" s="1036"/>
      <c r="BI37" s="1037"/>
      <c r="BJ37" s="240"/>
      <c r="BK37" s="240"/>
      <c r="BL37" s="240"/>
      <c r="BM37" s="240"/>
      <c r="BN37" s="240"/>
      <c r="BO37" s="253"/>
      <c r="BP37" s="253"/>
      <c r="BQ37" s="250">
        <v>31</v>
      </c>
      <c r="BR37" s="251"/>
      <c r="BS37" s="1047" t="s">
        <v>597</v>
      </c>
      <c r="BT37" s="1048"/>
      <c r="BU37" s="1048"/>
      <c r="BV37" s="1048"/>
      <c r="BW37" s="1048"/>
      <c r="BX37" s="1048"/>
      <c r="BY37" s="1048"/>
      <c r="BZ37" s="1048"/>
      <c r="CA37" s="1048"/>
      <c r="CB37" s="1048"/>
      <c r="CC37" s="1048"/>
      <c r="CD37" s="1048"/>
      <c r="CE37" s="1048"/>
      <c r="CF37" s="1048"/>
      <c r="CG37" s="1049"/>
      <c r="CH37" s="984">
        <v>24</v>
      </c>
      <c r="CI37" s="985"/>
      <c r="CJ37" s="985"/>
      <c r="CK37" s="985"/>
      <c r="CL37" s="986"/>
      <c r="CM37" s="984">
        <v>1250</v>
      </c>
      <c r="CN37" s="985"/>
      <c r="CO37" s="985"/>
      <c r="CP37" s="985"/>
      <c r="CQ37" s="986"/>
      <c r="CR37" s="984">
        <v>100</v>
      </c>
      <c r="CS37" s="985"/>
      <c r="CT37" s="985"/>
      <c r="CU37" s="985"/>
      <c r="CV37" s="986"/>
      <c r="CW37" s="984" t="s">
        <v>502</v>
      </c>
      <c r="CX37" s="985"/>
      <c r="CY37" s="985"/>
      <c r="CZ37" s="985"/>
      <c r="DA37" s="986"/>
      <c r="DB37" s="984" t="s">
        <v>502</v>
      </c>
      <c r="DC37" s="985"/>
      <c r="DD37" s="985"/>
      <c r="DE37" s="985"/>
      <c r="DF37" s="986"/>
      <c r="DG37" s="984" t="s">
        <v>502</v>
      </c>
      <c r="DH37" s="985"/>
      <c r="DI37" s="985"/>
      <c r="DJ37" s="985"/>
      <c r="DK37" s="986"/>
      <c r="DL37" s="984" t="s">
        <v>502</v>
      </c>
      <c r="DM37" s="985"/>
      <c r="DN37" s="985"/>
      <c r="DO37" s="985"/>
      <c r="DP37" s="986"/>
      <c r="DQ37" s="984" t="s">
        <v>502</v>
      </c>
      <c r="DR37" s="985"/>
      <c r="DS37" s="985"/>
      <c r="DT37" s="985"/>
      <c r="DU37" s="986"/>
      <c r="DV37" s="987"/>
      <c r="DW37" s="988"/>
      <c r="DX37" s="988"/>
      <c r="DY37" s="988"/>
      <c r="DZ37" s="989"/>
      <c r="EA37" s="234"/>
    </row>
    <row r="38" spans="1:131" s="235" customFormat="1" ht="26.25" customHeight="1" x14ac:dyDescent="0.2">
      <c r="A38" s="254">
        <v>11</v>
      </c>
      <c r="B38" s="1038"/>
      <c r="C38" s="1039"/>
      <c r="D38" s="1039"/>
      <c r="E38" s="1039"/>
      <c r="F38" s="1039"/>
      <c r="G38" s="1039"/>
      <c r="H38" s="1039"/>
      <c r="I38" s="1039"/>
      <c r="J38" s="1039"/>
      <c r="K38" s="1039"/>
      <c r="L38" s="1039"/>
      <c r="M38" s="1039"/>
      <c r="N38" s="1039"/>
      <c r="O38" s="1039"/>
      <c r="P38" s="1040"/>
      <c r="Q38" s="1045"/>
      <c r="R38" s="1042"/>
      <c r="S38" s="1042"/>
      <c r="T38" s="1042"/>
      <c r="U38" s="1042"/>
      <c r="V38" s="1042"/>
      <c r="W38" s="1042"/>
      <c r="X38" s="1042"/>
      <c r="Y38" s="1042"/>
      <c r="Z38" s="1042"/>
      <c r="AA38" s="1042"/>
      <c r="AB38" s="1042"/>
      <c r="AC38" s="1042"/>
      <c r="AD38" s="1042"/>
      <c r="AE38" s="1046"/>
      <c r="AF38" s="1041"/>
      <c r="AG38" s="1042"/>
      <c r="AH38" s="1042"/>
      <c r="AI38" s="1042"/>
      <c r="AJ38" s="1043"/>
      <c r="AK38" s="975"/>
      <c r="AL38" s="966"/>
      <c r="AM38" s="966"/>
      <c r="AN38" s="966"/>
      <c r="AO38" s="966"/>
      <c r="AP38" s="966"/>
      <c r="AQ38" s="966"/>
      <c r="AR38" s="966"/>
      <c r="AS38" s="966"/>
      <c r="AT38" s="966"/>
      <c r="AU38" s="966"/>
      <c r="AV38" s="966"/>
      <c r="AW38" s="966"/>
      <c r="AX38" s="966"/>
      <c r="AY38" s="966"/>
      <c r="AZ38" s="1044"/>
      <c r="BA38" s="1044"/>
      <c r="BB38" s="1044"/>
      <c r="BC38" s="1044"/>
      <c r="BD38" s="1044"/>
      <c r="BE38" s="1036"/>
      <c r="BF38" s="1036"/>
      <c r="BG38" s="1036"/>
      <c r="BH38" s="1036"/>
      <c r="BI38" s="1037"/>
      <c r="BJ38" s="240"/>
      <c r="BK38" s="240"/>
      <c r="BL38" s="240"/>
      <c r="BM38" s="240"/>
      <c r="BN38" s="240"/>
      <c r="BO38" s="253"/>
      <c r="BP38" s="253"/>
      <c r="BQ38" s="250">
        <v>32</v>
      </c>
      <c r="BR38" s="251"/>
      <c r="BS38" s="1047" t="s">
        <v>598</v>
      </c>
      <c r="BT38" s="1048"/>
      <c r="BU38" s="1048"/>
      <c r="BV38" s="1048"/>
      <c r="BW38" s="1048"/>
      <c r="BX38" s="1048"/>
      <c r="BY38" s="1048"/>
      <c r="BZ38" s="1048"/>
      <c r="CA38" s="1048"/>
      <c r="CB38" s="1048"/>
      <c r="CC38" s="1048"/>
      <c r="CD38" s="1048"/>
      <c r="CE38" s="1048"/>
      <c r="CF38" s="1048"/>
      <c r="CG38" s="1049"/>
      <c r="CH38" s="984">
        <v>-9</v>
      </c>
      <c r="CI38" s="985"/>
      <c r="CJ38" s="985"/>
      <c r="CK38" s="985"/>
      <c r="CL38" s="986"/>
      <c r="CM38" s="984">
        <v>578</v>
      </c>
      <c r="CN38" s="985"/>
      <c r="CO38" s="985"/>
      <c r="CP38" s="985"/>
      <c r="CQ38" s="986"/>
      <c r="CR38" s="984">
        <v>8</v>
      </c>
      <c r="CS38" s="985"/>
      <c r="CT38" s="985"/>
      <c r="CU38" s="985"/>
      <c r="CV38" s="986"/>
      <c r="CW38" s="984" t="s">
        <v>502</v>
      </c>
      <c r="CX38" s="985"/>
      <c r="CY38" s="985"/>
      <c r="CZ38" s="985"/>
      <c r="DA38" s="986"/>
      <c r="DB38" s="984" t="s">
        <v>502</v>
      </c>
      <c r="DC38" s="985"/>
      <c r="DD38" s="985"/>
      <c r="DE38" s="985"/>
      <c r="DF38" s="986"/>
      <c r="DG38" s="984" t="s">
        <v>502</v>
      </c>
      <c r="DH38" s="985"/>
      <c r="DI38" s="985"/>
      <c r="DJ38" s="985"/>
      <c r="DK38" s="986"/>
      <c r="DL38" s="984" t="s">
        <v>502</v>
      </c>
      <c r="DM38" s="985"/>
      <c r="DN38" s="985"/>
      <c r="DO38" s="985"/>
      <c r="DP38" s="986"/>
      <c r="DQ38" s="984" t="s">
        <v>502</v>
      </c>
      <c r="DR38" s="985"/>
      <c r="DS38" s="985"/>
      <c r="DT38" s="985"/>
      <c r="DU38" s="986"/>
      <c r="DV38" s="987"/>
      <c r="DW38" s="988"/>
      <c r="DX38" s="988"/>
      <c r="DY38" s="988"/>
      <c r="DZ38" s="989"/>
      <c r="EA38" s="234"/>
    </row>
    <row r="39" spans="1:131" s="235" customFormat="1" ht="26.25" customHeight="1" x14ac:dyDescent="0.2">
      <c r="A39" s="254">
        <v>12</v>
      </c>
      <c r="B39" s="1038"/>
      <c r="C39" s="1039"/>
      <c r="D39" s="1039"/>
      <c r="E39" s="1039"/>
      <c r="F39" s="1039"/>
      <c r="G39" s="1039"/>
      <c r="H39" s="1039"/>
      <c r="I39" s="1039"/>
      <c r="J39" s="1039"/>
      <c r="K39" s="1039"/>
      <c r="L39" s="1039"/>
      <c r="M39" s="1039"/>
      <c r="N39" s="1039"/>
      <c r="O39" s="1039"/>
      <c r="P39" s="1040"/>
      <c r="Q39" s="1045"/>
      <c r="R39" s="1042"/>
      <c r="S39" s="1042"/>
      <c r="T39" s="1042"/>
      <c r="U39" s="1042"/>
      <c r="V39" s="1042"/>
      <c r="W39" s="1042"/>
      <c r="X39" s="1042"/>
      <c r="Y39" s="1042"/>
      <c r="Z39" s="1042"/>
      <c r="AA39" s="1042"/>
      <c r="AB39" s="1042"/>
      <c r="AC39" s="1042"/>
      <c r="AD39" s="1042"/>
      <c r="AE39" s="1046"/>
      <c r="AF39" s="1041"/>
      <c r="AG39" s="1042"/>
      <c r="AH39" s="1042"/>
      <c r="AI39" s="1042"/>
      <c r="AJ39" s="1043"/>
      <c r="AK39" s="975"/>
      <c r="AL39" s="966"/>
      <c r="AM39" s="966"/>
      <c r="AN39" s="966"/>
      <c r="AO39" s="966"/>
      <c r="AP39" s="966"/>
      <c r="AQ39" s="966"/>
      <c r="AR39" s="966"/>
      <c r="AS39" s="966"/>
      <c r="AT39" s="966"/>
      <c r="AU39" s="966"/>
      <c r="AV39" s="966"/>
      <c r="AW39" s="966"/>
      <c r="AX39" s="966"/>
      <c r="AY39" s="966"/>
      <c r="AZ39" s="1044"/>
      <c r="BA39" s="1044"/>
      <c r="BB39" s="1044"/>
      <c r="BC39" s="1044"/>
      <c r="BD39" s="1044"/>
      <c r="BE39" s="1036"/>
      <c r="BF39" s="1036"/>
      <c r="BG39" s="1036"/>
      <c r="BH39" s="1036"/>
      <c r="BI39" s="1037"/>
      <c r="BJ39" s="240"/>
      <c r="BK39" s="240"/>
      <c r="BL39" s="240"/>
      <c r="BM39" s="240"/>
      <c r="BN39" s="240"/>
      <c r="BO39" s="253"/>
      <c r="BP39" s="253"/>
      <c r="BQ39" s="250">
        <v>33</v>
      </c>
      <c r="BR39" s="251"/>
      <c r="BS39" s="1009" t="s">
        <v>599</v>
      </c>
      <c r="BT39" s="1010"/>
      <c r="BU39" s="1010"/>
      <c r="BV39" s="1010"/>
      <c r="BW39" s="1010"/>
      <c r="BX39" s="1010"/>
      <c r="BY39" s="1010"/>
      <c r="BZ39" s="1010"/>
      <c r="CA39" s="1010"/>
      <c r="CB39" s="1010"/>
      <c r="CC39" s="1010"/>
      <c r="CD39" s="1010"/>
      <c r="CE39" s="1010"/>
      <c r="CF39" s="1010"/>
      <c r="CG39" s="1011"/>
      <c r="CH39" s="984">
        <v>211</v>
      </c>
      <c r="CI39" s="985"/>
      <c r="CJ39" s="985"/>
      <c r="CK39" s="985"/>
      <c r="CL39" s="986"/>
      <c r="CM39" s="984">
        <v>20943</v>
      </c>
      <c r="CN39" s="985"/>
      <c r="CO39" s="985"/>
      <c r="CP39" s="985"/>
      <c r="CQ39" s="986"/>
      <c r="CR39" s="984">
        <v>32679</v>
      </c>
      <c r="CS39" s="985"/>
      <c r="CT39" s="985"/>
      <c r="CU39" s="985"/>
      <c r="CV39" s="986"/>
      <c r="CW39" s="984" t="s">
        <v>502</v>
      </c>
      <c r="CX39" s="985"/>
      <c r="CY39" s="985"/>
      <c r="CZ39" s="985"/>
      <c r="DA39" s="986"/>
      <c r="DB39" s="984" t="s">
        <v>502</v>
      </c>
      <c r="DC39" s="985"/>
      <c r="DD39" s="985"/>
      <c r="DE39" s="985"/>
      <c r="DF39" s="986"/>
      <c r="DG39" s="984" t="s">
        <v>502</v>
      </c>
      <c r="DH39" s="985"/>
      <c r="DI39" s="985"/>
      <c r="DJ39" s="985"/>
      <c r="DK39" s="986"/>
      <c r="DL39" s="984" t="s">
        <v>502</v>
      </c>
      <c r="DM39" s="985"/>
      <c r="DN39" s="985"/>
      <c r="DO39" s="985"/>
      <c r="DP39" s="986"/>
      <c r="DQ39" s="984" t="s">
        <v>502</v>
      </c>
      <c r="DR39" s="985"/>
      <c r="DS39" s="985"/>
      <c r="DT39" s="985"/>
      <c r="DU39" s="986"/>
      <c r="DV39" s="987"/>
      <c r="DW39" s="988"/>
      <c r="DX39" s="988"/>
      <c r="DY39" s="988"/>
      <c r="DZ39" s="989"/>
      <c r="EA39" s="234"/>
    </row>
    <row r="40" spans="1:131" s="235" customFormat="1" ht="26.25" customHeight="1" x14ac:dyDescent="0.2">
      <c r="A40" s="249">
        <v>13</v>
      </c>
      <c r="B40" s="1038"/>
      <c r="C40" s="1039"/>
      <c r="D40" s="1039"/>
      <c r="E40" s="1039"/>
      <c r="F40" s="1039"/>
      <c r="G40" s="1039"/>
      <c r="H40" s="1039"/>
      <c r="I40" s="1039"/>
      <c r="J40" s="1039"/>
      <c r="K40" s="1039"/>
      <c r="L40" s="1039"/>
      <c r="M40" s="1039"/>
      <c r="N40" s="1039"/>
      <c r="O40" s="1039"/>
      <c r="P40" s="1040"/>
      <c r="Q40" s="1045"/>
      <c r="R40" s="1042"/>
      <c r="S40" s="1042"/>
      <c r="T40" s="1042"/>
      <c r="U40" s="1042"/>
      <c r="V40" s="1042"/>
      <c r="W40" s="1042"/>
      <c r="X40" s="1042"/>
      <c r="Y40" s="1042"/>
      <c r="Z40" s="1042"/>
      <c r="AA40" s="1042"/>
      <c r="AB40" s="1042"/>
      <c r="AC40" s="1042"/>
      <c r="AD40" s="1042"/>
      <c r="AE40" s="1046"/>
      <c r="AF40" s="1041"/>
      <c r="AG40" s="1042"/>
      <c r="AH40" s="1042"/>
      <c r="AI40" s="1042"/>
      <c r="AJ40" s="1043"/>
      <c r="AK40" s="975"/>
      <c r="AL40" s="966"/>
      <c r="AM40" s="966"/>
      <c r="AN40" s="966"/>
      <c r="AO40" s="966"/>
      <c r="AP40" s="966"/>
      <c r="AQ40" s="966"/>
      <c r="AR40" s="966"/>
      <c r="AS40" s="966"/>
      <c r="AT40" s="966"/>
      <c r="AU40" s="966"/>
      <c r="AV40" s="966"/>
      <c r="AW40" s="966"/>
      <c r="AX40" s="966"/>
      <c r="AY40" s="966"/>
      <c r="AZ40" s="1044"/>
      <c r="BA40" s="1044"/>
      <c r="BB40" s="1044"/>
      <c r="BC40" s="1044"/>
      <c r="BD40" s="1044"/>
      <c r="BE40" s="1036"/>
      <c r="BF40" s="1036"/>
      <c r="BG40" s="1036"/>
      <c r="BH40" s="1036"/>
      <c r="BI40" s="1037"/>
      <c r="BJ40" s="240"/>
      <c r="BK40" s="240"/>
      <c r="BL40" s="240"/>
      <c r="BM40" s="240"/>
      <c r="BN40" s="240"/>
      <c r="BO40" s="253"/>
      <c r="BP40" s="253"/>
      <c r="BQ40" s="250">
        <v>34</v>
      </c>
      <c r="BR40" s="251"/>
      <c r="BS40" s="1009" t="s">
        <v>600</v>
      </c>
      <c r="BT40" s="1010"/>
      <c r="BU40" s="1010"/>
      <c r="BV40" s="1010"/>
      <c r="BW40" s="1010"/>
      <c r="BX40" s="1010"/>
      <c r="BY40" s="1010"/>
      <c r="BZ40" s="1010"/>
      <c r="CA40" s="1010"/>
      <c r="CB40" s="1010"/>
      <c r="CC40" s="1010"/>
      <c r="CD40" s="1010"/>
      <c r="CE40" s="1010"/>
      <c r="CF40" s="1010"/>
      <c r="CG40" s="1011"/>
      <c r="CH40" s="984">
        <v>13</v>
      </c>
      <c r="CI40" s="985"/>
      <c r="CJ40" s="985"/>
      <c r="CK40" s="985"/>
      <c r="CL40" s="986"/>
      <c r="CM40" s="984">
        <v>3890</v>
      </c>
      <c r="CN40" s="985"/>
      <c r="CO40" s="985"/>
      <c r="CP40" s="985"/>
      <c r="CQ40" s="986"/>
      <c r="CR40" s="984">
        <v>4970</v>
      </c>
      <c r="CS40" s="985"/>
      <c r="CT40" s="985"/>
      <c r="CU40" s="985"/>
      <c r="CV40" s="986"/>
      <c r="CW40" s="984" t="s">
        <v>502</v>
      </c>
      <c r="CX40" s="985"/>
      <c r="CY40" s="985"/>
      <c r="CZ40" s="985"/>
      <c r="DA40" s="986"/>
      <c r="DB40" s="984" t="s">
        <v>502</v>
      </c>
      <c r="DC40" s="985"/>
      <c r="DD40" s="985"/>
      <c r="DE40" s="985"/>
      <c r="DF40" s="986"/>
      <c r="DG40" s="984" t="s">
        <v>502</v>
      </c>
      <c r="DH40" s="985"/>
      <c r="DI40" s="985"/>
      <c r="DJ40" s="985"/>
      <c r="DK40" s="986"/>
      <c r="DL40" s="984" t="s">
        <v>502</v>
      </c>
      <c r="DM40" s="985"/>
      <c r="DN40" s="985"/>
      <c r="DO40" s="985"/>
      <c r="DP40" s="986"/>
      <c r="DQ40" s="984" t="s">
        <v>502</v>
      </c>
      <c r="DR40" s="985"/>
      <c r="DS40" s="985"/>
      <c r="DT40" s="985"/>
      <c r="DU40" s="986"/>
      <c r="DV40" s="987"/>
      <c r="DW40" s="988"/>
      <c r="DX40" s="988"/>
      <c r="DY40" s="988"/>
      <c r="DZ40" s="989"/>
      <c r="EA40" s="234"/>
    </row>
    <row r="41" spans="1:131" s="235" customFormat="1" ht="26.25" customHeight="1" x14ac:dyDescent="0.2">
      <c r="A41" s="249">
        <v>14</v>
      </c>
      <c r="B41" s="1038"/>
      <c r="C41" s="1039"/>
      <c r="D41" s="1039"/>
      <c r="E41" s="1039"/>
      <c r="F41" s="1039"/>
      <c r="G41" s="1039"/>
      <c r="H41" s="1039"/>
      <c r="I41" s="1039"/>
      <c r="J41" s="1039"/>
      <c r="K41" s="1039"/>
      <c r="L41" s="1039"/>
      <c r="M41" s="1039"/>
      <c r="N41" s="1039"/>
      <c r="O41" s="1039"/>
      <c r="P41" s="1040"/>
      <c r="Q41" s="1045"/>
      <c r="R41" s="1042"/>
      <c r="S41" s="1042"/>
      <c r="T41" s="1042"/>
      <c r="U41" s="1042"/>
      <c r="V41" s="1042"/>
      <c r="W41" s="1042"/>
      <c r="X41" s="1042"/>
      <c r="Y41" s="1042"/>
      <c r="Z41" s="1042"/>
      <c r="AA41" s="1042"/>
      <c r="AB41" s="1042"/>
      <c r="AC41" s="1042"/>
      <c r="AD41" s="1042"/>
      <c r="AE41" s="1046"/>
      <c r="AF41" s="1041"/>
      <c r="AG41" s="1042"/>
      <c r="AH41" s="1042"/>
      <c r="AI41" s="1042"/>
      <c r="AJ41" s="1043"/>
      <c r="AK41" s="975"/>
      <c r="AL41" s="966"/>
      <c r="AM41" s="966"/>
      <c r="AN41" s="966"/>
      <c r="AO41" s="966"/>
      <c r="AP41" s="966"/>
      <c r="AQ41" s="966"/>
      <c r="AR41" s="966"/>
      <c r="AS41" s="966"/>
      <c r="AT41" s="966"/>
      <c r="AU41" s="966"/>
      <c r="AV41" s="966"/>
      <c r="AW41" s="966"/>
      <c r="AX41" s="966"/>
      <c r="AY41" s="966"/>
      <c r="AZ41" s="1044"/>
      <c r="BA41" s="1044"/>
      <c r="BB41" s="1044"/>
      <c r="BC41" s="1044"/>
      <c r="BD41" s="1044"/>
      <c r="BE41" s="1036"/>
      <c r="BF41" s="1036"/>
      <c r="BG41" s="1036"/>
      <c r="BH41" s="1036"/>
      <c r="BI41" s="1037"/>
      <c r="BJ41" s="240"/>
      <c r="BK41" s="240"/>
      <c r="BL41" s="240"/>
      <c r="BM41" s="240"/>
      <c r="BN41" s="240"/>
      <c r="BO41" s="253"/>
      <c r="BP41" s="253"/>
      <c r="BQ41" s="250">
        <v>35</v>
      </c>
      <c r="BR41" s="251"/>
      <c r="BS41" s="1009" t="s">
        <v>601</v>
      </c>
      <c r="BT41" s="1010"/>
      <c r="BU41" s="1010"/>
      <c r="BV41" s="1010"/>
      <c r="BW41" s="1010"/>
      <c r="BX41" s="1010"/>
      <c r="BY41" s="1010"/>
      <c r="BZ41" s="1010"/>
      <c r="CA41" s="1010"/>
      <c r="CB41" s="1010"/>
      <c r="CC41" s="1010"/>
      <c r="CD41" s="1010"/>
      <c r="CE41" s="1010"/>
      <c r="CF41" s="1010"/>
      <c r="CG41" s="1011"/>
      <c r="CH41" s="984">
        <v>8</v>
      </c>
      <c r="CI41" s="985"/>
      <c r="CJ41" s="985"/>
      <c r="CK41" s="985"/>
      <c r="CL41" s="986"/>
      <c r="CM41" s="984">
        <v>9197</v>
      </c>
      <c r="CN41" s="985"/>
      <c r="CO41" s="985"/>
      <c r="CP41" s="985"/>
      <c r="CQ41" s="986"/>
      <c r="CR41" s="984">
        <v>30</v>
      </c>
      <c r="CS41" s="985"/>
      <c r="CT41" s="985"/>
      <c r="CU41" s="985"/>
      <c r="CV41" s="986"/>
      <c r="CW41" s="984" t="s">
        <v>502</v>
      </c>
      <c r="CX41" s="985"/>
      <c r="CY41" s="985"/>
      <c r="CZ41" s="985"/>
      <c r="DA41" s="986"/>
      <c r="DB41" s="984" t="s">
        <v>502</v>
      </c>
      <c r="DC41" s="985"/>
      <c r="DD41" s="985"/>
      <c r="DE41" s="985"/>
      <c r="DF41" s="986"/>
      <c r="DG41" s="984" t="s">
        <v>502</v>
      </c>
      <c r="DH41" s="985"/>
      <c r="DI41" s="985"/>
      <c r="DJ41" s="985"/>
      <c r="DK41" s="986"/>
      <c r="DL41" s="984" t="s">
        <v>502</v>
      </c>
      <c r="DM41" s="985"/>
      <c r="DN41" s="985"/>
      <c r="DO41" s="985"/>
      <c r="DP41" s="986"/>
      <c r="DQ41" s="984" t="s">
        <v>502</v>
      </c>
      <c r="DR41" s="985"/>
      <c r="DS41" s="985"/>
      <c r="DT41" s="985"/>
      <c r="DU41" s="986"/>
      <c r="DV41" s="987"/>
      <c r="DW41" s="988"/>
      <c r="DX41" s="988"/>
      <c r="DY41" s="988"/>
      <c r="DZ41" s="989"/>
      <c r="EA41" s="234"/>
    </row>
    <row r="42" spans="1:131" s="235" customFormat="1" ht="26.25" customHeight="1" x14ac:dyDescent="0.2">
      <c r="A42" s="249">
        <v>15</v>
      </c>
      <c r="B42" s="1038"/>
      <c r="C42" s="1039"/>
      <c r="D42" s="1039"/>
      <c r="E42" s="1039"/>
      <c r="F42" s="1039"/>
      <c r="G42" s="1039"/>
      <c r="H42" s="1039"/>
      <c r="I42" s="1039"/>
      <c r="J42" s="1039"/>
      <c r="K42" s="1039"/>
      <c r="L42" s="1039"/>
      <c r="M42" s="1039"/>
      <c r="N42" s="1039"/>
      <c r="O42" s="1039"/>
      <c r="P42" s="1040"/>
      <c r="Q42" s="1045"/>
      <c r="R42" s="1042"/>
      <c r="S42" s="1042"/>
      <c r="T42" s="1042"/>
      <c r="U42" s="1042"/>
      <c r="V42" s="1042"/>
      <c r="W42" s="1042"/>
      <c r="X42" s="1042"/>
      <c r="Y42" s="1042"/>
      <c r="Z42" s="1042"/>
      <c r="AA42" s="1042"/>
      <c r="AB42" s="1042"/>
      <c r="AC42" s="1042"/>
      <c r="AD42" s="1042"/>
      <c r="AE42" s="1046"/>
      <c r="AF42" s="1041"/>
      <c r="AG42" s="1042"/>
      <c r="AH42" s="1042"/>
      <c r="AI42" s="1042"/>
      <c r="AJ42" s="1043"/>
      <c r="AK42" s="975"/>
      <c r="AL42" s="966"/>
      <c r="AM42" s="966"/>
      <c r="AN42" s="966"/>
      <c r="AO42" s="966"/>
      <c r="AP42" s="966"/>
      <c r="AQ42" s="966"/>
      <c r="AR42" s="966"/>
      <c r="AS42" s="966"/>
      <c r="AT42" s="966"/>
      <c r="AU42" s="966"/>
      <c r="AV42" s="966"/>
      <c r="AW42" s="966"/>
      <c r="AX42" s="966"/>
      <c r="AY42" s="966"/>
      <c r="AZ42" s="1044"/>
      <c r="BA42" s="1044"/>
      <c r="BB42" s="1044"/>
      <c r="BC42" s="1044"/>
      <c r="BD42" s="1044"/>
      <c r="BE42" s="1036"/>
      <c r="BF42" s="1036"/>
      <c r="BG42" s="1036"/>
      <c r="BH42" s="1036"/>
      <c r="BI42" s="1037"/>
      <c r="BJ42" s="240"/>
      <c r="BK42" s="240"/>
      <c r="BL42" s="240"/>
      <c r="BM42" s="240"/>
      <c r="BN42" s="240"/>
      <c r="BO42" s="253"/>
      <c r="BP42" s="253"/>
      <c r="BQ42" s="250">
        <v>36</v>
      </c>
      <c r="BR42" s="251"/>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234"/>
    </row>
    <row r="43" spans="1:131" s="235" customFormat="1" ht="26.25" customHeight="1" x14ac:dyDescent="0.2">
      <c r="A43" s="249">
        <v>16</v>
      </c>
      <c r="B43" s="1038"/>
      <c r="C43" s="1039"/>
      <c r="D43" s="1039"/>
      <c r="E43" s="1039"/>
      <c r="F43" s="1039"/>
      <c r="G43" s="1039"/>
      <c r="H43" s="1039"/>
      <c r="I43" s="1039"/>
      <c r="J43" s="1039"/>
      <c r="K43" s="1039"/>
      <c r="L43" s="1039"/>
      <c r="M43" s="1039"/>
      <c r="N43" s="1039"/>
      <c r="O43" s="1039"/>
      <c r="P43" s="1040"/>
      <c r="Q43" s="1045"/>
      <c r="R43" s="1042"/>
      <c r="S43" s="1042"/>
      <c r="T43" s="1042"/>
      <c r="U43" s="1042"/>
      <c r="V43" s="1042"/>
      <c r="W43" s="1042"/>
      <c r="X43" s="1042"/>
      <c r="Y43" s="1042"/>
      <c r="Z43" s="1042"/>
      <c r="AA43" s="1042"/>
      <c r="AB43" s="1042"/>
      <c r="AC43" s="1042"/>
      <c r="AD43" s="1042"/>
      <c r="AE43" s="1046"/>
      <c r="AF43" s="1041"/>
      <c r="AG43" s="1042"/>
      <c r="AH43" s="1042"/>
      <c r="AI43" s="1042"/>
      <c r="AJ43" s="1043"/>
      <c r="AK43" s="975"/>
      <c r="AL43" s="966"/>
      <c r="AM43" s="966"/>
      <c r="AN43" s="966"/>
      <c r="AO43" s="966"/>
      <c r="AP43" s="966"/>
      <c r="AQ43" s="966"/>
      <c r="AR43" s="966"/>
      <c r="AS43" s="966"/>
      <c r="AT43" s="966"/>
      <c r="AU43" s="966"/>
      <c r="AV43" s="966"/>
      <c r="AW43" s="966"/>
      <c r="AX43" s="966"/>
      <c r="AY43" s="966"/>
      <c r="AZ43" s="1044"/>
      <c r="BA43" s="1044"/>
      <c r="BB43" s="1044"/>
      <c r="BC43" s="1044"/>
      <c r="BD43" s="1044"/>
      <c r="BE43" s="1036"/>
      <c r="BF43" s="1036"/>
      <c r="BG43" s="1036"/>
      <c r="BH43" s="1036"/>
      <c r="BI43" s="1037"/>
      <c r="BJ43" s="240"/>
      <c r="BK43" s="240"/>
      <c r="BL43" s="240"/>
      <c r="BM43" s="240"/>
      <c r="BN43" s="240"/>
      <c r="BO43" s="253"/>
      <c r="BP43" s="253"/>
      <c r="BQ43" s="250">
        <v>37</v>
      </c>
      <c r="BR43" s="251"/>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234"/>
    </row>
    <row r="44" spans="1:131" s="235" customFormat="1" ht="26.25" customHeight="1" x14ac:dyDescent="0.2">
      <c r="A44" s="249">
        <v>17</v>
      </c>
      <c r="B44" s="1038"/>
      <c r="C44" s="1039"/>
      <c r="D44" s="1039"/>
      <c r="E44" s="1039"/>
      <c r="F44" s="1039"/>
      <c r="G44" s="1039"/>
      <c r="H44" s="1039"/>
      <c r="I44" s="1039"/>
      <c r="J44" s="1039"/>
      <c r="K44" s="1039"/>
      <c r="L44" s="1039"/>
      <c r="M44" s="1039"/>
      <c r="N44" s="1039"/>
      <c r="O44" s="1039"/>
      <c r="P44" s="1040"/>
      <c r="Q44" s="1045"/>
      <c r="R44" s="1042"/>
      <c r="S44" s="1042"/>
      <c r="T44" s="1042"/>
      <c r="U44" s="1042"/>
      <c r="V44" s="1042"/>
      <c r="W44" s="1042"/>
      <c r="X44" s="1042"/>
      <c r="Y44" s="1042"/>
      <c r="Z44" s="1042"/>
      <c r="AA44" s="1042"/>
      <c r="AB44" s="1042"/>
      <c r="AC44" s="1042"/>
      <c r="AD44" s="1042"/>
      <c r="AE44" s="1046"/>
      <c r="AF44" s="1041"/>
      <c r="AG44" s="1042"/>
      <c r="AH44" s="1042"/>
      <c r="AI44" s="1042"/>
      <c r="AJ44" s="1043"/>
      <c r="AK44" s="975"/>
      <c r="AL44" s="966"/>
      <c r="AM44" s="966"/>
      <c r="AN44" s="966"/>
      <c r="AO44" s="966"/>
      <c r="AP44" s="966"/>
      <c r="AQ44" s="966"/>
      <c r="AR44" s="966"/>
      <c r="AS44" s="966"/>
      <c r="AT44" s="966"/>
      <c r="AU44" s="966"/>
      <c r="AV44" s="966"/>
      <c r="AW44" s="966"/>
      <c r="AX44" s="966"/>
      <c r="AY44" s="966"/>
      <c r="AZ44" s="1044"/>
      <c r="BA44" s="1044"/>
      <c r="BB44" s="1044"/>
      <c r="BC44" s="1044"/>
      <c r="BD44" s="1044"/>
      <c r="BE44" s="1036"/>
      <c r="BF44" s="1036"/>
      <c r="BG44" s="1036"/>
      <c r="BH44" s="1036"/>
      <c r="BI44" s="1037"/>
      <c r="BJ44" s="240"/>
      <c r="BK44" s="240"/>
      <c r="BL44" s="240"/>
      <c r="BM44" s="240"/>
      <c r="BN44" s="240"/>
      <c r="BO44" s="253"/>
      <c r="BP44" s="253"/>
      <c r="BQ44" s="250">
        <v>38</v>
      </c>
      <c r="BR44" s="251"/>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234"/>
    </row>
    <row r="45" spans="1:131" s="235" customFormat="1" ht="26.25" customHeight="1" x14ac:dyDescent="0.2">
      <c r="A45" s="249">
        <v>18</v>
      </c>
      <c r="B45" s="1038"/>
      <c r="C45" s="1039"/>
      <c r="D45" s="1039"/>
      <c r="E45" s="1039"/>
      <c r="F45" s="1039"/>
      <c r="G45" s="1039"/>
      <c r="H45" s="1039"/>
      <c r="I45" s="1039"/>
      <c r="J45" s="1039"/>
      <c r="K45" s="1039"/>
      <c r="L45" s="1039"/>
      <c r="M45" s="1039"/>
      <c r="N45" s="1039"/>
      <c r="O45" s="1039"/>
      <c r="P45" s="1040"/>
      <c r="Q45" s="1045"/>
      <c r="R45" s="1042"/>
      <c r="S45" s="1042"/>
      <c r="T45" s="1042"/>
      <c r="U45" s="1042"/>
      <c r="V45" s="1042"/>
      <c r="W45" s="1042"/>
      <c r="X45" s="1042"/>
      <c r="Y45" s="1042"/>
      <c r="Z45" s="1042"/>
      <c r="AA45" s="1042"/>
      <c r="AB45" s="1042"/>
      <c r="AC45" s="1042"/>
      <c r="AD45" s="1042"/>
      <c r="AE45" s="1046"/>
      <c r="AF45" s="1041"/>
      <c r="AG45" s="1042"/>
      <c r="AH45" s="1042"/>
      <c r="AI45" s="1042"/>
      <c r="AJ45" s="1043"/>
      <c r="AK45" s="975"/>
      <c r="AL45" s="966"/>
      <c r="AM45" s="966"/>
      <c r="AN45" s="966"/>
      <c r="AO45" s="966"/>
      <c r="AP45" s="966"/>
      <c r="AQ45" s="966"/>
      <c r="AR45" s="966"/>
      <c r="AS45" s="966"/>
      <c r="AT45" s="966"/>
      <c r="AU45" s="966"/>
      <c r="AV45" s="966"/>
      <c r="AW45" s="966"/>
      <c r="AX45" s="966"/>
      <c r="AY45" s="966"/>
      <c r="AZ45" s="1044"/>
      <c r="BA45" s="1044"/>
      <c r="BB45" s="1044"/>
      <c r="BC45" s="1044"/>
      <c r="BD45" s="1044"/>
      <c r="BE45" s="1036"/>
      <c r="BF45" s="1036"/>
      <c r="BG45" s="1036"/>
      <c r="BH45" s="1036"/>
      <c r="BI45" s="1037"/>
      <c r="BJ45" s="240"/>
      <c r="BK45" s="240"/>
      <c r="BL45" s="240"/>
      <c r="BM45" s="240"/>
      <c r="BN45" s="240"/>
      <c r="BO45" s="253"/>
      <c r="BP45" s="253"/>
      <c r="BQ45" s="250">
        <v>39</v>
      </c>
      <c r="BR45" s="251"/>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234"/>
    </row>
    <row r="46" spans="1:131" s="235" customFormat="1" ht="26.25" customHeight="1" x14ac:dyDescent="0.2">
      <c r="A46" s="249">
        <v>19</v>
      </c>
      <c r="B46" s="1038"/>
      <c r="C46" s="1039"/>
      <c r="D46" s="1039"/>
      <c r="E46" s="1039"/>
      <c r="F46" s="1039"/>
      <c r="G46" s="1039"/>
      <c r="H46" s="1039"/>
      <c r="I46" s="1039"/>
      <c r="J46" s="1039"/>
      <c r="K46" s="1039"/>
      <c r="L46" s="1039"/>
      <c r="M46" s="1039"/>
      <c r="N46" s="1039"/>
      <c r="O46" s="1039"/>
      <c r="P46" s="1040"/>
      <c r="Q46" s="1045"/>
      <c r="R46" s="1042"/>
      <c r="S46" s="1042"/>
      <c r="T46" s="1042"/>
      <c r="U46" s="1042"/>
      <c r="V46" s="1042"/>
      <c r="W46" s="1042"/>
      <c r="X46" s="1042"/>
      <c r="Y46" s="1042"/>
      <c r="Z46" s="1042"/>
      <c r="AA46" s="1042"/>
      <c r="AB46" s="1042"/>
      <c r="AC46" s="1042"/>
      <c r="AD46" s="1042"/>
      <c r="AE46" s="1046"/>
      <c r="AF46" s="1041"/>
      <c r="AG46" s="1042"/>
      <c r="AH46" s="1042"/>
      <c r="AI46" s="1042"/>
      <c r="AJ46" s="1043"/>
      <c r="AK46" s="975"/>
      <c r="AL46" s="966"/>
      <c r="AM46" s="966"/>
      <c r="AN46" s="966"/>
      <c r="AO46" s="966"/>
      <c r="AP46" s="966"/>
      <c r="AQ46" s="966"/>
      <c r="AR46" s="966"/>
      <c r="AS46" s="966"/>
      <c r="AT46" s="966"/>
      <c r="AU46" s="966"/>
      <c r="AV46" s="966"/>
      <c r="AW46" s="966"/>
      <c r="AX46" s="966"/>
      <c r="AY46" s="966"/>
      <c r="AZ46" s="1044"/>
      <c r="BA46" s="1044"/>
      <c r="BB46" s="1044"/>
      <c r="BC46" s="1044"/>
      <c r="BD46" s="1044"/>
      <c r="BE46" s="1036"/>
      <c r="BF46" s="1036"/>
      <c r="BG46" s="1036"/>
      <c r="BH46" s="1036"/>
      <c r="BI46" s="1037"/>
      <c r="BJ46" s="240"/>
      <c r="BK46" s="240"/>
      <c r="BL46" s="240"/>
      <c r="BM46" s="240"/>
      <c r="BN46" s="240"/>
      <c r="BO46" s="253"/>
      <c r="BP46" s="253"/>
      <c r="BQ46" s="250">
        <v>40</v>
      </c>
      <c r="BR46" s="251"/>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234"/>
    </row>
    <row r="47" spans="1:131" s="235" customFormat="1" ht="26.25" customHeight="1" x14ac:dyDescent="0.2">
      <c r="A47" s="249">
        <v>20</v>
      </c>
      <c r="B47" s="1038"/>
      <c r="C47" s="1039"/>
      <c r="D47" s="1039"/>
      <c r="E47" s="1039"/>
      <c r="F47" s="1039"/>
      <c r="G47" s="1039"/>
      <c r="H47" s="1039"/>
      <c r="I47" s="1039"/>
      <c r="J47" s="1039"/>
      <c r="K47" s="1039"/>
      <c r="L47" s="1039"/>
      <c r="M47" s="1039"/>
      <c r="N47" s="1039"/>
      <c r="O47" s="1039"/>
      <c r="P47" s="1040"/>
      <c r="Q47" s="1045"/>
      <c r="R47" s="1042"/>
      <c r="S47" s="1042"/>
      <c r="T47" s="1042"/>
      <c r="U47" s="1042"/>
      <c r="V47" s="1042"/>
      <c r="W47" s="1042"/>
      <c r="X47" s="1042"/>
      <c r="Y47" s="1042"/>
      <c r="Z47" s="1042"/>
      <c r="AA47" s="1042"/>
      <c r="AB47" s="1042"/>
      <c r="AC47" s="1042"/>
      <c r="AD47" s="1042"/>
      <c r="AE47" s="1046"/>
      <c r="AF47" s="1041"/>
      <c r="AG47" s="1042"/>
      <c r="AH47" s="1042"/>
      <c r="AI47" s="1042"/>
      <c r="AJ47" s="1043"/>
      <c r="AK47" s="975"/>
      <c r="AL47" s="966"/>
      <c r="AM47" s="966"/>
      <c r="AN47" s="966"/>
      <c r="AO47" s="966"/>
      <c r="AP47" s="966"/>
      <c r="AQ47" s="966"/>
      <c r="AR47" s="966"/>
      <c r="AS47" s="966"/>
      <c r="AT47" s="966"/>
      <c r="AU47" s="966"/>
      <c r="AV47" s="966"/>
      <c r="AW47" s="966"/>
      <c r="AX47" s="966"/>
      <c r="AY47" s="966"/>
      <c r="AZ47" s="1044"/>
      <c r="BA47" s="1044"/>
      <c r="BB47" s="1044"/>
      <c r="BC47" s="1044"/>
      <c r="BD47" s="1044"/>
      <c r="BE47" s="1036"/>
      <c r="BF47" s="1036"/>
      <c r="BG47" s="1036"/>
      <c r="BH47" s="1036"/>
      <c r="BI47" s="1037"/>
      <c r="BJ47" s="240"/>
      <c r="BK47" s="240"/>
      <c r="BL47" s="240"/>
      <c r="BM47" s="240"/>
      <c r="BN47" s="240"/>
      <c r="BO47" s="253"/>
      <c r="BP47" s="253"/>
      <c r="BQ47" s="250">
        <v>41</v>
      </c>
      <c r="BR47" s="251"/>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234"/>
    </row>
    <row r="48" spans="1:131" s="235" customFormat="1" ht="26.25" customHeight="1" x14ac:dyDescent="0.2">
      <c r="A48" s="249">
        <v>21</v>
      </c>
      <c r="B48" s="1038"/>
      <c r="C48" s="1039"/>
      <c r="D48" s="1039"/>
      <c r="E48" s="1039"/>
      <c r="F48" s="1039"/>
      <c r="G48" s="1039"/>
      <c r="H48" s="1039"/>
      <c r="I48" s="1039"/>
      <c r="J48" s="1039"/>
      <c r="K48" s="1039"/>
      <c r="L48" s="1039"/>
      <c r="M48" s="1039"/>
      <c r="N48" s="1039"/>
      <c r="O48" s="1039"/>
      <c r="P48" s="1040"/>
      <c r="Q48" s="1045"/>
      <c r="R48" s="1042"/>
      <c r="S48" s="1042"/>
      <c r="T48" s="1042"/>
      <c r="U48" s="1042"/>
      <c r="V48" s="1042"/>
      <c r="W48" s="1042"/>
      <c r="X48" s="1042"/>
      <c r="Y48" s="1042"/>
      <c r="Z48" s="1042"/>
      <c r="AA48" s="1042"/>
      <c r="AB48" s="1042"/>
      <c r="AC48" s="1042"/>
      <c r="AD48" s="1042"/>
      <c r="AE48" s="1046"/>
      <c r="AF48" s="1041"/>
      <c r="AG48" s="1042"/>
      <c r="AH48" s="1042"/>
      <c r="AI48" s="1042"/>
      <c r="AJ48" s="1043"/>
      <c r="AK48" s="975"/>
      <c r="AL48" s="966"/>
      <c r="AM48" s="966"/>
      <c r="AN48" s="966"/>
      <c r="AO48" s="966"/>
      <c r="AP48" s="966"/>
      <c r="AQ48" s="966"/>
      <c r="AR48" s="966"/>
      <c r="AS48" s="966"/>
      <c r="AT48" s="966"/>
      <c r="AU48" s="966"/>
      <c r="AV48" s="966"/>
      <c r="AW48" s="966"/>
      <c r="AX48" s="966"/>
      <c r="AY48" s="966"/>
      <c r="AZ48" s="1044"/>
      <c r="BA48" s="1044"/>
      <c r="BB48" s="1044"/>
      <c r="BC48" s="1044"/>
      <c r="BD48" s="1044"/>
      <c r="BE48" s="1036"/>
      <c r="BF48" s="1036"/>
      <c r="BG48" s="1036"/>
      <c r="BH48" s="1036"/>
      <c r="BI48" s="1037"/>
      <c r="BJ48" s="240"/>
      <c r="BK48" s="240"/>
      <c r="BL48" s="240"/>
      <c r="BM48" s="240"/>
      <c r="BN48" s="240"/>
      <c r="BO48" s="253"/>
      <c r="BP48" s="253"/>
      <c r="BQ48" s="250">
        <v>42</v>
      </c>
      <c r="BR48" s="251"/>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234"/>
    </row>
    <row r="49" spans="1:131" s="235" customFormat="1" ht="26.25" customHeight="1" x14ac:dyDescent="0.2">
      <c r="A49" s="249">
        <v>22</v>
      </c>
      <c r="B49" s="1038"/>
      <c r="C49" s="1039"/>
      <c r="D49" s="1039"/>
      <c r="E49" s="1039"/>
      <c r="F49" s="1039"/>
      <c r="G49" s="1039"/>
      <c r="H49" s="1039"/>
      <c r="I49" s="1039"/>
      <c r="J49" s="1039"/>
      <c r="K49" s="1039"/>
      <c r="L49" s="1039"/>
      <c r="M49" s="1039"/>
      <c r="N49" s="1039"/>
      <c r="O49" s="1039"/>
      <c r="P49" s="1040"/>
      <c r="Q49" s="1045"/>
      <c r="R49" s="1042"/>
      <c r="S49" s="1042"/>
      <c r="T49" s="1042"/>
      <c r="U49" s="1042"/>
      <c r="V49" s="1042"/>
      <c r="W49" s="1042"/>
      <c r="X49" s="1042"/>
      <c r="Y49" s="1042"/>
      <c r="Z49" s="1042"/>
      <c r="AA49" s="1042"/>
      <c r="AB49" s="1042"/>
      <c r="AC49" s="1042"/>
      <c r="AD49" s="1042"/>
      <c r="AE49" s="1046"/>
      <c r="AF49" s="1041"/>
      <c r="AG49" s="1042"/>
      <c r="AH49" s="1042"/>
      <c r="AI49" s="1042"/>
      <c r="AJ49" s="1043"/>
      <c r="AK49" s="975"/>
      <c r="AL49" s="966"/>
      <c r="AM49" s="966"/>
      <c r="AN49" s="966"/>
      <c r="AO49" s="966"/>
      <c r="AP49" s="966"/>
      <c r="AQ49" s="966"/>
      <c r="AR49" s="966"/>
      <c r="AS49" s="966"/>
      <c r="AT49" s="966"/>
      <c r="AU49" s="966"/>
      <c r="AV49" s="966"/>
      <c r="AW49" s="966"/>
      <c r="AX49" s="966"/>
      <c r="AY49" s="966"/>
      <c r="AZ49" s="1044"/>
      <c r="BA49" s="1044"/>
      <c r="BB49" s="1044"/>
      <c r="BC49" s="1044"/>
      <c r="BD49" s="1044"/>
      <c r="BE49" s="1036"/>
      <c r="BF49" s="1036"/>
      <c r="BG49" s="1036"/>
      <c r="BH49" s="1036"/>
      <c r="BI49" s="1037"/>
      <c r="BJ49" s="240"/>
      <c r="BK49" s="240"/>
      <c r="BL49" s="240"/>
      <c r="BM49" s="240"/>
      <c r="BN49" s="240"/>
      <c r="BO49" s="253"/>
      <c r="BP49" s="253"/>
      <c r="BQ49" s="250">
        <v>43</v>
      </c>
      <c r="BR49" s="251"/>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234"/>
    </row>
    <row r="50" spans="1:131" s="235" customFormat="1" ht="26.25" customHeight="1" x14ac:dyDescent="0.2">
      <c r="A50" s="249">
        <v>23</v>
      </c>
      <c r="B50" s="1038"/>
      <c r="C50" s="1039"/>
      <c r="D50" s="1039"/>
      <c r="E50" s="1039"/>
      <c r="F50" s="1039"/>
      <c r="G50" s="1039"/>
      <c r="H50" s="1039"/>
      <c r="I50" s="1039"/>
      <c r="J50" s="1039"/>
      <c r="K50" s="1039"/>
      <c r="L50" s="1039"/>
      <c r="M50" s="1039"/>
      <c r="N50" s="1039"/>
      <c r="O50" s="1039"/>
      <c r="P50" s="1040"/>
      <c r="Q50" s="1034"/>
      <c r="R50" s="1015"/>
      <c r="S50" s="1015"/>
      <c r="T50" s="1015"/>
      <c r="U50" s="1015"/>
      <c r="V50" s="1015"/>
      <c r="W50" s="1015"/>
      <c r="X50" s="1015"/>
      <c r="Y50" s="1015"/>
      <c r="Z50" s="1015"/>
      <c r="AA50" s="1015"/>
      <c r="AB50" s="1015"/>
      <c r="AC50" s="1015"/>
      <c r="AD50" s="1015"/>
      <c r="AE50" s="1035"/>
      <c r="AF50" s="1041"/>
      <c r="AG50" s="1042"/>
      <c r="AH50" s="1042"/>
      <c r="AI50" s="1042"/>
      <c r="AJ50" s="1043"/>
      <c r="AK50" s="1017"/>
      <c r="AL50" s="1015"/>
      <c r="AM50" s="1015"/>
      <c r="AN50" s="1015"/>
      <c r="AO50" s="1015"/>
      <c r="AP50" s="1015"/>
      <c r="AQ50" s="1015"/>
      <c r="AR50" s="1015"/>
      <c r="AS50" s="1015"/>
      <c r="AT50" s="1015"/>
      <c r="AU50" s="1015"/>
      <c r="AV50" s="1015"/>
      <c r="AW50" s="1015"/>
      <c r="AX50" s="1015"/>
      <c r="AY50" s="1015"/>
      <c r="AZ50" s="1018"/>
      <c r="BA50" s="1018"/>
      <c r="BB50" s="1018"/>
      <c r="BC50" s="1018"/>
      <c r="BD50" s="1018"/>
      <c r="BE50" s="1036"/>
      <c r="BF50" s="1036"/>
      <c r="BG50" s="1036"/>
      <c r="BH50" s="1036"/>
      <c r="BI50" s="1037"/>
      <c r="BJ50" s="240"/>
      <c r="BK50" s="240"/>
      <c r="BL50" s="240"/>
      <c r="BM50" s="240"/>
      <c r="BN50" s="240"/>
      <c r="BO50" s="253"/>
      <c r="BP50" s="253"/>
      <c r="BQ50" s="250">
        <v>44</v>
      </c>
      <c r="BR50" s="251"/>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234"/>
    </row>
    <row r="51" spans="1:131" s="235" customFormat="1" ht="26.25" customHeight="1" x14ac:dyDescent="0.2">
      <c r="A51" s="249">
        <v>24</v>
      </c>
      <c r="B51" s="1038"/>
      <c r="C51" s="1039"/>
      <c r="D51" s="1039"/>
      <c r="E51" s="1039"/>
      <c r="F51" s="1039"/>
      <c r="G51" s="1039"/>
      <c r="H51" s="1039"/>
      <c r="I51" s="1039"/>
      <c r="J51" s="1039"/>
      <c r="K51" s="1039"/>
      <c r="L51" s="1039"/>
      <c r="M51" s="1039"/>
      <c r="N51" s="1039"/>
      <c r="O51" s="1039"/>
      <c r="P51" s="1040"/>
      <c r="Q51" s="1034"/>
      <c r="R51" s="1015"/>
      <c r="S51" s="1015"/>
      <c r="T51" s="1015"/>
      <c r="U51" s="1015"/>
      <c r="V51" s="1015"/>
      <c r="W51" s="1015"/>
      <c r="X51" s="1015"/>
      <c r="Y51" s="1015"/>
      <c r="Z51" s="1015"/>
      <c r="AA51" s="1015"/>
      <c r="AB51" s="1015"/>
      <c r="AC51" s="1015"/>
      <c r="AD51" s="1015"/>
      <c r="AE51" s="1035"/>
      <c r="AF51" s="1041"/>
      <c r="AG51" s="1042"/>
      <c r="AH51" s="1042"/>
      <c r="AI51" s="1042"/>
      <c r="AJ51" s="1043"/>
      <c r="AK51" s="1017"/>
      <c r="AL51" s="1015"/>
      <c r="AM51" s="1015"/>
      <c r="AN51" s="1015"/>
      <c r="AO51" s="1015"/>
      <c r="AP51" s="1015"/>
      <c r="AQ51" s="1015"/>
      <c r="AR51" s="1015"/>
      <c r="AS51" s="1015"/>
      <c r="AT51" s="1015"/>
      <c r="AU51" s="1015"/>
      <c r="AV51" s="1015"/>
      <c r="AW51" s="1015"/>
      <c r="AX51" s="1015"/>
      <c r="AY51" s="1015"/>
      <c r="AZ51" s="1018"/>
      <c r="BA51" s="1018"/>
      <c r="BB51" s="1018"/>
      <c r="BC51" s="1018"/>
      <c r="BD51" s="1018"/>
      <c r="BE51" s="1036"/>
      <c r="BF51" s="1036"/>
      <c r="BG51" s="1036"/>
      <c r="BH51" s="1036"/>
      <c r="BI51" s="1037"/>
      <c r="BJ51" s="240"/>
      <c r="BK51" s="240"/>
      <c r="BL51" s="240"/>
      <c r="BM51" s="240"/>
      <c r="BN51" s="240"/>
      <c r="BO51" s="253"/>
      <c r="BP51" s="253"/>
      <c r="BQ51" s="250">
        <v>45</v>
      </c>
      <c r="BR51" s="251"/>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234"/>
    </row>
    <row r="52" spans="1:131" s="235" customFormat="1" ht="26.25" customHeight="1" x14ac:dyDescent="0.2">
      <c r="A52" s="249">
        <v>25</v>
      </c>
      <c r="B52" s="1038"/>
      <c r="C52" s="1039"/>
      <c r="D52" s="1039"/>
      <c r="E52" s="1039"/>
      <c r="F52" s="1039"/>
      <c r="G52" s="1039"/>
      <c r="H52" s="1039"/>
      <c r="I52" s="1039"/>
      <c r="J52" s="1039"/>
      <c r="K52" s="1039"/>
      <c r="L52" s="1039"/>
      <c r="M52" s="1039"/>
      <c r="N52" s="1039"/>
      <c r="O52" s="1039"/>
      <c r="P52" s="1040"/>
      <c r="Q52" s="1034"/>
      <c r="R52" s="1015"/>
      <c r="S52" s="1015"/>
      <c r="T52" s="1015"/>
      <c r="U52" s="1015"/>
      <c r="V52" s="1015"/>
      <c r="W52" s="1015"/>
      <c r="X52" s="1015"/>
      <c r="Y52" s="1015"/>
      <c r="Z52" s="1015"/>
      <c r="AA52" s="1015"/>
      <c r="AB52" s="1015"/>
      <c r="AC52" s="1015"/>
      <c r="AD52" s="1015"/>
      <c r="AE52" s="1035"/>
      <c r="AF52" s="1041"/>
      <c r="AG52" s="1042"/>
      <c r="AH52" s="1042"/>
      <c r="AI52" s="1042"/>
      <c r="AJ52" s="1043"/>
      <c r="AK52" s="1017"/>
      <c r="AL52" s="1015"/>
      <c r="AM52" s="1015"/>
      <c r="AN52" s="1015"/>
      <c r="AO52" s="1015"/>
      <c r="AP52" s="1015"/>
      <c r="AQ52" s="1015"/>
      <c r="AR52" s="1015"/>
      <c r="AS52" s="1015"/>
      <c r="AT52" s="1015"/>
      <c r="AU52" s="1015"/>
      <c r="AV52" s="1015"/>
      <c r="AW52" s="1015"/>
      <c r="AX52" s="1015"/>
      <c r="AY52" s="1015"/>
      <c r="AZ52" s="1018"/>
      <c r="BA52" s="1018"/>
      <c r="BB52" s="1018"/>
      <c r="BC52" s="1018"/>
      <c r="BD52" s="1018"/>
      <c r="BE52" s="1036"/>
      <c r="BF52" s="1036"/>
      <c r="BG52" s="1036"/>
      <c r="BH52" s="1036"/>
      <c r="BI52" s="1037"/>
      <c r="BJ52" s="240"/>
      <c r="BK52" s="240"/>
      <c r="BL52" s="240"/>
      <c r="BM52" s="240"/>
      <c r="BN52" s="240"/>
      <c r="BO52" s="253"/>
      <c r="BP52" s="253"/>
      <c r="BQ52" s="250">
        <v>46</v>
      </c>
      <c r="BR52" s="251"/>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234"/>
    </row>
    <row r="53" spans="1:131" s="235" customFormat="1" ht="26.25" customHeight="1" x14ac:dyDescent="0.2">
      <c r="A53" s="249">
        <v>26</v>
      </c>
      <c r="B53" s="1038"/>
      <c r="C53" s="1039"/>
      <c r="D53" s="1039"/>
      <c r="E53" s="1039"/>
      <c r="F53" s="1039"/>
      <c r="G53" s="1039"/>
      <c r="H53" s="1039"/>
      <c r="I53" s="1039"/>
      <c r="J53" s="1039"/>
      <c r="K53" s="1039"/>
      <c r="L53" s="1039"/>
      <c r="M53" s="1039"/>
      <c r="N53" s="1039"/>
      <c r="O53" s="1039"/>
      <c r="P53" s="1040"/>
      <c r="Q53" s="1034"/>
      <c r="R53" s="1015"/>
      <c r="S53" s="1015"/>
      <c r="T53" s="1015"/>
      <c r="U53" s="1015"/>
      <c r="V53" s="1015"/>
      <c r="W53" s="1015"/>
      <c r="X53" s="1015"/>
      <c r="Y53" s="1015"/>
      <c r="Z53" s="1015"/>
      <c r="AA53" s="1015"/>
      <c r="AB53" s="1015"/>
      <c r="AC53" s="1015"/>
      <c r="AD53" s="1015"/>
      <c r="AE53" s="1035"/>
      <c r="AF53" s="1041"/>
      <c r="AG53" s="1042"/>
      <c r="AH53" s="1042"/>
      <c r="AI53" s="1042"/>
      <c r="AJ53" s="1043"/>
      <c r="AK53" s="1017"/>
      <c r="AL53" s="1015"/>
      <c r="AM53" s="1015"/>
      <c r="AN53" s="1015"/>
      <c r="AO53" s="1015"/>
      <c r="AP53" s="1015"/>
      <c r="AQ53" s="1015"/>
      <c r="AR53" s="1015"/>
      <c r="AS53" s="1015"/>
      <c r="AT53" s="1015"/>
      <c r="AU53" s="1015"/>
      <c r="AV53" s="1015"/>
      <c r="AW53" s="1015"/>
      <c r="AX53" s="1015"/>
      <c r="AY53" s="1015"/>
      <c r="AZ53" s="1018"/>
      <c r="BA53" s="1018"/>
      <c r="BB53" s="1018"/>
      <c r="BC53" s="1018"/>
      <c r="BD53" s="1018"/>
      <c r="BE53" s="1036"/>
      <c r="BF53" s="1036"/>
      <c r="BG53" s="1036"/>
      <c r="BH53" s="1036"/>
      <c r="BI53" s="1037"/>
      <c r="BJ53" s="240"/>
      <c r="BK53" s="240"/>
      <c r="BL53" s="240"/>
      <c r="BM53" s="240"/>
      <c r="BN53" s="240"/>
      <c r="BO53" s="253"/>
      <c r="BP53" s="253"/>
      <c r="BQ53" s="250">
        <v>47</v>
      </c>
      <c r="BR53" s="251"/>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234"/>
    </row>
    <row r="54" spans="1:131" s="235" customFormat="1" ht="26.25" customHeight="1" x14ac:dyDescent="0.2">
      <c r="A54" s="249">
        <v>27</v>
      </c>
      <c r="B54" s="1038"/>
      <c r="C54" s="1039"/>
      <c r="D54" s="1039"/>
      <c r="E54" s="1039"/>
      <c r="F54" s="1039"/>
      <c r="G54" s="1039"/>
      <c r="H54" s="1039"/>
      <c r="I54" s="1039"/>
      <c r="J54" s="1039"/>
      <c r="K54" s="1039"/>
      <c r="L54" s="1039"/>
      <c r="M54" s="1039"/>
      <c r="N54" s="1039"/>
      <c r="O54" s="1039"/>
      <c r="P54" s="1040"/>
      <c r="Q54" s="1034"/>
      <c r="R54" s="1015"/>
      <c r="S54" s="1015"/>
      <c r="T54" s="1015"/>
      <c r="U54" s="1015"/>
      <c r="V54" s="1015"/>
      <c r="W54" s="1015"/>
      <c r="X54" s="1015"/>
      <c r="Y54" s="1015"/>
      <c r="Z54" s="1015"/>
      <c r="AA54" s="1015"/>
      <c r="AB54" s="1015"/>
      <c r="AC54" s="1015"/>
      <c r="AD54" s="1015"/>
      <c r="AE54" s="1035"/>
      <c r="AF54" s="1041"/>
      <c r="AG54" s="1042"/>
      <c r="AH54" s="1042"/>
      <c r="AI54" s="1042"/>
      <c r="AJ54" s="1043"/>
      <c r="AK54" s="1017"/>
      <c r="AL54" s="1015"/>
      <c r="AM54" s="1015"/>
      <c r="AN54" s="1015"/>
      <c r="AO54" s="1015"/>
      <c r="AP54" s="1015"/>
      <c r="AQ54" s="1015"/>
      <c r="AR54" s="1015"/>
      <c r="AS54" s="1015"/>
      <c r="AT54" s="1015"/>
      <c r="AU54" s="1015"/>
      <c r="AV54" s="1015"/>
      <c r="AW54" s="1015"/>
      <c r="AX54" s="1015"/>
      <c r="AY54" s="1015"/>
      <c r="AZ54" s="1018"/>
      <c r="BA54" s="1018"/>
      <c r="BB54" s="1018"/>
      <c r="BC54" s="1018"/>
      <c r="BD54" s="1018"/>
      <c r="BE54" s="1036"/>
      <c r="BF54" s="1036"/>
      <c r="BG54" s="1036"/>
      <c r="BH54" s="1036"/>
      <c r="BI54" s="1037"/>
      <c r="BJ54" s="240"/>
      <c r="BK54" s="240"/>
      <c r="BL54" s="240"/>
      <c r="BM54" s="240"/>
      <c r="BN54" s="240"/>
      <c r="BO54" s="253"/>
      <c r="BP54" s="253"/>
      <c r="BQ54" s="250">
        <v>48</v>
      </c>
      <c r="BR54" s="251"/>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234"/>
    </row>
    <row r="55" spans="1:131" s="235" customFormat="1" ht="26.25" customHeight="1" x14ac:dyDescent="0.2">
      <c r="A55" s="249">
        <v>28</v>
      </c>
      <c r="B55" s="1038"/>
      <c r="C55" s="1039"/>
      <c r="D55" s="1039"/>
      <c r="E55" s="1039"/>
      <c r="F55" s="1039"/>
      <c r="G55" s="1039"/>
      <c r="H55" s="1039"/>
      <c r="I55" s="1039"/>
      <c r="J55" s="1039"/>
      <c r="K55" s="1039"/>
      <c r="L55" s="1039"/>
      <c r="M55" s="1039"/>
      <c r="N55" s="1039"/>
      <c r="O55" s="1039"/>
      <c r="P55" s="1040"/>
      <c r="Q55" s="1034"/>
      <c r="R55" s="1015"/>
      <c r="S55" s="1015"/>
      <c r="T55" s="1015"/>
      <c r="U55" s="1015"/>
      <c r="V55" s="1015"/>
      <c r="W55" s="1015"/>
      <c r="X55" s="1015"/>
      <c r="Y55" s="1015"/>
      <c r="Z55" s="1015"/>
      <c r="AA55" s="1015"/>
      <c r="AB55" s="1015"/>
      <c r="AC55" s="1015"/>
      <c r="AD55" s="1015"/>
      <c r="AE55" s="1035"/>
      <c r="AF55" s="1041"/>
      <c r="AG55" s="1042"/>
      <c r="AH55" s="1042"/>
      <c r="AI55" s="1042"/>
      <c r="AJ55" s="1043"/>
      <c r="AK55" s="1017"/>
      <c r="AL55" s="1015"/>
      <c r="AM55" s="1015"/>
      <c r="AN55" s="1015"/>
      <c r="AO55" s="1015"/>
      <c r="AP55" s="1015"/>
      <c r="AQ55" s="1015"/>
      <c r="AR55" s="1015"/>
      <c r="AS55" s="1015"/>
      <c r="AT55" s="1015"/>
      <c r="AU55" s="1015"/>
      <c r="AV55" s="1015"/>
      <c r="AW55" s="1015"/>
      <c r="AX55" s="1015"/>
      <c r="AY55" s="1015"/>
      <c r="AZ55" s="1018"/>
      <c r="BA55" s="1018"/>
      <c r="BB55" s="1018"/>
      <c r="BC55" s="1018"/>
      <c r="BD55" s="1018"/>
      <c r="BE55" s="1036"/>
      <c r="BF55" s="1036"/>
      <c r="BG55" s="1036"/>
      <c r="BH55" s="1036"/>
      <c r="BI55" s="1037"/>
      <c r="BJ55" s="240"/>
      <c r="BK55" s="240"/>
      <c r="BL55" s="240"/>
      <c r="BM55" s="240"/>
      <c r="BN55" s="240"/>
      <c r="BO55" s="253"/>
      <c r="BP55" s="253"/>
      <c r="BQ55" s="250">
        <v>49</v>
      </c>
      <c r="BR55" s="251"/>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234"/>
    </row>
    <row r="56" spans="1:131" s="235" customFormat="1" ht="26.25" customHeight="1" x14ac:dyDescent="0.2">
      <c r="A56" s="249">
        <v>29</v>
      </c>
      <c r="B56" s="1038"/>
      <c r="C56" s="1039"/>
      <c r="D56" s="1039"/>
      <c r="E56" s="1039"/>
      <c r="F56" s="1039"/>
      <c r="G56" s="1039"/>
      <c r="H56" s="1039"/>
      <c r="I56" s="1039"/>
      <c r="J56" s="1039"/>
      <c r="K56" s="1039"/>
      <c r="L56" s="1039"/>
      <c r="M56" s="1039"/>
      <c r="N56" s="1039"/>
      <c r="O56" s="1039"/>
      <c r="P56" s="1040"/>
      <c r="Q56" s="1034"/>
      <c r="R56" s="1015"/>
      <c r="S56" s="1015"/>
      <c r="T56" s="1015"/>
      <c r="U56" s="1015"/>
      <c r="V56" s="1015"/>
      <c r="W56" s="1015"/>
      <c r="X56" s="1015"/>
      <c r="Y56" s="1015"/>
      <c r="Z56" s="1015"/>
      <c r="AA56" s="1015"/>
      <c r="AB56" s="1015"/>
      <c r="AC56" s="1015"/>
      <c r="AD56" s="1015"/>
      <c r="AE56" s="1035"/>
      <c r="AF56" s="1041"/>
      <c r="AG56" s="1042"/>
      <c r="AH56" s="1042"/>
      <c r="AI56" s="1042"/>
      <c r="AJ56" s="1043"/>
      <c r="AK56" s="1017"/>
      <c r="AL56" s="1015"/>
      <c r="AM56" s="1015"/>
      <c r="AN56" s="1015"/>
      <c r="AO56" s="1015"/>
      <c r="AP56" s="1015"/>
      <c r="AQ56" s="1015"/>
      <c r="AR56" s="1015"/>
      <c r="AS56" s="1015"/>
      <c r="AT56" s="1015"/>
      <c r="AU56" s="1015"/>
      <c r="AV56" s="1015"/>
      <c r="AW56" s="1015"/>
      <c r="AX56" s="1015"/>
      <c r="AY56" s="1015"/>
      <c r="AZ56" s="1018"/>
      <c r="BA56" s="1018"/>
      <c r="BB56" s="1018"/>
      <c r="BC56" s="1018"/>
      <c r="BD56" s="1018"/>
      <c r="BE56" s="1036"/>
      <c r="BF56" s="1036"/>
      <c r="BG56" s="1036"/>
      <c r="BH56" s="1036"/>
      <c r="BI56" s="1037"/>
      <c r="BJ56" s="240"/>
      <c r="BK56" s="240"/>
      <c r="BL56" s="240"/>
      <c r="BM56" s="240"/>
      <c r="BN56" s="240"/>
      <c r="BO56" s="253"/>
      <c r="BP56" s="253"/>
      <c r="BQ56" s="250">
        <v>50</v>
      </c>
      <c r="BR56" s="251"/>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234"/>
    </row>
    <row r="57" spans="1:131" s="235" customFormat="1" ht="26.25" customHeight="1" x14ac:dyDescent="0.2">
      <c r="A57" s="249">
        <v>30</v>
      </c>
      <c r="B57" s="1038"/>
      <c r="C57" s="1039"/>
      <c r="D57" s="1039"/>
      <c r="E57" s="1039"/>
      <c r="F57" s="1039"/>
      <c r="G57" s="1039"/>
      <c r="H57" s="1039"/>
      <c r="I57" s="1039"/>
      <c r="J57" s="1039"/>
      <c r="K57" s="1039"/>
      <c r="L57" s="1039"/>
      <c r="M57" s="1039"/>
      <c r="N57" s="1039"/>
      <c r="O57" s="1039"/>
      <c r="P57" s="1040"/>
      <c r="Q57" s="1034"/>
      <c r="R57" s="1015"/>
      <c r="S57" s="1015"/>
      <c r="T57" s="1015"/>
      <c r="U57" s="1015"/>
      <c r="V57" s="1015"/>
      <c r="W57" s="1015"/>
      <c r="X57" s="1015"/>
      <c r="Y57" s="1015"/>
      <c r="Z57" s="1015"/>
      <c r="AA57" s="1015"/>
      <c r="AB57" s="1015"/>
      <c r="AC57" s="1015"/>
      <c r="AD57" s="1015"/>
      <c r="AE57" s="1035"/>
      <c r="AF57" s="1041"/>
      <c r="AG57" s="1042"/>
      <c r="AH57" s="1042"/>
      <c r="AI57" s="1042"/>
      <c r="AJ57" s="1043"/>
      <c r="AK57" s="1017"/>
      <c r="AL57" s="1015"/>
      <c r="AM57" s="1015"/>
      <c r="AN57" s="1015"/>
      <c r="AO57" s="1015"/>
      <c r="AP57" s="1015"/>
      <c r="AQ57" s="1015"/>
      <c r="AR57" s="1015"/>
      <c r="AS57" s="1015"/>
      <c r="AT57" s="1015"/>
      <c r="AU57" s="1015"/>
      <c r="AV57" s="1015"/>
      <c r="AW57" s="1015"/>
      <c r="AX57" s="1015"/>
      <c r="AY57" s="1015"/>
      <c r="AZ57" s="1018"/>
      <c r="BA57" s="1018"/>
      <c r="BB57" s="1018"/>
      <c r="BC57" s="1018"/>
      <c r="BD57" s="1018"/>
      <c r="BE57" s="1036"/>
      <c r="BF57" s="1036"/>
      <c r="BG57" s="1036"/>
      <c r="BH57" s="1036"/>
      <c r="BI57" s="1037"/>
      <c r="BJ57" s="240"/>
      <c r="BK57" s="240"/>
      <c r="BL57" s="240"/>
      <c r="BM57" s="240"/>
      <c r="BN57" s="240"/>
      <c r="BO57" s="253"/>
      <c r="BP57" s="253"/>
      <c r="BQ57" s="250">
        <v>51</v>
      </c>
      <c r="BR57" s="251"/>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234"/>
    </row>
    <row r="58" spans="1:131" s="235" customFormat="1" ht="26.25" customHeight="1" x14ac:dyDescent="0.2">
      <c r="A58" s="249">
        <v>31</v>
      </c>
      <c r="B58" s="1038"/>
      <c r="C58" s="1039"/>
      <c r="D58" s="1039"/>
      <c r="E58" s="1039"/>
      <c r="F58" s="1039"/>
      <c r="G58" s="1039"/>
      <c r="H58" s="1039"/>
      <c r="I58" s="1039"/>
      <c r="J58" s="1039"/>
      <c r="K58" s="1039"/>
      <c r="L58" s="1039"/>
      <c r="M58" s="1039"/>
      <c r="N58" s="1039"/>
      <c r="O58" s="1039"/>
      <c r="P58" s="1040"/>
      <c r="Q58" s="1034"/>
      <c r="R58" s="1015"/>
      <c r="S58" s="1015"/>
      <c r="T58" s="1015"/>
      <c r="U58" s="1015"/>
      <c r="V58" s="1015"/>
      <c r="W58" s="1015"/>
      <c r="X58" s="1015"/>
      <c r="Y58" s="1015"/>
      <c r="Z58" s="1015"/>
      <c r="AA58" s="1015"/>
      <c r="AB58" s="1015"/>
      <c r="AC58" s="1015"/>
      <c r="AD58" s="1015"/>
      <c r="AE58" s="1035"/>
      <c r="AF58" s="1041"/>
      <c r="AG58" s="1042"/>
      <c r="AH58" s="1042"/>
      <c r="AI58" s="1042"/>
      <c r="AJ58" s="1043"/>
      <c r="AK58" s="1017"/>
      <c r="AL58" s="1015"/>
      <c r="AM58" s="1015"/>
      <c r="AN58" s="1015"/>
      <c r="AO58" s="1015"/>
      <c r="AP58" s="1015"/>
      <c r="AQ58" s="1015"/>
      <c r="AR58" s="1015"/>
      <c r="AS58" s="1015"/>
      <c r="AT58" s="1015"/>
      <c r="AU58" s="1015"/>
      <c r="AV58" s="1015"/>
      <c r="AW58" s="1015"/>
      <c r="AX58" s="1015"/>
      <c r="AY58" s="1015"/>
      <c r="AZ58" s="1018"/>
      <c r="BA58" s="1018"/>
      <c r="BB58" s="1018"/>
      <c r="BC58" s="1018"/>
      <c r="BD58" s="1018"/>
      <c r="BE58" s="1036"/>
      <c r="BF58" s="1036"/>
      <c r="BG58" s="1036"/>
      <c r="BH58" s="1036"/>
      <c r="BI58" s="1037"/>
      <c r="BJ58" s="240"/>
      <c r="BK58" s="240"/>
      <c r="BL58" s="240"/>
      <c r="BM58" s="240"/>
      <c r="BN58" s="240"/>
      <c r="BO58" s="253"/>
      <c r="BP58" s="253"/>
      <c r="BQ58" s="250">
        <v>52</v>
      </c>
      <c r="BR58" s="251"/>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234"/>
    </row>
    <row r="59" spans="1:131" s="235" customFormat="1" ht="26.25" customHeight="1" x14ac:dyDescent="0.2">
      <c r="A59" s="249">
        <v>32</v>
      </c>
      <c r="B59" s="1038"/>
      <c r="C59" s="1039"/>
      <c r="D59" s="1039"/>
      <c r="E59" s="1039"/>
      <c r="F59" s="1039"/>
      <c r="G59" s="1039"/>
      <c r="H59" s="1039"/>
      <c r="I59" s="1039"/>
      <c r="J59" s="1039"/>
      <c r="K59" s="1039"/>
      <c r="L59" s="1039"/>
      <c r="M59" s="1039"/>
      <c r="N59" s="1039"/>
      <c r="O59" s="1039"/>
      <c r="P59" s="1040"/>
      <c r="Q59" s="1034"/>
      <c r="R59" s="1015"/>
      <c r="S59" s="1015"/>
      <c r="T59" s="1015"/>
      <c r="U59" s="1015"/>
      <c r="V59" s="1015"/>
      <c r="W59" s="1015"/>
      <c r="X59" s="1015"/>
      <c r="Y59" s="1015"/>
      <c r="Z59" s="1015"/>
      <c r="AA59" s="1015"/>
      <c r="AB59" s="1015"/>
      <c r="AC59" s="1015"/>
      <c r="AD59" s="1015"/>
      <c r="AE59" s="1035"/>
      <c r="AF59" s="1041"/>
      <c r="AG59" s="1042"/>
      <c r="AH59" s="1042"/>
      <c r="AI59" s="1042"/>
      <c r="AJ59" s="1043"/>
      <c r="AK59" s="1017"/>
      <c r="AL59" s="1015"/>
      <c r="AM59" s="1015"/>
      <c r="AN59" s="1015"/>
      <c r="AO59" s="1015"/>
      <c r="AP59" s="1015"/>
      <c r="AQ59" s="1015"/>
      <c r="AR59" s="1015"/>
      <c r="AS59" s="1015"/>
      <c r="AT59" s="1015"/>
      <c r="AU59" s="1015"/>
      <c r="AV59" s="1015"/>
      <c r="AW59" s="1015"/>
      <c r="AX59" s="1015"/>
      <c r="AY59" s="1015"/>
      <c r="AZ59" s="1018"/>
      <c r="BA59" s="1018"/>
      <c r="BB59" s="1018"/>
      <c r="BC59" s="1018"/>
      <c r="BD59" s="1018"/>
      <c r="BE59" s="1036"/>
      <c r="BF59" s="1036"/>
      <c r="BG59" s="1036"/>
      <c r="BH59" s="1036"/>
      <c r="BI59" s="1037"/>
      <c r="BJ59" s="240"/>
      <c r="BK59" s="240"/>
      <c r="BL59" s="240"/>
      <c r="BM59" s="240"/>
      <c r="BN59" s="240"/>
      <c r="BO59" s="253"/>
      <c r="BP59" s="253"/>
      <c r="BQ59" s="250">
        <v>53</v>
      </c>
      <c r="BR59" s="251"/>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234"/>
    </row>
    <row r="60" spans="1:131" s="235" customFormat="1" ht="26.25" customHeight="1" x14ac:dyDescent="0.2">
      <c r="A60" s="249">
        <v>33</v>
      </c>
      <c r="B60" s="1038"/>
      <c r="C60" s="1039"/>
      <c r="D60" s="1039"/>
      <c r="E60" s="1039"/>
      <c r="F60" s="1039"/>
      <c r="G60" s="1039"/>
      <c r="H60" s="1039"/>
      <c r="I60" s="1039"/>
      <c r="J60" s="1039"/>
      <c r="K60" s="1039"/>
      <c r="L60" s="1039"/>
      <c r="M60" s="1039"/>
      <c r="N60" s="1039"/>
      <c r="O60" s="1039"/>
      <c r="P60" s="1040"/>
      <c r="Q60" s="1034"/>
      <c r="R60" s="1015"/>
      <c r="S60" s="1015"/>
      <c r="T60" s="1015"/>
      <c r="U60" s="1015"/>
      <c r="V60" s="1015"/>
      <c r="W60" s="1015"/>
      <c r="X60" s="1015"/>
      <c r="Y60" s="1015"/>
      <c r="Z60" s="1015"/>
      <c r="AA60" s="1015"/>
      <c r="AB60" s="1015"/>
      <c r="AC60" s="1015"/>
      <c r="AD60" s="1015"/>
      <c r="AE60" s="1035"/>
      <c r="AF60" s="1041"/>
      <c r="AG60" s="1042"/>
      <c r="AH60" s="1042"/>
      <c r="AI60" s="1042"/>
      <c r="AJ60" s="1043"/>
      <c r="AK60" s="1017"/>
      <c r="AL60" s="1015"/>
      <c r="AM60" s="1015"/>
      <c r="AN60" s="1015"/>
      <c r="AO60" s="1015"/>
      <c r="AP60" s="1015"/>
      <c r="AQ60" s="1015"/>
      <c r="AR60" s="1015"/>
      <c r="AS60" s="1015"/>
      <c r="AT60" s="1015"/>
      <c r="AU60" s="1015"/>
      <c r="AV60" s="1015"/>
      <c r="AW60" s="1015"/>
      <c r="AX60" s="1015"/>
      <c r="AY60" s="1015"/>
      <c r="AZ60" s="1018"/>
      <c r="BA60" s="1018"/>
      <c r="BB60" s="1018"/>
      <c r="BC60" s="1018"/>
      <c r="BD60" s="1018"/>
      <c r="BE60" s="1036"/>
      <c r="BF60" s="1036"/>
      <c r="BG60" s="1036"/>
      <c r="BH60" s="1036"/>
      <c r="BI60" s="1037"/>
      <c r="BJ60" s="240"/>
      <c r="BK60" s="240"/>
      <c r="BL60" s="240"/>
      <c r="BM60" s="240"/>
      <c r="BN60" s="240"/>
      <c r="BO60" s="253"/>
      <c r="BP60" s="253"/>
      <c r="BQ60" s="250">
        <v>54</v>
      </c>
      <c r="BR60" s="251"/>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234"/>
    </row>
    <row r="61" spans="1:131" s="235" customFormat="1" ht="26.25" customHeight="1" thickBot="1" x14ac:dyDescent="0.25">
      <c r="A61" s="249">
        <v>34</v>
      </c>
      <c r="B61" s="1038"/>
      <c r="C61" s="1039"/>
      <c r="D61" s="1039"/>
      <c r="E61" s="1039"/>
      <c r="F61" s="1039"/>
      <c r="G61" s="1039"/>
      <c r="H61" s="1039"/>
      <c r="I61" s="1039"/>
      <c r="J61" s="1039"/>
      <c r="K61" s="1039"/>
      <c r="L61" s="1039"/>
      <c r="M61" s="1039"/>
      <c r="N61" s="1039"/>
      <c r="O61" s="1039"/>
      <c r="P61" s="1040"/>
      <c r="Q61" s="1034"/>
      <c r="R61" s="1015"/>
      <c r="S61" s="1015"/>
      <c r="T61" s="1015"/>
      <c r="U61" s="1015"/>
      <c r="V61" s="1015"/>
      <c r="W61" s="1015"/>
      <c r="X61" s="1015"/>
      <c r="Y61" s="1015"/>
      <c r="Z61" s="1015"/>
      <c r="AA61" s="1015"/>
      <c r="AB61" s="1015"/>
      <c r="AC61" s="1015"/>
      <c r="AD61" s="1015"/>
      <c r="AE61" s="1035"/>
      <c r="AF61" s="1041"/>
      <c r="AG61" s="1042"/>
      <c r="AH61" s="1042"/>
      <c r="AI61" s="1042"/>
      <c r="AJ61" s="1043"/>
      <c r="AK61" s="1017"/>
      <c r="AL61" s="1015"/>
      <c r="AM61" s="1015"/>
      <c r="AN61" s="1015"/>
      <c r="AO61" s="1015"/>
      <c r="AP61" s="1015"/>
      <c r="AQ61" s="1015"/>
      <c r="AR61" s="1015"/>
      <c r="AS61" s="1015"/>
      <c r="AT61" s="1015"/>
      <c r="AU61" s="1015"/>
      <c r="AV61" s="1015"/>
      <c r="AW61" s="1015"/>
      <c r="AX61" s="1015"/>
      <c r="AY61" s="1015"/>
      <c r="AZ61" s="1018"/>
      <c r="BA61" s="1018"/>
      <c r="BB61" s="1018"/>
      <c r="BC61" s="1018"/>
      <c r="BD61" s="1018"/>
      <c r="BE61" s="1036"/>
      <c r="BF61" s="1036"/>
      <c r="BG61" s="1036"/>
      <c r="BH61" s="1036"/>
      <c r="BI61" s="1037"/>
      <c r="BJ61" s="240"/>
      <c r="BK61" s="240"/>
      <c r="BL61" s="240"/>
      <c r="BM61" s="240"/>
      <c r="BN61" s="240"/>
      <c r="BO61" s="253"/>
      <c r="BP61" s="253"/>
      <c r="BQ61" s="250">
        <v>55</v>
      </c>
      <c r="BR61" s="251"/>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234"/>
    </row>
    <row r="62" spans="1:131" s="235" customFormat="1" ht="26.25" customHeight="1" x14ac:dyDescent="0.2">
      <c r="A62" s="24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35"/>
      <c r="AF62" s="1014"/>
      <c r="AG62" s="1015"/>
      <c r="AH62" s="1015"/>
      <c r="AI62" s="1015"/>
      <c r="AJ62" s="1016"/>
      <c r="AK62" s="1017"/>
      <c r="AL62" s="1015"/>
      <c r="AM62" s="1015"/>
      <c r="AN62" s="1015"/>
      <c r="AO62" s="1015"/>
      <c r="AP62" s="1015"/>
      <c r="AQ62" s="1015"/>
      <c r="AR62" s="1015"/>
      <c r="AS62" s="1015"/>
      <c r="AT62" s="1015"/>
      <c r="AU62" s="1015"/>
      <c r="AV62" s="1015"/>
      <c r="AW62" s="1015"/>
      <c r="AX62" s="1015"/>
      <c r="AY62" s="1015"/>
      <c r="AZ62" s="1018"/>
      <c r="BA62" s="1018"/>
      <c r="BB62" s="1018"/>
      <c r="BC62" s="1018"/>
      <c r="BD62" s="1018"/>
      <c r="BE62" s="1026"/>
      <c r="BF62" s="1026"/>
      <c r="BG62" s="1026"/>
      <c r="BH62" s="1026"/>
      <c r="BI62" s="1027"/>
      <c r="BJ62" s="1028" t="s">
        <v>396</v>
      </c>
      <c r="BK62" s="1029"/>
      <c r="BL62" s="1029"/>
      <c r="BM62" s="1029"/>
      <c r="BN62" s="1030"/>
      <c r="BO62" s="253"/>
      <c r="BP62" s="253"/>
      <c r="BQ62" s="250">
        <v>56</v>
      </c>
      <c r="BR62" s="251"/>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234"/>
    </row>
    <row r="63" spans="1:131" s="235" customFormat="1" ht="26.25" customHeight="1" thickBot="1" x14ac:dyDescent="0.25">
      <c r="A63" s="252" t="s">
        <v>375</v>
      </c>
      <c r="B63" s="939" t="s">
        <v>397</v>
      </c>
      <c r="C63" s="940"/>
      <c r="D63" s="940"/>
      <c r="E63" s="940"/>
      <c r="F63" s="940"/>
      <c r="G63" s="940"/>
      <c r="H63" s="940"/>
      <c r="I63" s="940"/>
      <c r="J63" s="940"/>
      <c r="K63" s="940"/>
      <c r="L63" s="940"/>
      <c r="M63" s="940"/>
      <c r="N63" s="940"/>
      <c r="O63" s="940"/>
      <c r="P63" s="941"/>
      <c r="Q63" s="957"/>
      <c r="R63" s="958"/>
      <c r="S63" s="958"/>
      <c r="T63" s="958"/>
      <c r="U63" s="958"/>
      <c r="V63" s="958"/>
      <c r="W63" s="958"/>
      <c r="X63" s="958"/>
      <c r="Y63" s="958"/>
      <c r="Z63" s="958"/>
      <c r="AA63" s="958"/>
      <c r="AB63" s="958"/>
      <c r="AC63" s="958"/>
      <c r="AD63" s="958"/>
      <c r="AE63" s="1022"/>
      <c r="AF63" s="1023">
        <v>23004</v>
      </c>
      <c r="AG63" s="954"/>
      <c r="AH63" s="954"/>
      <c r="AI63" s="954"/>
      <c r="AJ63" s="1024"/>
      <c r="AK63" s="1025"/>
      <c r="AL63" s="958"/>
      <c r="AM63" s="958"/>
      <c r="AN63" s="958"/>
      <c r="AO63" s="958"/>
      <c r="AP63" s="954">
        <v>133009</v>
      </c>
      <c r="AQ63" s="954"/>
      <c r="AR63" s="954"/>
      <c r="AS63" s="954"/>
      <c r="AT63" s="954"/>
      <c r="AU63" s="954">
        <v>67650</v>
      </c>
      <c r="AV63" s="954"/>
      <c r="AW63" s="954"/>
      <c r="AX63" s="954"/>
      <c r="AY63" s="954"/>
      <c r="AZ63" s="1019"/>
      <c r="BA63" s="1019"/>
      <c r="BB63" s="1019"/>
      <c r="BC63" s="1019"/>
      <c r="BD63" s="1019"/>
      <c r="BE63" s="955"/>
      <c r="BF63" s="955"/>
      <c r="BG63" s="955"/>
      <c r="BH63" s="955"/>
      <c r="BI63" s="956"/>
      <c r="BJ63" s="1020" t="s">
        <v>398</v>
      </c>
      <c r="BK63" s="946"/>
      <c r="BL63" s="946"/>
      <c r="BM63" s="946"/>
      <c r="BN63" s="1021"/>
      <c r="BO63" s="253"/>
      <c r="BP63" s="253"/>
      <c r="BQ63" s="250">
        <v>57</v>
      </c>
      <c r="BR63" s="251"/>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234"/>
    </row>
    <row r="64" spans="1:131" s="235"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234"/>
    </row>
    <row r="65" spans="1:131" s="235" customFormat="1" ht="26.25" customHeight="1" thickBot="1" x14ac:dyDescent="0.25">
      <c r="A65" s="240" t="s">
        <v>399</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234"/>
    </row>
    <row r="66" spans="1:131" s="235" customFormat="1" ht="26.25" customHeight="1" x14ac:dyDescent="0.2">
      <c r="A66" s="990" t="s">
        <v>400</v>
      </c>
      <c r="B66" s="991"/>
      <c r="C66" s="991"/>
      <c r="D66" s="991"/>
      <c r="E66" s="991"/>
      <c r="F66" s="991"/>
      <c r="G66" s="991"/>
      <c r="H66" s="991"/>
      <c r="I66" s="991"/>
      <c r="J66" s="991"/>
      <c r="K66" s="991"/>
      <c r="L66" s="991"/>
      <c r="M66" s="991"/>
      <c r="N66" s="991"/>
      <c r="O66" s="991"/>
      <c r="P66" s="992"/>
      <c r="Q66" s="996" t="s">
        <v>401</v>
      </c>
      <c r="R66" s="997"/>
      <c r="S66" s="997"/>
      <c r="T66" s="997"/>
      <c r="U66" s="998"/>
      <c r="V66" s="996" t="s">
        <v>402</v>
      </c>
      <c r="W66" s="997"/>
      <c r="X66" s="997"/>
      <c r="Y66" s="997"/>
      <c r="Z66" s="998"/>
      <c r="AA66" s="996" t="s">
        <v>403</v>
      </c>
      <c r="AB66" s="997"/>
      <c r="AC66" s="997"/>
      <c r="AD66" s="997"/>
      <c r="AE66" s="998"/>
      <c r="AF66" s="1002" t="s">
        <v>404</v>
      </c>
      <c r="AG66" s="1003"/>
      <c r="AH66" s="1003"/>
      <c r="AI66" s="1003"/>
      <c r="AJ66" s="1004"/>
      <c r="AK66" s="996" t="s">
        <v>384</v>
      </c>
      <c r="AL66" s="991"/>
      <c r="AM66" s="991"/>
      <c r="AN66" s="991"/>
      <c r="AO66" s="992"/>
      <c r="AP66" s="996" t="s">
        <v>405</v>
      </c>
      <c r="AQ66" s="997"/>
      <c r="AR66" s="997"/>
      <c r="AS66" s="997"/>
      <c r="AT66" s="998"/>
      <c r="AU66" s="996" t="s">
        <v>406</v>
      </c>
      <c r="AV66" s="997"/>
      <c r="AW66" s="997"/>
      <c r="AX66" s="997"/>
      <c r="AY66" s="998"/>
      <c r="AZ66" s="996" t="s">
        <v>351</v>
      </c>
      <c r="BA66" s="997"/>
      <c r="BB66" s="997"/>
      <c r="BC66" s="997"/>
      <c r="BD66" s="1012"/>
      <c r="BE66" s="253"/>
      <c r="BF66" s="253"/>
      <c r="BG66" s="253"/>
      <c r="BH66" s="253"/>
      <c r="BI66" s="253"/>
      <c r="BJ66" s="253"/>
      <c r="BK66" s="253"/>
      <c r="BL66" s="253"/>
      <c r="BM66" s="253"/>
      <c r="BN66" s="253"/>
      <c r="BO66" s="253"/>
      <c r="BP66" s="253"/>
      <c r="BQ66" s="250">
        <v>60</v>
      </c>
      <c r="BR66" s="255"/>
      <c r="BS66" s="948"/>
      <c r="BT66" s="949"/>
      <c r="BU66" s="949"/>
      <c r="BV66" s="949"/>
      <c r="BW66" s="949"/>
      <c r="BX66" s="949"/>
      <c r="BY66" s="949"/>
      <c r="BZ66" s="949"/>
      <c r="CA66" s="949"/>
      <c r="CB66" s="949"/>
      <c r="CC66" s="949"/>
      <c r="CD66" s="949"/>
      <c r="CE66" s="949"/>
      <c r="CF66" s="949"/>
      <c r="CG66" s="950"/>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36"/>
      <c r="DW66" s="937"/>
      <c r="DX66" s="937"/>
      <c r="DY66" s="937"/>
      <c r="DZ66" s="938"/>
      <c r="EA66" s="234"/>
    </row>
    <row r="67" spans="1:131" s="235" customFormat="1" ht="26.25" customHeight="1" thickBot="1" x14ac:dyDescent="0.25">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53"/>
      <c r="BF67" s="253"/>
      <c r="BG67" s="253"/>
      <c r="BH67" s="253"/>
      <c r="BI67" s="253"/>
      <c r="BJ67" s="253"/>
      <c r="BK67" s="253"/>
      <c r="BL67" s="253"/>
      <c r="BM67" s="253"/>
      <c r="BN67" s="253"/>
      <c r="BO67" s="253"/>
      <c r="BP67" s="253"/>
      <c r="BQ67" s="250">
        <v>61</v>
      </c>
      <c r="BR67" s="255"/>
      <c r="BS67" s="948"/>
      <c r="BT67" s="949"/>
      <c r="BU67" s="949"/>
      <c r="BV67" s="949"/>
      <c r="BW67" s="949"/>
      <c r="BX67" s="949"/>
      <c r="BY67" s="949"/>
      <c r="BZ67" s="949"/>
      <c r="CA67" s="949"/>
      <c r="CB67" s="949"/>
      <c r="CC67" s="949"/>
      <c r="CD67" s="949"/>
      <c r="CE67" s="949"/>
      <c r="CF67" s="949"/>
      <c r="CG67" s="950"/>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36"/>
      <c r="DW67" s="937"/>
      <c r="DX67" s="937"/>
      <c r="DY67" s="937"/>
      <c r="DZ67" s="938"/>
      <c r="EA67" s="234"/>
    </row>
    <row r="68" spans="1:131" s="235" customFormat="1" ht="26.25" customHeight="1" thickTop="1" x14ac:dyDescent="0.2">
      <c r="A68" s="246">
        <v>1</v>
      </c>
      <c r="B68" s="980" t="s">
        <v>602</v>
      </c>
      <c r="C68" s="981"/>
      <c r="D68" s="981"/>
      <c r="E68" s="981"/>
      <c r="F68" s="981"/>
      <c r="G68" s="981"/>
      <c r="H68" s="981"/>
      <c r="I68" s="981"/>
      <c r="J68" s="981"/>
      <c r="K68" s="981"/>
      <c r="L68" s="981"/>
      <c r="M68" s="981"/>
      <c r="N68" s="981"/>
      <c r="O68" s="981"/>
      <c r="P68" s="982"/>
      <c r="Q68" s="983">
        <v>66114</v>
      </c>
      <c r="R68" s="977"/>
      <c r="S68" s="977"/>
      <c r="T68" s="977"/>
      <c r="U68" s="977"/>
      <c r="V68" s="977">
        <v>98991</v>
      </c>
      <c r="W68" s="977"/>
      <c r="X68" s="977"/>
      <c r="Y68" s="977"/>
      <c r="Z68" s="977"/>
      <c r="AA68" s="977">
        <v>-32877</v>
      </c>
      <c r="AB68" s="977"/>
      <c r="AC68" s="977"/>
      <c r="AD68" s="977"/>
      <c r="AE68" s="977"/>
      <c r="AF68" s="977">
        <v>-32877</v>
      </c>
      <c r="AG68" s="977"/>
      <c r="AH68" s="977"/>
      <c r="AI68" s="977"/>
      <c r="AJ68" s="977"/>
      <c r="AK68" s="977">
        <v>328</v>
      </c>
      <c r="AL68" s="977"/>
      <c r="AM68" s="977"/>
      <c r="AN68" s="977"/>
      <c r="AO68" s="977"/>
      <c r="AP68" s="977">
        <v>0</v>
      </c>
      <c r="AQ68" s="977"/>
      <c r="AR68" s="977"/>
      <c r="AS68" s="977"/>
      <c r="AT68" s="977"/>
      <c r="AU68" s="977">
        <v>0</v>
      </c>
      <c r="AV68" s="977"/>
      <c r="AW68" s="977"/>
      <c r="AX68" s="977"/>
      <c r="AY68" s="977"/>
      <c r="AZ68" s="978"/>
      <c r="BA68" s="978"/>
      <c r="BB68" s="978"/>
      <c r="BC68" s="978"/>
      <c r="BD68" s="979"/>
      <c r="BE68" s="253"/>
      <c r="BF68" s="253"/>
      <c r="BG68" s="253"/>
      <c r="BH68" s="253"/>
      <c r="BI68" s="253"/>
      <c r="BJ68" s="253"/>
      <c r="BK68" s="253"/>
      <c r="BL68" s="253"/>
      <c r="BM68" s="253"/>
      <c r="BN68" s="253"/>
      <c r="BO68" s="253"/>
      <c r="BP68" s="253"/>
      <c r="BQ68" s="250">
        <v>62</v>
      </c>
      <c r="BR68" s="255"/>
      <c r="BS68" s="948"/>
      <c r="BT68" s="949"/>
      <c r="BU68" s="949"/>
      <c r="BV68" s="949"/>
      <c r="BW68" s="949"/>
      <c r="BX68" s="949"/>
      <c r="BY68" s="949"/>
      <c r="BZ68" s="949"/>
      <c r="CA68" s="949"/>
      <c r="CB68" s="949"/>
      <c r="CC68" s="949"/>
      <c r="CD68" s="949"/>
      <c r="CE68" s="949"/>
      <c r="CF68" s="949"/>
      <c r="CG68" s="950"/>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36"/>
      <c r="DW68" s="937"/>
      <c r="DX68" s="937"/>
      <c r="DY68" s="937"/>
      <c r="DZ68" s="938"/>
      <c r="EA68" s="234"/>
    </row>
    <row r="69" spans="1:131" s="235" customFormat="1" ht="26.25" customHeight="1" x14ac:dyDescent="0.2">
      <c r="A69" s="249">
        <v>2</v>
      </c>
      <c r="B69" s="969"/>
      <c r="C69" s="970"/>
      <c r="D69" s="970"/>
      <c r="E69" s="970"/>
      <c r="F69" s="970"/>
      <c r="G69" s="970"/>
      <c r="H69" s="970"/>
      <c r="I69" s="970"/>
      <c r="J69" s="970"/>
      <c r="K69" s="970"/>
      <c r="L69" s="970"/>
      <c r="M69" s="970"/>
      <c r="N69" s="970"/>
      <c r="O69" s="970"/>
      <c r="P69" s="971"/>
      <c r="Q69" s="972"/>
      <c r="R69" s="966"/>
      <c r="S69" s="966"/>
      <c r="T69" s="966"/>
      <c r="U69" s="966"/>
      <c r="V69" s="966"/>
      <c r="W69" s="966"/>
      <c r="X69" s="966"/>
      <c r="Y69" s="966"/>
      <c r="Z69" s="966"/>
      <c r="AA69" s="966"/>
      <c r="AB69" s="966"/>
      <c r="AC69" s="966"/>
      <c r="AD69" s="966"/>
      <c r="AE69" s="966"/>
      <c r="AF69" s="966"/>
      <c r="AG69" s="966"/>
      <c r="AH69" s="966"/>
      <c r="AI69" s="966"/>
      <c r="AJ69" s="966"/>
      <c r="AK69" s="966"/>
      <c r="AL69" s="966"/>
      <c r="AM69" s="966"/>
      <c r="AN69" s="966"/>
      <c r="AO69" s="966"/>
      <c r="AP69" s="966"/>
      <c r="AQ69" s="966"/>
      <c r="AR69" s="966"/>
      <c r="AS69" s="966"/>
      <c r="AT69" s="966"/>
      <c r="AU69" s="966"/>
      <c r="AV69" s="966"/>
      <c r="AW69" s="966"/>
      <c r="AX69" s="966"/>
      <c r="AY69" s="966"/>
      <c r="AZ69" s="967"/>
      <c r="BA69" s="967"/>
      <c r="BB69" s="967"/>
      <c r="BC69" s="967"/>
      <c r="BD69" s="968"/>
      <c r="BE69" s="253"/>
      <c r="BF69" s="253"/>
      <c r="BG69" s="253"/>
      <c r="BH69" s="253"/>
      <c r="BI69" s="253"/>
      <c r="BJ69" s="253"/>
      <c r="BK69" s="253"/>
      <c r="BL69" s="253"/>
      <c r="BM69" s="253"/>
      <c r="BN69" s="253"/>
      <c r="BO69" s="253"/>
      <c r="BP69" s="253"/>
      <c r="BQ69" s="250">
        <v>63</v>
      </c>
      <c r="BR69" s="255"/>
      <c r="BS69" s="948"/>
      <c r="BT69" s="949"/>
      <c r="BU69" s="949"/>
      <c r="BV69" s="949"/>
      <c r="BW69" s="949"/>
      <c r="BX69" s="949"/>
      <c r="BY69" s="949"/>
      <c r="BZ69" s="949"/>
      <c r="CA69" s="949"/>
      <c r="CB69" s="949"/>
      <c r="CC69" s="949"/>
      <c r="CD69" s="949"/>
      <c r="CE69" s="949"/>
      <c r="CF69" s="949"/>
      <c r="CG69" s="950"/>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36"/>
      <c r="DW69" s="937"/>
      <c r="DX69" s="937"/>
      <c r="DY69" s="937"/>
      <c r="DZ69" s="938"/>
      <c r="EA69" s="234"/>
    </row>
    <row r="70" spans="1:131" s="235" customFormat="1" ht="26.25" customHeight="1" x14ac:dyDescent="0.2">
      <c r="A70" s="249">
        <v>3</v>
      </c>
      <c r="B70" s="969"/>
      <c r="C70" s="970"/>
      <c r="D70" s="970"/>
      <c r="E70" s="970"/>
      <c r="F70" s="970"/>
      <c r="G70" s="970"/>
      <c r="H70" s="970"/>
      <c r="I70" s="970"/>
      <c r="J70" s="970"/>
      <c r="K70" s="970"/>
      <c r="L70" s="970"/>
      <c r="M70" s="970"/>
      <c r="N70" s="970"/>
      <c r="O70" s="970"/>
      <c r="P70" s="971"/>
      <c r="Q70" s="972"/>
      <c r="R70" s="966"/>
      <c r="S70" s="966"/>
      <c r="T70" s="966"/>
      <c r="U70" s="966"/>
      <c r="V70" s="966"/>
      <c r="W70" s="966"/>
      <c r="X70" s="966"/>
      <c r="Y70" s="966"/>
      <c r="Z70" s="966"/>
      <c r="AA70" s="966"/>
      <c r="AB70" s="966"/>
      <c r="AC70" s="966"/>
      <c r="AD70" s="966"/>
      <c r="AE70" s="966"/>
      <c r="AF70" s="966"/>
      <c r="AG70" s="966"/>
      <c r="AH70" s="966"/>
      <c r="AI70" s="966"/>
      <c r="AJ70" s="966"/>
      <c r="AK70" s="966"/>
      <c r="AL70" s="966"/>
      <c r="AM70" s="966"/>
      <c r="AN70" s="966"/>
      <c r="AO70" s="966"/>
      <c r="AP70" s="966"/>
      <c r="AQ70" s="966"/>
      <c r="AR70" s="966"/>
      <c r="AS70" s="966"/>
      <c r="AT70" s="966"/>
      <c r="AU70" s="966"/>
      <c r="AV70" s="966"/>
      <c r="AW70" s="966"/>
      <c r="AX70" s="966"/>
      <c r="AY70" s="966"/>
      <c r="AZ70" s="967"/>
      <c r="BA70" s="967"/>
      <c r="BB70" s="967"/>
      <c r="BC70" s="967"/>
      <c r="BD70" s="968"/>
      <c r="BE70" s="253"/>
      <c r="BF70" s="253"/>
      <c r="BG70" s="253"/>
      <c r="BH70" s="253"/>
      <c r="BI70" s="253"/>
      <c r="BJ70" s="253"/>
      <c r="BK70" s="253"/>
      <c r="BL70" s="253"/>
      <c r="BM70" s="253"/>
      <c r="BN70" s="253"/>
      <c r="BO70" s="253"/>
      <c r="BP70" s="253"/>
      <c r="BQ70" s="250">
        <v>64</v>
      </c>
      <c r="BR70" s="255"/>
      <c r="BS70" s="948"/>
      <c r="BT70" s="949"/>
      <c r="BU70" s="949"/>
      <c r="BV70" s="949"/>
      <c r="BW70" s="949"/>
      <c r="BX70" s="949"/>
      <c r="BY70" s="949"/>
      <c r="BZ70" s="949"/>
      <c r="CA70" s="949"/>
      <c r="CB70" s="949"/>
      <c r="CC70" s="949"/>
      <c r="CD70" s="949"/>
      <c r="CE70" s="949"/>
      <c r="CF70" s="949"/>
      <c r="CG70" s="950"/>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36"/>
      <c r="DW70" s="937"/>
      <c r="DX70" s="937"/>
      <c r="DY70" s="937"/>
      <c r="DZ70" s="938"/>
      <c r="EA70" s="234"/>
    </row>
    <row r="71" spans="1:131" s="235" customFormat="1" ht="26.25" customHeight="1" x14ac:dyDescent="0.2">
      <c r="A71" s="249">
        <v>4</v>
      </c>
      <c r="B71" s="969"/>
      <c r="C71" s="970"/>
      <c r="D71" s="970"/>
      <c r="E71" s="970"/>
      <c r="F71" s="970"/>
      <c r="G71" s="970"/>
      <c r="H71" s="970"/>
      <c r="I71" s="970"/>
      <c r="J71" s="970"/>
      <c r="K71" s="970"/>
      <c r="L71" s="970"/>
      <c r="M71" s="970"/>
      <c r="N71" s="970"/>
      <c r="O71" s="970"/>
      <c r="P71" s="971"/>
      <c r="Q71" s="972"/>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6"/>
      <c r="AY71" s="966"/>
      <c r="AZ71" s="967"/>
      <c r="BA71" s="967"/>
      <c r="BB71" s="967"/>
      <c r="BC71" s="967"/>
      <c r="BD71" s="968"/>
      <c r="BE71" s="253"/>
      <c r="BF71" s="253"/>
      <c r="BG71" s="253"/>
      <c r="BH71" s="253"/>
      <c r="BI71" s="253"/>
      <c r="BJ71" s="253"/>
      <c r="BK71" s="253"/>
      <c r="BL71" s="253"/>
      <c r="BM71" s="253"/>
      <c r="BN71" s="253"/>
      <c r="BO71" s="253"/>
      <c r="BP71" s="253"/>
      <c r="BQ71" s="250">
        <v>65</v>
      </c>
      <c r="BR71" s="255"/>
      <c r="BS71" s="948"/>
      <c r="BT71" s="949"/>
      <c r="BU71" s="949"/>
      <c r="BV71" s="949"/>
      <c r="BW71" s="949"/>
      <c r="BX71" s="949"/>
      <c r="BY71" s="949"/>
      <c r="BZ71" s="949"/>
      <c r="CA71" s="949"/>
      <c r="CB71" s="949"/>
      <c r="CC71" s="949"/>
      <c r="CD71" s="949"/>
      <c r="CE71" s="949"/>
      <c r="CF71" s="949"/>
      <c r="CG71" s="950"/>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36"/>
      <c r="DW71" s="937"/>
      <c r="DX71" s="937"/>
      <c r="DY71" s="937"/>
      <c r="DZ71" s="938"/>
      <c r="EA71" s="234"/>
    </row>
    <row r="72" spans="1:131" s="235" customFormat="1" ht="26.25" customHeight="1" x14ac:dyDescent="0.2">
      <c r="A72" s="249">
        <v>5</v>
      </c>
      <c r="B72" s="969"/>
      <c r="C72" s="970"/>
      <c r="D72" s="970"/>
      <c r="E72" s="970"/>
      <c r="F72" s="970"/>
      <c r="G72" s="970"/>
      <c r="H72" s="970"/>
      <c r="I72" s="970"/>
      <c r="J72" s="970"/>
      <c r="K72" s="970"/>
      <c r="L72" s="970"/>
      <c r="M72" s="970"/>
      <c r="N72" s="970"/>
      <c r="O72" s="970"/>
      <c r="P72" s="971"/>
      <c r="Q72" s="972"/>
      <c r="R72" s="966"/>
      <c r="S72" s="966"/>
      <c r="T72" s="966"/>
      <c r="U72" s="966"/>
      <c r="V72" s="966"/>
      <c r="W72" s="966"/>
      <c r="X72" s="966"/>
      <c r="Y72" s="966"/>
      <c r="Z72" s="966"/>
      <c r="AA72" s="966"/>
      <c r="AB72" s="966"/>
      <c r="AC72" s="966"/>
      <c r="AD72" s="966"/>
      <c r="AE72" s="966"/>
      <c r="AF72" s="966"/>
      <c r="AG72" s="966"/>
      <c r="AH72" s="966"/>
      <c r="AI72" s="966"/>
      <c r="AJ72" s="966"/>
      <c r="AK72" s="966"/>
      <c r="AL72" s="966"/>
      <c r="AM72" s="966"/>
      <c r="AN72" s="966"/>
      <c r="AO72" s="966"/>
      <c r="AP72" s="966"/>
      <c r="AQ72" s="966"/>
      <c r="AR72" s="966"/>
      <c r="AS72" s="966"/>
      <c r="AT72" s="966"/>
      <c r="AU72" s="966"/>
      <c r="AV72" s="966"/>
      <c r="AW72" s="966"/>
      <c r="AX72" s="966"/>
      <c r="AY72" s="966"/>
      <c r="AZ72" s="967"/>
      <c r="BA72" s="967"/>
      <c r="BB72" s="967"/>
      <c r="BC72" s="967"/>
      <c r="BD72" s="968"/>
      <c r="BE72" s="253"/>
      <c r="BF72" s="253"/>
      <c r="BG72" s="253"/>
      <c r="BH72" s="253"/>
      <c r="BI72" s="253"/>
      <c r="BJ72" s="253"/>
      <c r="BK72" s="253"/>
      <c r="BL72" s="253"/>
      <c r="BM72" s="253"/>
      <c r="BN72" s="253"/>
      <c r="BO72" s="253"/>
      <c r="BP72" s="253"/>
      <c r="BQ72" s="250">
        <v>66</v>
      </c>
      <c r="BR72" s="255"/>
      <c r="BS72" s="948"/>
      <c r="BT72" s="949"/>
      <c r="BU72" s="949"/>
      <c r="BV72" s="949"/>
      <c r="BW72" s="949"/>
      <c r="BX72" s="949"/>
      <c r="BY72" s="949"/>
      <c r="BZ72" s="949"/>
      <c r="CA72" s="949"/>
      <c r="CB72" s="949"/>
      <c r="CC72" s="949"/>
      <c r="CD72" s="949"/>
      <c r="CE72" s="949"/>
      <c r="CF72" s="949"/>
      <c r="CG72" s="950"/>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36"/>
      <c r="DW72" s="937"/>
      <c r="DX72" s="937"/>
      <c r="DY72" s="937"/>
      <c r="DZ72" s="938"/>
      <c r="EA72" s="234"/>
    </row>
    <row r="73" spans="1:131" s="235" customFormat="1" ht="26.25" customHeight="1" x14ac:dyDescent="0.2">
      <c r="A73" s="249">
        <v>6</v>
      </c>
      <c r="B73" s="969"/>
      <c r="C73" s="970"/>
      <c r="D73" s="970"/>
      <c r="E73" s="970"/>
      <c r="F73" s="970"/>
      <c r="G73" s="970"/>
      <c r="H73" s="970"/>
      <c r="I73" s="970"/>
      <c r="J73" s="970"/>
      <c r="K73" s="970"/>
      <c r="L73" s="970"/>
      <c r="M73" s="970"/>
      <c r="N73" s="970"/>
      <c r="O73" s="970"/>
      <c r="P73" s="971"/>
      <c r="Q73" s="972"/>
      <c r="R73" s="966"/>
      <c r="S73" s="966"/>
      <c r="T73" s="966"/>
      <c r="U73" s="966"/>
      <c r="V73" s="966"/>
      <c r="W73" s="966"/>
      <c r="X73" s="966"/>
      <c r="Y73" s="966"/>
      <c r="Z73" s="966"/>
      <c r="AA73" s="966"/>
      <c r="AB73" s="966"/>
      <c r="AC73" s="966"/>
      <c r="AD73" s="966"/>
      <c r="AE73" s="966"/>
      <c r="AF73" s="966"/>
      <c r="AG73" s="966"/>
      <c r="AH73" s="966"/>
      <c r="AI73" s="966"/>
      <c r="AJ73" s="966"/>
      <c r="AK73" s="966"/>
      <c r="AL73" s="966"/>
      <c r="AM73" s="966"/>
      <c r="AN73" s="966"/>
      <c r="AO73" s="966"/>
      <c r="AP73" s="966"/>
      <c r="AQ73" s="966"/>
      <c r="AR73" s="966"/>
      <c r="AS73" s="966"/>
      <c r="AT73" s="966"/>
      <c r="AU73" s="966"/>
      <c r="AV73" s="966"/>
      <c r="AW73" s="966"/>
      <c r="AX73" s="966"/>
      <c r="AY73" s="966"/>
      <c r="AZ73" s="967"/>
      <c r="BA73" s="967"/>
      <c r="BB73" s="967"/>
      <c r="BC73" s="967"/>
      <c r="BD73" s="968"/>
      <c r="BE73" s="253"/>
      <c r="BF73" s="253"/>
      <c r="BG73" s="253"/>
      <c r="BH73" s="253"/>
      <c r="BI73" s="253"/>
      <c r="BJ73" s="253"/>
      <c r="BK73" s="253"/>
      <c r="BL73" s="253"/>
      <c r="BM73" s="253"/>
      <c r="BN73" s="253"/>
      <c r="BO73" s="253"/>
      <c r="BP73" s="253"/>
      <c r="BQ73" s="250">
        <v>67</v>
      </c>
      <c r="BR73" s="255"/>
      <c r="BS73" s="948"/>
      <c r="BT73" s="949"/>
      <c r="BU73" s="949"/>
      <c r="BV73" s="949"/>
      <c r="BW73" s="949"/>
      <c r="BX73" s="949"/>
      <c r="BY73" s="949"/>
      <c r="BZ73" s="949"/>
      <c r="CA73" s="949"/>
      <c r="CB73" s="949"/>
      <c r="CC73" s="949"/>
      <c r="CD73" s="949"/>
      <c r="CE73" s="949"/>
      <c r="CF73" s="949"/>
      <c r="CG73" s="950"/>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36"/>
      <c r="DW73" s="937"/>
      <c r="DX73" s="937"/>
      <c r="DY73" s="937"/>
      <c r="DZ73" s="938"/>
      <c r="EA73" s="234"/>
    </row>
    <row r="74" spans="1:131" s="235" customFormat="1" ht="26.25" customHeight="1" x14ac:dyDescent="0.2">
      <c r="A74" s="249">
        <v>7</v>
      </c>
      <c r="B74" s="969"/>
      <c r="C74" s="970"/>
      <c r="D74" s="970"/>
      <c r="E74" s="970"/>
      <c r="F74" s="970"/>
      <c r="G74" s="970"/>
      <c r="H74" s="970"/>
      <c r="I74" s="970"/>
      <c r="J74" s="970"/>
      <c r="K74" s="970"/>
      <c r="L74" s="970"/>
      <c r="M74" s="970"/>
      <c r="N74" s="970"/>
      <c r="O74" s="970"/>
      <c r="P74" s="971"/>
      <c r="Q74" s="972"/>
      <c r="R74" s="966"/>
      <c r="S74" s="966"/>
      <c r="T74" s="966"/>
      <c r="U74" s="966"/>
      <c r="V74" s="966"/>
      <c r="W74" s="966"/>
      <c r="X74" s="966"/>
      <c r="Y74" s="966"/>
      <c r="Z74" s="966"/>
      <c r="AA74" s="966"/>
      <c r="AB74" s="966"/>
      <c r="AC74" s="966"/>
      <c r="AD74" s="966"/>
      <c r="AE74" s="966"/>
      <c r="AF74" s="966"/>
      <c r="AG74" s="966"/>
      <c r="AH74" s="966"/>
      <c r="AI74" s="966"/>
      <c r="AJ74" s="966"/>
      <c r="AK74" s="966"/>
      <c r="AL74" s="966"/>
      <c r="AM74" s="966"/>
      <c r="AN74" s="966"/>
      <c r="AO74" s="966"/>
      <c r="AP74" s="966"/>
      <c r="AQ74" s="966"/>
      <c r="AR74" s="966"/>
      <c r="AS74" s="966"/>
      <c r="AT74" s="966"/>
      <c r="AU74" s="966"/>
      <c r="AV74" s="966"/>
      <c r="AW74" s="966"/>
      <c r="AX74" s="966"/>
      <c r="AY74" s="966"/>
      <c r="AZ74" s="967"/>
      <c r="BA74" s="967"/>
      <c r="BB74" s="967"/>
      <c r="BC74" s="967"/>
      <c r="BD74" s="968"/>
      <c r="BE74" s="253"/>
      <c r="BF74" s="253"/>
      <c r="BG74" s="253"/>
      <c r="BH74" s="253"/>
      <c r="BI74" s="253"/>
      <c r="BJ74" s="253"/>
      <c r="BK74" s="253"/>
      <c r="BL74" s="253"/>
      <c r="BM74" s="253"/>
      <c r="BN74" s="253"/>
      <c r="BO74" s="253"/>
      <c r="BP74" s="253"/>
      <c r="BQ74" s="250">
        <v>68</v>
      </c>
      <c r="BR74" s="255"/>
      <c r="BS74" s="948"/>
      <c r="BT74" s="949"/>
      <c r="BU74" s="949"/>
      <c r="BV74" s="949"/>
      <c r="BW74" s="949"/>
      <c r="BX74" s="949"/>
      <c r="BY74" s="949"/>
      <c r="BZ74" s="949"/>
      <c r="CA74" s="949"/>
      <c r="CB74" s="949"/>
      <c r="CC74" s="949"/>
      <c r="CD74" s="949"/>
      <c r="CE74" s="949"/>
      <c r="CF74" s="949"/>
      <c r="CG74" s="950"/>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36"/>
      <c r="DW74" s="937"/>
      <c r="DX74" s="937"/>
      <c r="DY74" s="937"/>
      <c r="DZ74" s="938"/>
      <c r="EA74" s="234"/>
    </row>
    <row r="75" spans="1:131" s="235" customFormat="1" ht="26.25" customHeight="1" x14ac:dyDescent="0.2">
      <c r="A75" s="249">
        <v>8</v>
      </c>
      <c r="B75" s="969"/>
      <c r="C75" s="970"/>
      <c r="D75" s="970"/>
      <c r="E75" s="970"/>
      <c r="F75" s="970"/>
      <c r="G75" s="970"/>
      <c r="H75" s="970"/>
      <c r="I75" s="970"/>
      <c r="J75" s="970"/>
      <c r="K75" s="970"/>
      <c r="L75" s="970"/>
      <c r="M75" s="970"/>
      <c r="N75" s="970"/>
      <c r="O75" s="970"/>
      <c r="P75" s="971"/>
      <c r="Q75" s="973"/>
      <c r="R75" s="974"/>
      <c r="S75" s="974"/>
      <c r="T75" s="974"/>
      <c r="U75" s="975"/>
      <c r="V75" s="976"/>
      <c r="W75" s="974"/>
      <c r="X75" s="974"/>
      <c r="Y75" s="974"/>
      <c r="Z75" s="975"/>
      <c r="AA75" s="976"/>
      <c r="AB75" s="974"/>
      <c r="AC75" s="974"/>
      <c r="AD75" s="974"/>
      <c r="AE75" s="975"/>
      <c r="AF75" s="976"/>
      <c r="AG75" s="974"/>
      <c r="AH75" s="974"/>
      <c r="AI75" s="974"/>
      <c r="AJ75" s="975"/>
      <c r="AK75" s="976"/>
      <c r="AL75" s="974"/>
      <c r="AM75" s="974"/>
      <c r="AN75" s="974"/>
      <c r="AO75" s="975"/>
      <c r="AP75" s="976"/>
      <c r="AQ75" s="974"/>
      <c r="AR75" s="974"/>
      <c r="AS75" s="974"/>
      <c r="AT75" s="975"/>
      <c r="AU75" s="976"/>
      <c r="AV75" s="974"/>
      <c r="AW75" s="974"/>
      <c r="AX75" s="974"/>
      <c r="AY75" s="975"/>
      <c r="AZ75" s="967"/>
      <c r="BA75" s="967"/>
      <c r="BB75" s="967"/>
      <c r="BC75" s="967"/>
      <c r="BD75" s="968"/>
      <c r="BE75" s="253"/>
      <c r="BF75" s="253"/>
      <c r="BG75" s="253"/>
      <c r="BH75" s="253"/>
      <c r="BI75" s="253"/>
      <c r="BJ75" s="253"/>
      <c r="BK75" s="253"/>
      <c r="BL75" s="253"/>
      <c r="BM75" s="253"/>
      <c r="BN75" s="253"/>
      <c r="BO75" s="253"/>
      <c r="BP75" s="253"/>
      <c r="BQ75" s="250">
        <v>69</v>
      </c>
      <c r="BR75" s="255"/>
      <c r="BS75" s="948"/>
      <c r="BT75" s="949"/>
      <c r="BU75" s="949"/>
      <c r="BV75" s="949"/>
      <c r="BW75" s="949"/>
      <c r="BX75" s="949"/>
      <c r="BY75" s="949"/>
      <c r="BZ75" s="949"/>
      <c r="CA75" s="949"/>
      <c r="CB75" s="949"/>
      <c r="CC75" s="949"/>
      <c r="CD75" s="949"/>
      <c r="CE75" s="949"/>
      <c r="CF75" s="949"/>
      <c r="CG75" s="950"/>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36"/>
      <c r="DW75" s="937"/>
      <c r="DX75" s="937"/>
      <c r="DY75" s="937"/>
      <c r="DZ75" s="938"/>
      <c r="EA75" s="234"/>
    </row>
    <row r="76" spans="1:131" s="235" customFormat="1" ht="26.25" customHeight="1" x14ac:dyDescent="0.2">
      <c r="A76" s="249">
        <v>9</v>
      </c>
      <c r="B76" s="969"/>
      <c r="C76" s="970"/>
      <c r="D76" s="970"/>
      <c r="E76" s="970"/>
      <c r="F76" s="970"/>
      <c r="G76" s="970"/>
      <c r="H76" s="970"/>
      <c r="I76" s="970"/>
      <c r="J76" s="970"/>
      <c r="K76" s="970"/>
      <c r="L76" s="970"/>
      <c r="M76" s="970"/>
      <c r="N76" s="970"/>
      <c r="O76" s="970"/>
      <c r="P76" s="971"/>
      <c r="Q76" s="973"/>
      <c r="R76" s="974"/>
      <c r="S76" s="974"/>
      <c r="T76" s="974"/>
      <c r="U76" s="975"/>
      <c r="V76" s="976"/>
      <c r="W76" s="974"/>
      <c r="X76" s="974"/>
      <c r="Y76" s="974"/>
      <c r="Z76" s="975"/>
      <c r="AA76" s="976"/>
      <c r="AB76" s="974"/>
      <c r="AC76" s="974"/>
      <c r="AD76" s="974"/>
      <c r="AE76" s="975"/>
      <c r="AF76" s="976"/>
      <c r="AG76" s="974"/>
      <c r="AH76" s="974"/>
      <c r="AI76" s="974"/>
      <c r="AJ76" s="975"/>
      <c r="AK76" s="976"/>
      <c r="AL76" s="974"/>
      <c r="AM76" s="974"/>
      <c r="AN76" s="974"/>
      <c r="AO76" s="975"/>
      <c r="AP76" s="976"/>
      <c r="AQ76" s="974"/>
      <c r="AR76" s="974"/>
      <c r="AS76" s="974"/>
      <c r="AT76" s="975"/>
      <c r="AU76" s="976"/>
      <c r="AV76" s="974"/>
      <c r="AW76" s="974"/>
      <c r="AX76" s="974"/>
      <c r="AY76" s="975"/>
      <c r="AZ76" s="967"/>
      <c r="BA76" s="967"/>
      <c r="BB76" s="967"/>
      <c r="BC76" s="967"/>
      <c r="BD76" s="968"/>
      <c r="BE76" s="253"/>
      <c r="BF76" s="253"/>
      <c r="BG76" s="253"/>
      <c r="BH76" s="253"/>
      <c r="BI76" s="253"/>
      <c r="BJ76" s="253"/>
      <c r="BK76" s="253"/>
      <c r="BL76" s="253"/>
      <c r="BM76" s="253"/>
      <c r="BN76" s="253"/>
      <c r="BO76" s="253"/>
      <c r="BP76" s="253"/>
      <c r="BQ76" s="250">
        <v>70</v>
      </c>
      <c r="BR76" s="255"/>
      <c r="BS76" s="948"/>
      <c r="BT76" s="949"/>
      <c r="BU76" s="949"/>
      <c r="BV76" s="949"/>
      <c r="BW76" s="949"/>
      <c r="BX76" s="949"/>
      <c r="BY76" s="949"/>
      <c r="BZ76" s="949"/>
      <c r="CA76" s="949"/>
      <c r="CB76" s="949"/>
      <c r="CC76" s="949"/>
      <c r="CD76" s="949"/>
      <c r="CE76" s="949"/>
      <c r="CF76" s="949"/>
      <c r="CG76" s="950"/>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36"/>
      <c r="DW76" s="937"/>
      <c r="DX76" s="937"/>
      <c r="DY76" s="937"/>
      <c r="DZ76" s="938"/>
      <c r="EA76" s="234"/>
    </row>
    <row r="77" spans="1:131" s="235" customFormat="1" ht="26.25" customHeight="1" x14ac:dyDescent="0.2">
      <c r="A77" s="249">
        <v>10</v>
      </c>
      <c r="B77" s="969"/>
      <c r="C77" s="970"/>
      <c r="D77" s="970"/>
      <c r="E77" s="970"/>
      <c r="F77" s="970"/>
      <c r="G77" s="970"/>
      <c r="H77" s="970"/>
      <c r="I77" s="970"/>
      <c r="J77" s="970"/>
      <c r="K77" s="970"/>
      <c r="L77" s="970"/>
      <c r="M77" s="970"/>
      <c r="N77" s="970"/>
      <c r="O77" s="970"/>
      <c r="P77" s="971"/>
      <c r="Q77" s="973"/>
      <c r="R77" s="974"/>
      <c r="S77" s="974"/>
      <c r="T77" s="974"/>
      <c r="U77" s="975"/>
      <c r="V77" s="976"/>
      <c r="W77" s="974"/>
      <c r="X77" s="974"/>
      <c r="Y77" s="974"/>
      <c r="Z77" s="975"/>
      <c r="AA77" s="976"/>
      <c r="AB77" s="974"/>
      <c r="AC77" s="974"/>
      <c r="AD77" s="974"/>
      <c r="AE77" s="975"/>
      <c r="AF77" s="976"/>
      <c r="AG77" s="974"/>
      <c r="AH77" s="974"/>
      <c r="AI77" s="974"/>
      <c r="AJ77" s="975"/>
      <c r="AK77" s="976"/>
      <c r="AL77" s="974"/>
      <c r="AM77" s="974"/>
      <c r="AN77" s="974"/>
      <c r="AO77" s="975"/>
      <c r="AP77" s="976"/>
      <c r="AQ77" s="974"/>
      <c r="AR77" s="974"/>
      <c r="AS77" s="974"/>
      <c r="AT77" s="975"/>
      <c r="AU77" s="976"/>
      <c r="AV77" s="974"/>
      <c r="AW77" s="974"/>
      <c r="AX77" s="974"/>
      <c r="AY77" s="975"/>
      <c r="AZ77" s="967"/>
      <c r="BA77" s="967"/>
      <c r="BB77" s="967"/>
      <c r="BC77" s="967"/>
      <c r="BD77" s="968"/>
      <c r="BE77" s="253"/>
      <c r="BF77" s="253"/>
      <c r="BG77" s="253"/>
      <c r="BH77" s="253"/>
      <c r="BI77" s="253"/>
      <c r="BJ77" s="253"/>
      <c r="BK77" s="253"/>
      <c r="BL77" s="253"/>
      <c r="BM77" s="253"/>
      <c r="BN77" s="253"/>
      <c r="BO77" s="253"/>
      <c r="BP77" s="253"/>
      <c r="BQ77" s="250">
        <v>71</v>
      </c>
      <c r="BR77" s="255"/>
      <c r="BS77" s="948"/>
      <c r="BT77" s="949"/>
      <c r="BU77" s="949"/>
      <c r="BV77" s="949"/>
      <c r="BW77" s="949"/>
      <c r="BX77" s="949"/>
      <c r="BY77" s="949"/>
      <c r="BZ77" s="949"/>
      <c r="CA77" s="949"/>
      <c r="CB77" s="949"/>
      <c r="CC77" s="949"/>
      <c r="CD77" s="949"/>
      <c r="CE77" s="949"/>
      <c r="CF77" s="949"/>
      <c r="CG77" s="950"/>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36"/>
      <c r="DW77" s="937"/>
      <c r="DX77" s="937"/>
      <c r="DY77" s="937"/>
      <c r="DZ77" s="938"/>
      <c r="EA77" s="234"/>
    </row>
    <row r="78" spans="1:131" s="235" customFormat="1" ht="26.25" customHeight="1" x14ac:dyDescent="0.2">
      <c r="A78" s="249">
        <v>11</v>
      </c>
      <c r="B78" s="969"/>
      <c r="C78" s="970"/>
      <c r="D78" s="970"/>
      <c r="E78" s="970"/>
      <c r="F78" s="970"/>
      <c r="G78" s="970"/>
      <c r="H78" s="970"/>
      <c r="I78" s="970"/>
      <c r="J78" s="970"/>
      <c r="K78" s="970"/>
      <c r="L78" s="970"/>
      <c r="M78" s="970"/>
      <c r="N78" s="970"/>
      <c r="O78" s="970"/>
      <c r="P78" s="971"/>
      <c r="Q78" s="972"/>
      <c r="R78" s="966"/>
      <c r="S78" s="966"/>
      <c r="T78" s="966"/>
      <c r="U78" s="966"/>
      <c r="V78" s="966"/>
      <c r="W78" s="966"/>
      <c r="X78" s="966"/>
      <c r="Y78" s="966"/>
      <c r="Z78" s="966"/>
      <c r="AA78" s="966"/>
      <c r="AB78" s="966"/>
      <c r="AC78" s="966"/>
      <c r="AD78" s="966"/>
      <c r="AE78" s="966"/>
      <c r="AF78" s="966"/>
      <c r="AG78" s="966"/>
      <c r="AH78" s="966"/>
      <c r="AI78" s="966"/>
      <c r="AJ78" s="966"/>
      <c r="AK78" s="966"/>
      <c r="AL78" s="966"/>
      <c r="AM78" s="966"/>
      <c r="AN78" s="966"/>
      <c r="AO78" s="966"/>
      <c r="AP78" s="966"/>
      <c r="AQ78" s="966"/>
      <c r="AR78" s="966"/>
      <c r="AS78" s="966"/>
      <c r="AT78" s="966"/>
      <c r="AU78" s="966"/>
      <c r="AV78" s="966"/>
      <c r="AW78" s="966"/>
      <c r="AX78" s="966"/>
      <c r="AY78" s="966"/>
      <c r="AZ78" s="967"/>
      <c r="BA78" s="967"/>
      <c r="BB78" s="967"/>
      <c r="BC78" s="967"/>
      <c r="BD78" s="968"/>
      <c r="BE78" s="253"/>
      <c r="BF78" s="253"/>
      <c r="BG78" s="253"/>
      <c r="BH78" s="253"/>
      <c r="BI78" s="253"/>
      <c r="BJ78" s="256"/>
      <c r="BK78" s="256"/>
      <c r="BL78" s="256"/>
      <c r="BM78" s="256"/>
      <c r="BN78" s="256"/>
      <c r="BO78" s="253"/>
      <c r="BP78" s="253"/>
      <c r="BQ78" s="250">
        <v>72</v>
      </c>
      <c r="BR78" s="255"/>
      <c r="BS78" s="948"/>
      <c r="BT78" s="949"/>
      <c r="BU78" s="949"/>
      <c r="BV78" s="949"/>
      <c r="BW78" s="949"/>
      <c r="BX78" s="949"/>
      <c r="BY78" s="949"/>
      <c r="BZ78" s="949"/>
      <c r="CA78" s="949"/>
      <c r="CB78" s="949"/>
      <c r="CC78" s="949"/>
      <c r="CD78" s="949"/>
      <c r="CE78" s="949"/>
      <c r="CF78" s="949"/>
      <c r="CG78" s="950"/>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36"/>
      <c r="DW78" s="937"/>
      <c r="DX78" s="937"/>
      <c r="DY78" s="937"/>
      <c r="DZ78" s="938"/>
      <c r="EA78" s="234"/>
    </row>
    <row r="79" spans="1:131" s="235" customFormat="1" ht="26.25" customHeight="1" x14ac:dyDescent="0.2">
      <c r="A79" s="249">
        <v>12</v>
      </c>
      <c r="B79" s="969"/>
      <c r="C79" s="970"/>
      <c r="D79" s="970"/>
      <c r="E79" s="970"/>
      <c r="F79" s="970"/>
      <c r="G79" s="970"/>
      <c r="H79" s="970"/>
      <c r="I79" s="970"/>
      <c r="J79" s="970"/>
      <c r="K79" s="970"/>
      <c r="L79" s="970"/>
      <c r="M79" s="970"/>
      <c r="N79" s="970"/>
      <c r="O79" s="970"/>
      <c r="P79" s="971"/>
      <c r="Q79" s="972"/>
      <c r="R79" s="966"/>
      <c r="S79" s="966"/>
      <c r="T79" s="966"/>
      <c r="U79" s="966"/>
      <c r="V79" s="966"/>
      <c r="W79" s="966"/>
      <c r="X79" s="966"/>
      <c r="Y79" s="966"/>
      <c r="Z79" s="966"/>
      <c r="AA79" s="966"/>
      <c r="AB79" s="966"/>
      <c r="AC79" s="966"/>
      <c r="AD79" s="966"/>
      <c r="AE79" s="966"/>
      <c r="AF79" s="966"/>
      <c r="AG79" s="966"/>
      <c r="AH79" s="966"/>
      <c r="AI79" s="966"/>
      <c r="AJ79" s="966"/>
      <c r="AK79" s="966"/>
      <c r="AL79" s="966"/>
      <c r="AM79" s="966"/>
      <c r="AN79" s="966"/>
      <c r="AO79" s="966"/>
      <c r="AP79" s="966"/>
      <c r="AQ79" s="966"/>
      <c r="AR79" s="966"/>
      <c r="AS79" s="966"/>
      <c r="AT79" s="966"/>
      <c r="AU79" s="966"/>
      <c r="AV79" s="966"/>
      <c r="AW79" s="966"/>
      <c r="AX79" s="966"/>
      <c r="AY79" s="966"/>
      <c r="AZ79" s="967"/>
      <c r="BA79" s="967"/>
      <c r="BB79" s="967"/>
      <c r="BC79" s="967"/>
      <c r="BD79" s="968"/>
      <c r="BE79" s="253"/>
      <c r="BF79" s="253"/>
      <c r="BG79" s="253"/>
      <c r="BH79" s="253"/>
      <c r="BI79" s="253"/>
      <c r="BJ79" s="256"/>
      <c r="BK79" s="256"/>
      <c r="BL79" s="256"/>
      <c r="BM79" s="256"/>
      <c r="BN79" s="256"/>
      <c r="BO79" s="253"/>
      <c r="BP79" s="253"/>
      <c r="BQ79" s="250">
        <v>73</v>
      </c>
      <c r="BR79" s="255"/>
      <c r="BS79" s="948"/>
      <c r="BT79" s="949"/>
      <c r="BU79" s="949"/>
      <c r="BV79" s="949"/>
      <c r="BW79" s="949"/>
      <c r="BX79" s="949"/>
      <c r="BY79" s="949"/>
      <c r="BZ79" s="949"/>
      <c r="CA79" s="949"/>
      <c r="CB79" s="949"/>
      <c r="CC79" s="949"/>
      <c r="CD79" s="949"/>
      <c r="CE79" s="949"/>
      <c r="CF79" s="949"/>
      <c r="CG79" s="950"/>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36"/>
      <c r="DW79" s="937"/>
      <c r="DX79" s="937"/>
      <c r="DY79" s="937"/>
      <c r="DZ79" s="938"/>
      <c r="EA79" s="234"/>
    </row>
    <row r="80" spans="1:131" s="235" customFormat="1" ht="26.25" customHeight="1" x14ac:dyDescent="0.2">
      <c r="A80" s="249">
        <v>13</v>
      </c>
      <c r="B80" s="969"/>
      <c r="C80" s="970"/>
      <c r="D80" s="970"/>
      <c r="E80" s="970"/>
      <c r="F80" s="970"/>
      <c r="G80" s="970"/>
      <c r="H80" s="970"/>
      <c r="I80" s="970"/>
      <c r="J80" s="970"/>
      <c r="K80" s="970"/>
      <c r="L80" s="970"/>
      <c r="M80" s="970"/>
      <c r="N80" s="970"/>
      <c r="O80" s="970"/>
      <c r="P80" s="971"/>
      <c r="Q80" s="972"/>
      <c r="R80" s="966"/>
      <c r="S80" s="966"/>
      <c r="T80" s="966"/>
      <c r="U80" s="966"/>
      <c r="V80" s="966"/>
      <c r="W80" s="966"/>
      <c r="X80" s="966"/>
      <c r="Y80" s="966"/>
      <c r="Z80" s="966"/>
      <c r="AA80" s="966"/>
      <c r="AB80" s="966"/>
      <c r="AC80" s="966"/>
      <c r="AD80" s="966"/>
      <c r="AE80" s="966"/>
      <c r="AF80" s="966"/>
      <c r="AG80" s="966"/>
      <c r="AH80" s="966"/>
      <c r="AI80" s="966"/>
      <c r="AJ80" s="966"/>
      <c r="AK80" s="966"/>
      <c r="AL80" s="966"/>
      <c r="AM80" s="966"/>
      <c r="AN80" s="966"/>
      <c r="AO80" s="966"/>
      <c r="AP80" s="966"/>
      <c r="AQ80" s="966"/>
      <c r="AR80" s="966"/>
      <c r="AS80" s="966"/>
      <c r="AT80" s="966"/>
      <c r="AU80" s="966"/>
      <c r="AV80" s="966"/>
      <c r="AW80" s="966"/>
      <c r="AX80" s="966"/>
      <c r="AY80" s="966"/>
      <c r="AZ80" s="967"/>
      <c r="BA80" s="967"/>
      <c r="BB80" s="967"/>
      <c r="BC80" s="967"/>
      <c r="BD80" s="968"/>
      <c r="BE80" s="253"/>
      <c r="BF80" s="253"/>
      <c r="BG80" s="253"/>
      <c r="BH80" s="253"/>
      <c r="BI80" s="253"/>
      <c r="BJ80" s="253"/>
      <c r="BK80" s="253"/>
      <c r="BL80" s="253"/>
      <c r="BM80" s="253"/>
      <c r="BN80" s="253"/>
      <c r="BO80" s="253"/>
      <c r="BP80" s="253"/>
      <c r="BQ80" s="250">
        <v>74</v>
      </c>
      <c r="BR80" s="255"/>
      <c r="BS80" s="948"/>
      <c r="BT80" s="949"/>
      <c r="BU80" s="949"/>
      <c r="BV80" s="949"/>
      <c r="BW80" s="949"/>
      <c r="BX80" s="949"/>
      <c r="BY80" s="949"/>
      <c r="BZ80" s="949"/>
      <c r="CA80" s="949"/>
      <c r="CB80" s="949"/>
      <c r="CC80" s="949"/>
      <c r="CD80" s="949"/>
      <c r="CE80" s="949"/>
      <c r="CF80" s="949"/>
      <c r="CG80" s="950"/>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36"/>
      <c r="DW80" s="937"/>
      <c r="DX80" s="937"/>
      <c r="DY80" s="937"/>
      <c r="DZ80" s="938"/>
      <c r="EA80" s="234"/>
    </row>
    <row r="81" spans="1:131" s="235" customFormat="1" ht="26.25" customHeight="1" x14ac:dyDescent="0.2">
      <c r="A81" s="249">
        <v>14</v>
      </c>
      <c r="B81" s="969"/>
      <c r="C81" s="970"/>
      <c r="D81" s="970"/>
      <c r="E81" s="970"/>
      <c r="F81" s="970"/>
      <c r="G81" s="970"/>
      <c r="H81" s="970"/>
      <c r="I81" s="970"/>
      <c r="J81" s="970"/>
      <c r="K81" s="970"/>
      <c r="L81" s="970"/>
      <c r="M81" s="970"/>
      <c r="N81" s="970"/>
      <c r="O81" s="970"/>
      <c r="P81" s="971"/>
      <c r="Q81" s="972"/>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6"/>
      <c r="AR81" s="966"/>
      <c r="AS81" s="966"/>
      <c r="AT81" s="966"/>
      <c r="AU81" s="966"/>
      <c r="AV81" s="966"/>
      <c r="AW81" s="966"/>
      <c r="AX81" s="966"/>
      <c r="AY81" s="966"/>
      <c r="AZ81" s="967"/>
      <c r="BA81" s="967"/>
      <c r="BB81" s="967"/>
      <c r="BC81" s="967"/>
      <c r="BD81" s="968"/>
      <c r="BE81" s="253"/>
      <c r="BF81" s="253"/>
      <c r="BG81" s="253"/>
      <c r="BH81" s="253"/>
      <c r="BI81" s="253"/>
      <c r="BJ81" s="253"/>
      <c r="BK81" s="253"/>
      <c r="BL81" s="253"/>
      <c r="BM81" s="253"/>
      <c r="BN81" s="253"/>
      <c r="BO81" s="253"/>
      <c r="BP81" s="253"/>
      <c r="BQ81" s="250">
        <v>75</v>
      </c>
      <c r="BR81" s="255"/>
      <c r="BS81" s="948"/>
      <c r="BT81" s="949"/>
      <c r="BU81" s="949"/>
      <c r="BV81" s="949"/>
      <c r="BW81" s="949"/>
      <c r="BX81" s="949"/>
      <c r="BY81" s="949"/>
      <c r="BZ81" s="949"/>
      <c r="CA81" s="949"/>
      <c r="CB81" s="949"/>
      <c r="CC81" s="949"/>
      <c r="CD81" s="949"/>
      <c r="CE81" s="949"/>
      <c r="CF81" s="949"/>
      <c r="CG81" s="950"/>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36"/>
      <c r="DW81" s="937"/>
      <c r="DX81" s="937"/>
      <c r="DY81" s="937"/>
      <c r="DZ81" s="938"/>
      <c r="EA81" s="234"/>
    </row>
    <row r="82" spans="1:131" s="235" customFormat="1" ht="26.25" customHeight="1" x14ac:dyDescent="0.2">
      <c r="A82" s="249">
        <v>15</v>
      </c>
      <c r="B82" s="969"/>
      <c r="C82" s="970"/>
      <c r="D82" s="970"/>
      <c r="E82" s="970"/>
      <c r="F82" s="970"/>
      <c r="G82" s="970"/>
      <c r="H82" s="970"/>
      <c r="I82" s="970"/>
      <c r="J82" s="970"/>
      <c r="K82" s="970"/>
      <c r="L82" s="970"/>
      <c r="M82" s="970"/>
      <c r="N82" s="970"/>
      <c r="O82" s="970"/>
      <c r="P82" s="971"/>
      <c r="Q82" s="972"/>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6"/>
      <c r="AR82" s="966"/>
      <c r="AS82" s="966"/>
      <c r="AT82" s="966"/>
      <c r="AU82" s="966"/>
      <c r="AV82" s="966"/>
      <c r="AW82" s="966"/>
      <c r="AX82" s="966"/>
      <c r="AY82" s="966"/>
      <c r="AZ82" s="967"/>
      <c r="BA82" s="967"/>
      <c r="BB82" s="967"/>
      <c r="BC82" s="967"/>
      <c r="BD82" s="968"/>
      <c r="BE82" s="253"/>
      <c r="BF82" s="253"/>
      <c r="BG82" s="253"/>
      <c r="BH82" s="253"/>
      <c r="BI82" s="253"/>
      <c r="BJ82" s="253"/>
      <c r="BK82" s="253"/>
      <c r="BL82" s="253"/>
      <c r="BM82" s="253"/>
      <c r="BN82" s="253"/>
      <c r="BO82" s="253"/>
      <c r="BP82" s="253"/>
      <c r="BQ82" s="250">
        <v>76</v>
      </c>
      <c r="BR82" s="255"/>
      <c r="BS82" s="948"/>
      <c r="BT82" s="949"/>
      <c r="BU82" s="949"/>
      <c r="BV82" s="949"/>
      <c r="BW82" s="949"/>
      <c r="BX82" s="949"/>
      <c r="BY82" s="949"/>
      <c r="BZ82" s="949"/>
      <c r="CA82" s="949"/>
      <c r="CB82" s="949"/>
      <c r="CC82" s="949"/>
      <c r="CD82" s="949"/>
      <c r="CE82" s="949"/>
      <c r="CF82" s="949"/>
      <c r="CG82" s="950"/>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36"/>
      <c r="DW82" s="937"/>
      <c r="DX82" s="937"/>
      <c r="DY82" s="937"/>
      <c r="DZ82" s="938"/>
      <c r="EA82" s="234"/>
    </row>
    <row r="83" spans="1:131" s="235" customFormat="1" ht="26.25" customHeight="1" x14ac:dyDescent="0.2">
      <c r="A83" s="249">
        <v>16</v>
      </c>
      <c r="B83" s="969"/>
      <c r="C83" s="970"/>
      <c r="D83" s="970"/>
      <c r="E83" s="970"/>
      <c r="F83" s="970"/>
      <c r="G83" s="970"/>
      <c r="H83" s="970"/>
      <c r="I83" s="970"/>
      <c r="J83" s="970"/>
      <c r="K83" s="970"/>
      <c r="L83" s="970"/>
      <c r="M83" s="970"/>
      <c r="N83" s="970"/>
      <c r="O83" s="970"/>
      <c r="P83" s="971"/>
      <c r="Q83" s="972"/>
      <c r="R83" s="966"/>
      <c r="S83" s="966"/>
      <c r="T83" s="966"/>
      <c r="U83" s="966"/>
      <c r="V83" s="966"/>
      <c r="W83" s="966"/>
      <c r="X83" s="966"/>
      <c r="Y83" s="966"/>
      <c r="Z83" s="966"/>
      <c r="AA83" s="966"/>
      <c r="AB83" s="966"/>
      <c r="AC83" s="966"/>
      <c r="AD83" s="966"/>
      <c r="AE83" s="966"/>
      <c r="AF83" s="966"/>
      <c r="AG83" s="966"/>
      <c r="AH83" s="966"/>
      <c r="AI83" s="966"/>
      <c r="AJ83" s="966"/>
      <c r="AK83" s="966"/>
      <c r="AL83" s="966"/>
      <c r="AM83" s="966"/>
      <c r="AN83" s="966"/>
      <c r="AO83" s="966"/>
      <c r="AP83" s="966"/>
      <c r="AQ83" s="966"/>
      <c r="AR83" s="966"/>
      <c r="AS83" s="966"/>
      <c r="AT83" s="966"/>
      <c r="AU83" s="966"/>
      <c r="AV83" s="966"/>
      <c r="AW83" s="966"/>
      <c r="AX83" s="966"/>
      <c r="AY83" s="966"/>
      <c r="AZ83" s="967"/>
      <c r="BA83" s="967"/>
      <c r="BB83" s="967"/>
      <c r="BC83" s="967"/>
      <c r="BD83" s="968"/>
      <c r="BE83" s="253"/>
      <c r="BF83" s="253"/>
      <c r="BG83" s="253"/>
      <c r="BH83" s="253"/>
      <c r="BI83" s="253"/>
      <c r="BJ83" s="253"/>
      <c r="BK83" s="253"/>
      <c r="BL83" s="253"/>
      <c r="BM83" s="253"/>
      <c r="BN83" s="253"/>
      <c r="BO83" s="253"/>
      <c r="BP83" s="253"/>
      <c r="BQ83" s="250">
        <v>77</v>
      </c>
      <c r="BR83" s="255"/>
      <c r="BS83" s="948"/>
      <c r="BT83" s="949"/>
      <c r="BU83" s="949"/>
      <c r="BV83" s="949"/>
      <c r="BW83" s="949"/>
      <c r="BX83" s="949"/>
      <c r="BY83" s="949"/>
      <c r="BZ83" s="949"/>
      <c r="CA83" s="949"/>
      <c r="CB83" s="949"/>
      <c r="CC83" s="949"/>
      <c r="CD83" s="949"/>
      <c r="CE83" s="949"/>
      <c r="CF83" s="949"/>
      <c r="CG83" s="950"/>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36"/>
      <c r="DW83" s="937"/>
      <c r="DX83" s="937"/>
      <c r="DY83" s="937"/>
      <c r="DZ83" s="938"/>
      <c r="EA83" s="234"/>
    </row>
    <row r="84" spans="1:131" s="235" customFormat="1" ht="26.25" customHeight="1" x14ac:dyDescent="0.2">
      <c r="A84" s="249">
        <v>17</v>
      </c>
      <c r="B84" s="969"/>
      <c r="C84" s="970"/>
      <c r="D84" s="970"/>
      <c r="E84" s="970"/>
      <c r="F84" s="970"/>
      <c r="G84" s="970"/>
      <c r="H84" s="970"/>
      <c r="I84" s="970"/>
      <c r="J84" s="970"/>
      <c r="K84" s="970"/>
      <c r="L84" s="970"/>
      <c r="M84" s="970"/>
      <c r="N84" s="970"/>
      <c r="O84" s="970"/>
      <c r="P84" s="971"/>
      <c r="Q84" s="972"/>
      <c r="R84" s="966"/>
      <c r="S84" s="966"/>
      <c r="T84" s="966"/>
      <c r="U84" s="966"/>
      <c r="V84" s="966"/>
      <c r="W84" s="966"/>
      <c r="X84" s="966"/>
      <c r="Y84" s="966"/>
      <c r="Z84" s="966"/>
      <c r="AA84" s="966"/>
      <c r="AB84" s="966"/>
      <c r="AC84" s="966"/>
      <c r="AD84" s="966"/>
      <c r="AE84" s="966"/>
      <c r="AF84" s="966"/>
      <c r="AG84" s="966"/>
      <c r="AH84" s="966"/>
      <c r="AI84" s="966"/>
      <c r="AJ84" s="966"/>
      <c r="AK84" s="966"/>
      <c r="AL84" s="966"/>
      <c r="AM84" s="966"/>
      <c r="AN84" s="966"/>
      <c r="AO84" s="966"/>
      <c r="AP84" s="966"/>
      <c r="AQ84" s="966"/>
      <c r="AR84" s="966"/>
      <c r="AS84" s="966"/>
      <c r="AT84" s="966"/>
      <c r="AU84" s="966"/>
      <c r="AV84" s="966"/>
      <c r="AW84" s="966"/>
      <c r="AX84" s="966"/>
      <c r="AY84" s="966"/>
      <c r="AZ84" s="967"/>
      <c r="BA84" s="967"/>
      <c r="BB84" s="967"/>
      <c r="BC84" s="967"/>
      <c r="BD84" s="968"/>
      <c r="BE84" s="253"/>
      <c r="BF84" s="253"/>
      <c r="BG84" s="253"/>
      <c r="BH84" s="253"/>
      <c r="BI84" s="253"/>
      <c r="BJ84" s="253"/>
      <c r="BK84" s="253"/>
      <c r="BL84" s="253"/>
      <c r="BM84" s="253"/>
      <c r="BN84" s="253"/>
      <c r="BO84" s="253"/>
      <c r="BP84" s="253"/>
      <c r="BQ84" s="250">
        <v>78</v>
      </c>
      <c r="BR84" s="255"/>
      <c r="BS84" s="948"/>
      <c r="BT84" s="949"/>
      <c r="BU84" s="949"/>
      <c r="BV84" s="949"/>
      <c r="BW84" s="949"/>
      <c r="BX84" s="949"/>
      <c r="BY84" s="949"/>
      <c r="BZ84" s="949"/>
      <c r="CA84" s="949"/>
      <c r="CB84" s="949"/>
      <c r="CC84" s="949"/>
      <c r="CD84" s="949"/>
      <c r="CE84" s="949"/>
      <c r="CF84" s="949"/>
      <c r="CG84" s="950"/>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36"/>
      <c r="DW84" s="937"/>
      <c r="DX84" s="937"/>
      <c r="DY84" s="937"/>
      <c r="DZ84" s="938"/>
      <c r="EA84" s="234"/>
    </row>
    <row r="85" spans="1:131" s="235" customFormat="1" ht="26.25" customHeight="1" x14ac:dyDescent="0.2">
      <c r="A85" s="249">
        <v>18</v>
      </c>
      <c r="B85" s="969"/>
      <c r="C85" s="970"/>
      <c r="D85" s="970"/>
      <c r="E85" s="970"/>
      <c r="F85" s="970"/>
      <c r="G85" s="970"/>
      <c r="H85" s="970"/>
      <c r="I85" s="970"/>
      <c r="J85" s="970"/>
      <c r="K85" s="970"/>
      <c r="L85" s="970"/>
      <c r="M85" s="970"/>
      <c r="N85" s="970"/>
      <c r="O85" s="970"/>
      <c r="P85" s="971"/>
      <c r="Q85" s="972"/>
      <c r="R85" s="966"/>
      <c r="S85" s="966"/>
      <c r="T85" s="966"/>
      <c r="U85" s="966"/>
      <c r="V85" s="966"/>
      <c r="W85" s="966"/>
      <c r="X85" s="966"/>
      <c r="Y85" s="966"/>
      <c r="Z85" s="966"/>
      <c r="AA85" s="966"/>
      <c r="AB85" s="966"/>
      <c r="AC85" s="966"/>
      <c r="AD85" s="966"/>
      <c r="AE85" s="966"/>
      <c r="AF85" s="966"/>
      <c r="AG85" s="966"/>
      <c r="AH85" s="966"/>
      <c r="AI85" s="966"/>
      <c r="AJ85" s="966"/>
      <c r="AK85" s="966"/>
      <c r="AL85" s="966"/>
      <c r="AM85" s="966"/>
      <c r="AN85" s="966"/>
      <c r="AO85" s="966"/>
      <c r="AP85" s="966"/>
      <c r="AQ85" s="966"/>
      <c r="AR85" s="966"/>
      <c r="AS85" s="966"/>
      <c r="AT85" s="966"/>
      <c r="AU85" s="966"/>
      <c r="AV85" s="966"/>
      <c r="AW85" s="966"/>
      <c r="AX85" s="966"/>
      <c r="AY85" s="966"/>
      <c r="AZ85" s="967"/>
      <c r="BA85" s="967"/>
      <c r="BB85" s="967"/>
      <c r="BC85" s="967"/>
      <c r="BD85" s="968"/>
      <c r="BE85" s="253"/>
      <c r="BF85" s="253"/>
      <c r="BG85" s="253"/>
      <c r="BH85" s="253"/>
      <c r="BI85" s="253"/>
      <c r="BJ85" s="253"/>
      <c r="BK85" s="253"/>
      <c r="BL85" s="253"/>
      <c r="BM85" s="253"/>
      <c r="BN85" s="253"/>
      <c r="BO85" s="253"/>
      <c r="BP85" s="253"/>
      <c r="BQ85" s="250">
        <v>79</v>
      </c>
      <c r="BR85" s="255"/>
      <c r="BS85" s="948"/>
      <c r="BT85" s="949"/>
      <c r="BU85" s="949"/>
      <c r="BV85" s="949"/>
      <c r="BW85" s="949"/>
      <c r="BX85" s="949"/>
      <c r="BY85" s="949"/>
      <c r="BZ85" s="949"/>
      <c r="CA85" s="949"/>
      <c r="CB85" s="949"/>
      <c r="CC85" s="949"/>
      <c r="CD85" s="949"/>
      <c r="CE85" s="949"/>
      <c r="CF85" s="949"/>
      <c r="CG85" s="950"/>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36"/>
      <c r="DW85" s="937"/>
      <c r="DX85" s="937"/>
      <c r="DY85" s="937"/>
      <c r="DZ85" s="938"/>
      <c r="EA85" s="234"/>
    </row>
    <row r="86" spans="1:131" s="235" customFormat="1" ht="26.25" customHeight="1" x14ac:dyDescent="0.2">
      <c r="A86" s="249">
        <v>19</v>
      </c>
      <c r="B86" s="969"/>
      <c r="C86" s="970"/>
      <c r="D86" s="970"/>
      <c r="E86" s="970"/>
      <c r="F86" s="970"/>
      <c r="G86" s="970"/>
      <c r="H86" s="970"/>
      <c r="I86" s="970"/>
      <c r="J86" s="970"/>
      <c r="K86" s="970"/>
      <c r="L86" s="970"/>
      <c r="M86" s="970"/>
      <c r="N86" s="970"/>
      <c r="O86" s="970"/>
      <c r="P86" s="971"/>
      <c r="Q86" s="972"/>
      <c r="R86" s="966"/>
      <c r="S86" s="966"/>
      <c r="T86" s="966"/>
      <c r="U86" s="966"/>
      <c r="V86" s="966"/>
      <c r="W86" s="966"/>
      <c r="X86" s="966"/>
      <c r="Y86" s="966"/>
      <c r="Z86" s="966"/>
      <c r="AA86" s="966"/>
      <c r="AB86" s="966"/>
      <c r="AC86" s="966"/>
      <c r="AD86" s="966"/>
      <c r="AE86" s="966"/>
      <c r="AF86" s="966"/>
      <c r="AG86" s="966"/>
      <c r="AH86" s="966"/>
      <c r="AI86" s="966"/>
      <c r="AJ86" s="966"/>
      <c r="AK86" s="966"/>
      <c r="AL86" s="966"/>
      <c r="AM86" s="966"/>
      <c r="AN86" s="966"/>
      <c r="AO86" s="966"/>
      <c r="AP86" s="966"/>
      <c r="AQ86" s="966"/>
      <c r="AR86" s="966"/>
      <c r="AS86" s="966"/>
      <c r="AT86" s="966"/>
      <c r="AU86" s="966"/>
      <c r="AV86" s="966"/>
      <c r="AW86" s="966"/>
      <c r="AX86" s="966"/>
      <c r="AY86" s="966"/>
      <c r="AZ86" s="967"/>
      <c r="BA86" s="967"/>
      <c r="BB86" s="967"/>
      <c r="BC86" s="967"/>
      <c r="BD86" s="968"/>
      <c r="BE86" s="253"/>
      <c r="BF86" s="253"/>
      <c r="BG86" s="253"/>
      <c r="BH86" s="253"/>
      <c r="BI86" s="253"/>
      <c r="BJ86" s="253"/>
      <c r="BK86" s="253"/>
      <c r="BL86" s="253"/>
      <c r="BM86" s="253"/>
      <c r="BN86" s="253"/>
      <c r="BO86" s="253"/>
      <c r="BP86" s="253"/>
      <c r="BQ86" s="250">
        <v>80</v>
      </c>
      <c r="BR86" s="255"/>
      <c r="BS86" s="948"/>
      <c r="BT86" s="949"/>
      <c r="BU86" s="949"/>
      <c r="BV86" s="949"/>
      <c r="BW86" s="949"/>
      <c r="BX86" s="949"/>
      <c r="BY86" s="949"/>
      <c r="BZ86" s="949"/>
      <c r="CA86" s="949"/>
      <c r="CB86" s="949"/>
      <c r="CC86" s="949"/>
      <c r="CD86" s="949"/>
      <c r="CE86" s="949"/>
      <c r="CF86" s="949"/>
      <c r="CG86" s="950"/>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36"/>
      <c r="DW86" s="937"/>
      <c r="DX86" s="937"/>
      <c r="DY86" s="937"/>
      <c r="DZ86" s="938"/>
      <c r="EA86" s="234"/>
    </row>
    <row r="87" spans="1:131" s="235" customFormat="1" ht="26.25" customHeight="1" x14ac:dyDescent="0.2">
      <c r="A87" s="257">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53"/>
      <c r="BF87" s="253"/>
      <c r="BG87" s="253"/>
      <c r="BH87" s="253"/>
      <c r="BI87" s="253"/>
      <c r="BJ87" s="253"/>
      <c r="BK87" s="253"/>
      <c r="BL87" s="253"/>
      <c r="BM87" s="253"/>
      <c r="BN87" s="253"/>
      <c r="BO87" s="253"/>
      <c r="BP87" s="253"/>
      <c r="BQ87" s="250">
        <v>81</v>
      </c>
      <c r="BR87" s="255"/>
      <c r="BS87" s="948"/>
      <c r="BT87" s="949"/>
      <c r="BU87" s="949"/>
      <c r="BV87" s="949"/>
      <c r="BW87" s="949"/>
      <c r="BX87" s="949"/>
      <c r="BY87" s="949"/>
      <c r="BZ87" s="949"/>
      <c r="CA87" s="949"/>
      <c r="CB87" s="949"/>
      <c r="CC87" s="949"/>
      <c r="CD87" s="949"/>
      <c r="CE87" s="949"/>
      <c r="CF87" s="949"/>
      <c r="CG87" s="950"/>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36"/>
      <c r="DW87" s="937"/>
      <c r="DX87" s="937"/>
      <c r="DY87" s="937"/>
      <c r="DZ87" s="938"/>
      <c r="EA87" s="234"/>
    </row>
    <row r="88" spans="1:131" s="235" customFormat="1" ht="26.25" customHeight="1" thickBot="1" x14ac:dyDescent="0.25">
      <c r="A88" s="252" t="s">
        <v>375</v>
      </c>
      <c r="B88" s="939" t="s">
        <v>407</v>
      </c>
      <c r="C88" s="940"/>
      <c r="D88" s="940"/>
      <c r="E88" s="940"/>
      <c r="F88" s="940"/>
      <c r="G88" s="940"/>
      <c r="H88" s="940"/>
      <c r="I88" s="940"/>
      <c r="J88" s="940"/>
      <c r="K88" s="940"/>
      <c r="L88" s="940"/>
      <c r="M88" s="940"/>
      <c r="N88" s="940"/>
      <c r="O88" s="940"/>
      <c r="P88" s="941"/>
      <c r="Q88" s="957"/>
      <c r="R88" s="958"/>
      <c r="S88" s="958"/>
      <c r="T88" s="958"/>
      <c r="U88" s="958"/>
      <c r="V88" s="958"/>
      <c r="W88" s="958"/>
      <c r="X88" s="958"/>
      <c r="Y88" s="958"/>
      <c r="Z88" s="958"/>
      <c r="AA88" s="958"/>
      <c r="AB88" s="958"/>
      <c r="AC88" s="958"/>
      <c r="AD88" s="958"/>
      <c r="AE88" s="958"/>
      <c r="AF88" s="954">
        <v>-32877</v>
      </c>
      <c r="AG88" s="954"/>
      <c r="AH88" s="954"/>
      <c r="AI88" s="954"/>
      <c r="AJ88" s="954"/>
      <c r="AK88" s="958"/>
      <c r="AL88" s="958"/>
      <c r="AM88" s="958"/>
      <c r="AN88" s="958"/>
      <c r="AO88" s="958"/>
      <c r="AP88" s="954">
        <v>0</v>
      </c>
      <c r="AQ88" s="954"/>
      <c r="AR88" s="954"/>
      <c r="AS88" s="954"/>
      <c r="AT88" s="954"/>
      <c r="AU88" s="954">
        <v>0</v>
      </c>
      <c r="AV88" s="954"/>
      <c r="AW88" s="954"/>
      <c r="AX88" s="954"/>
      <c r="AY88" s="954"/>
      <c r="AZ88" s="955"/>
      <c r="BA88" s="955"/>
      <c r="BB88" s="955"/>
      <c r="BC88" s="955"/>
      <c r="BD88" s="956"/>
      <c r="BE88" s="253"/>
      <c r="BF88" s="253"/>
      <c r="BG88" s="253"/>
      <c r="BH88" s="253"/>
      <c r="BI88" s="253"/>
      <c r="BJ88" s="253"/>
      <c r="BK88" s="253"/>
      <c r="BL88" s="253"/>
      <c r="BM88" s="253"/>
      <c r="BN88" s="253"/>
      <c r="BO88" s="253"/>
      <c r="BP88" s="253"/>
      <c r="BQ88" s="250">
        <v>82</v>
      </c>
      <c r="BR88" s="255"/>
      <c r="BS88" s="948"/>
      <c r="BT88" s="949"/>
      <c r="BU88" s="949"/>
      <c r="BV88" s="949"/>
      <c r="BW88" s="949"/>
      <c r="BX88" s="949"/>
      <c r="BY88" s="949"/>
      <c r="BZ88" s="949"/>
      <c r="CA88" s="949"/>
      <c r="CB88" s="949"/>
      <c r="CC88" s="949"/>
      <c r="CD88" s="949"/>
      <c r="CE88" s="949"/>
      <c r="CF88" s="949"/>
      <c r="CG88" s="950"/>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36"/>
      <c r="DW88" s="937"/>
      <c r="DX88" s="937"/>
      <c r="DY88" s="937"/>
      <c r="DZ88" s="938"/>
      <c r="EA88" s="234"/>
    </row>
    <row r="89" spans="1:131" s="235"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948"/>
      <c r="BT89" s="949"/>
      <c r="BU89" s="949"/>
      <c r="BV89" s="949"/>
      <c r="BW89" s="949"/>
      <c r="BX89" s="949"/>
      <c r="BY89" s="949"/>
      <c r="BZ89" s="949"/>
      <c r="CA89" s="949"/>
      <c r="CB89" s="949"/>
      <c r="CC89" s="949"/>
      <c r="CD89" s="949"/>
      <c r="CE89" s="949"/>
      <c r="CF89" s="949"/>
      <c r="CG89" s="950"/>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36"/>
      <c r="DW89" s="937"/>
      <c r="DX89" s="937"/>
      <c r="DY89" s="937"/>
      <c r="DZ89" s="938"/>
      <c r="EA89" s="234"/>
    </row>
    <row r="90" spans="1:131" s="235"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948"/>
      <c r="BT90" s="949"/>
      <c r="BU90" s="949"/>
      <c r="BV90" s="949"/>
      <c r="BW90" s="949"/>
      <c r="BX90" s="949"/>
      <c r="BY90" s="949"/>
      <c r="BZ90" s="949"/>
      <c r="CA90" s="949"/>
      <c r="CB90" s="949"/>
      <c r="CC90" s="949"/>
      <c r="CD90" s="949"/>
      <c r="CE90" s="949"/>
      <c r="CF90" s="949"/>
      <c r="CG90" s="950"/>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36"/>
      <c r="DW90" s="937"/>
      <c r="DX90" s="937"/>
      <c r="DY90" s="937"/>
      <c r="DZ90" s="938"/>
      <c r="EA90" s="234"/>
    </row>
    <row r="91" spans="1:131" s="235"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948"/>
      <c r="BT91" s="949"/>
      <c r="BU91" s="949"/>
      <c r="BV91" s="949"/>
      <c r="BW91" s="949"/>
      <c r="BX91" s="949"/>
      <c r="BY91" s="949"/>
      <c r="BZ91" s="949"/>
      <c r="CA91" s="949"/>
      <c r="CB91" s="949"/>
      <c r="CC91" s="949"/>
      <c r="CD91" s="949"/>
      <c r="CE91" s="949"/>
      <c r="CF91" s="949"/>
      <c r="CG91" s="950"/>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36"/>
      <c r="DW91" s="937"/>
      <c r="DX91" s="937"/>
      <c r="DY91" s="937"/>
      <c r="DZ91" s="938"/>
      <c r="EA91" s="234"/>
    </row>
    <row r="92" spans="1:131" s="235"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948"/>
      <c r="BT92" s="949"/>
      <c r="BU92" s="949"/>
      <c r="BV92" s="949"/>
      <c r="BW92" s="949"/>
      <c r="BX92" s="949"/>
      <c r="BY92" s="949"/>
      <c r="BZ92" s="949"/>
      <c r="CA92" s="949"/>
      <c r="CB92" s="949"/>
      <c r="CC92" s="949"/>
      <c r="CD92" s="949"/>
      <c r="CE92" s="949"/>
      <c r="CF92" s="949"/>
      <c r="CG92" s="950"/>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36"/>
      <c r="DW92" s="937"/>
      <c r="DX92" s="937"/>
      <c r="DY92" s="937"/>
      <c r="DZ92" s="938"/>
      <c r="EA92" s="234"/>
    </row>
    <row r="93" spans="1:131" s="235"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948"/>
      <c r="BT93" s="949"/>
      <c r="BU93" s="949"/>
      <c r="BV93" s="949"/>
      <c r="BW93" s="949"/>
      <c r="BX93" s="949"/>
      <c r="BY93" s="949"/>
      <c r="BZ93" s="949"/>
      <c r="CA93" s="949"/>
      <c r="CB93" s="949"/>
      <c r="CC93" s="949"/>
      <c r="CD93" s="949"/>
      <c r="CE93" s="949"/>
      <c r="CF93" s="949"/>
      <c r="CG93" s="950"/>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36"/>
      <c r="DW93" s="937"/>
      <c r="DX93" s="937"/>
      <c r="DY93" s="937"/>
      <c r="DZ93" s="938"/>
      <c r="EA93" s="234"/>
    </row>
    <row r="94" spans="1:131" s="235"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948"/>
      <c r="BT94" s="949"/>
      <c r="BU94" s="949"/>
      <c r="BV94" s="949"/>
      <c r="BW94" s="949"/>
      <c r="BX94" s="949"/>
      <c r="BY94" s="949"/>
      <c r="BZ94" s="949"/>
      <c r="CA94" s="949"/>
      <c r="CB94" s="949"/>
      <c r="CC94" s="949"/>
      <c r="CD94" s="949"/>
      <c r="CE94" s="949"/>
      <c r="CF94" s="949"/>
      <c r="CG94" s="950"/>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36"/>
      <c r="DW94" s="937"/>
      <c r="DX94" s="937"/>
      <c r="DY94" s="937"/>
      <c r="DZ94" s="938"/>
      <c r="EA94" s="234"/>
    </row>
    <row r="95" spans="1:131" s="235"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948"/>
      <c r="BT95" s="949"/>
      <c r="BU95" s="949"/>
      <c r="BV95" s="949"/>
      <c r="BW95" s="949"/>
      <c r="BX95" s="949"/>
      <c r="BY95" s="949"/>
      <c r="BZ95" s="949"/>
      <c r="CA95" s="949"/>
      <c r="CB95" s="949"/>
      <c r="CC95" s="949"/>
      <c r="CD95" s="949"/>
      <c r="CE95" s="949"/>
      <c r="CF95" s="949"/>
      <c r="CG95" s="950"/>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36"/>
      <c r="DW95" s="937"/>
      <c r="DX95" s="937"/>
      <c r="DY95" s="937"/>
      <c r="DZ95" s="938"/>
      <c r="EA95" s="234"/>
    </row>
    <row r="96" spans="1:131" s="235"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948"/>
      <c r="BT96" s="949"/>
      <c r="BU96" s="949"/>
      <c r="BV96" s="949"/>
      <c r="BW96" s="949"/>
      <c r="BX96" s="949"/>
      <c r="BY96" s="949"/>
      <c r="BZ96" s="949"/>
      <c r="CA96" s="949"/>
      <c r="CB96" s="949"/>
      <c r="CC96" s="949"/>
      <c r="CD96" s="949"/>
      <c r="CE96" s="949"/>
      <c r="CF96" s="949"/>
      <c r="CG96" s="950"/>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36"/>
      <c r="DW96" s="937"/>
      <c r="DX96" s="937"/>
      <c r="DY96" s="937"/>
      <c r="DZ96" s="938"/>
      <c r="EA96" s="234"/>
    </row>
    <row r="97" spans="1:131" s="235"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948"/>
      <c r="BT97" s="949"/>
      <c r="BU97" s="949"/>
      <c r="BV97" s="949"/>
      <c r="BW97" s="949"/>
      <c r="BX97" s="949"/>
      <c r="BY97" s="949"/>
      <c r="BZ97" s="949"/>
      <c r="CA97" s="949"/>
      <c r="CB97" s="949"/>
      <c r="CC97" s="949"/>
      <c r="CD97" s="949"/>
      <c r="CE97" s="949"/>
      <c r="CF97" s="949"/>
      <c r="CG97" s="950"/>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36"/>
      <c r="DW97" s="937"/>
      <c r="DX97" s="937"/>
      <c r="DY97" s="937"/>
      <c r="DZ97" s="938"/>
      <c r="EA97" s="234"/>
    </row>
    <row r="98" spans="1:131" s="235"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948"/>
      <c r="BT98" s="949"/>
      <c r="BU98" s="949"/>
      <c r="BV98" s="949"/>
      <c r="BW98" s="949"/>
      <c r="BX98" s="949"/>
      <c r="BY98" s="949"/>
      <c r="BZ98" s="949"/>
      <c r="CA98" s="949"/>
      <c r="CB98" s="949"/>
      <c r="CC98" s="949"/>
      <c r="CD98" s="949"/>
      <c r="CE98" s="949"/>
      <c r="CF98" s="949"/>
      <c r="CG98" s="950"/>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36"/>
      <c r="DW98" s="937"/>
      <c r="DX98" s="937"/>
      <c r="DY98" s="937"/>
      <c r="DZ98" s="938"/>
      <c r="EA98" s="234"/>
    </row>
    <row r="99" spans="1:131" s="235"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948"/>
      <c r="BT99" s="949"/>
      <c r="BU99" s="949"/>
      <c r="BV99" s="949"/>
      <c r="BW99" s="949"/>
      <c r="BX99" s="949"/>
      <c r="BY99" s="949"/>
      <c r="BZ99" s="949"/>
      <c r="CA99" s="949"/>
      <c r="CB99" s="949"/>
      <c r="CC99" s="949"/>
      <c r="CD99" s="949"/>
      <c r="CE99" s="949"/>
      <c r="CF99" s="949"/>
      <c r="CG99" s="950"/>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36"/>
      <c r="DW99" s="937"/>
      <c r="DX99" s="937"/>
      <c r="DY99" s="937"/>
      <c r="DZ99" s="938"/>
      <c r="EA99" s="234"/>
    </row>
    <row r="100" spans="1:131" s="235"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948"/>
      <c r="BT100" s="949"/>
      <c r="BU100" s="949"/>
      <c r="BV100" s="949"/>
      <c r="BW100" s="949"/>
      <c r="BX100" s="949"/>
      <c r="BY100" s="949"/>
      <c r="BZ100" s="949"/>
      <c r="CA100" s="949"/>
      <c r="CB100" s="949"/>
      <c r="CC100" s="949"/>
      <c r="CD100" s="949"/>
      <c r="CE100" s="949"/>
      <c r="CF100" s="949"/>
      <c r="CG100" s="950"/>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36"/>
      <c r="DW100" s="937"/>
      <c r="DX100" s="937"/>
      <c r="DY100" s="937"/>
      <c r="DZ100" s="938"/>
      <c r="EA100" s="234"/>
    </row>
    <row r="101" spans="1:131" s="235"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948"/>
      <c r="BT101" s="949"/>
      <c r="BU101" s="949"/>
      <c r="BV101" s="949"/>
      <c r="BW101" s="949"/>
      <c r="BX101" s="949"/>
      <c r="BY101" s="949"/>
      <c r="BZ101" s="949"/>
      <c r="CA101" s="949"/>
      <c r="CB101" s="949"/>
      <c r="CC101" s="949"/>
      <c r="CD101" s="949"/>
      <c r="CE101" s="949"/>
      <c r="CF101" s="949"/>
      <c r="CG101" s="950"/>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36"/>
      <c r="DW101" s="937"/>
      <c r="DX101" s="937"/>
      <c r="DY101" s="937"/>
      <c r="DZ101" s="938"/>
      <c r="EA101" s="234"/>
    </row>
    <row r="102" spans="1:131" s="235"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375</v>
      </c>
      <c r="BR102" s="939" t="s">
        <v>408</v>
      </c>
      <c r="BS102" s="940"/>
      <c r="BT102" s="940"/>
      <c r="BU102" s="940"/>
      <c r="BV102" s="940"/>
      <c r="BW102" s="940"/>
      <c r="BX102" s="940"/>
      <c r="BY102" s="940"/>
      <c r="BZ102" s="940"/>
      <c r="CA102" s="940"/>
      <c r="CB102" s="940"/>
      <c r="CC102" s="940"/>
      <c r="CD102" s="940"/>
      <c r="CE102" s="940"/>
      <c r="CF102" s="940"/>
      <c r="CG102" s="941"/>
      <c r="CH102" s="942"/>
      <c r="CI102" s="943"/>
      <c r="CJ102" s="943"/>
      <c r="CK102" s="943"/>
      <c r="CL102" s="944"/>
      <c r="CM102" s="942"/>
      <c r="CN102" s="943"/>
      <c r="CO102" s="943"/>
      <c r="CP102" s="943"/>
      <c r="CQ102" s="944"/>
      <c r="CR102" s="945">
        <v>47238</v>
      </c>
      <c r="CS102" s="946"/>
      <c r="CT102" s="946"/>
      <c r="CU102" s="946"/>
      <c r="CV102" s="947"/>
      <c r="CW102" s="945">
        <v>1993</v>
      </c>
      <c r="CX102" s="946"/>
      <c r="CY102" s="946"/>
      <c r="CZ102" s="946"/>
      <c r="DA102" s="947"/>
      <c r="DB102" s="945">
        <v>0</v>
      </c>
      <c r="DC102" s="946"/>
      <c r="DD102" s="946"/>
      <c r="DE102" s="946"/>
      <c r="DF102" s="947"/>
      <c r="DG102" s="945">
        <v>0</v>
      </c>
      <c r="DH102" s="946"/>
      <c r="DI102" s="946"/>
      <c r="DJ102" s="946"/>
      <c r="DK102" s="947"/>
      <c r="DL102" s="945">
        <v>645</v>
      </c>
      <c r="DM102" s="946"/>
      <c r="DN102" s="946"/>
      <c r="DO102" s="946"/>
      <c r="DP102" s="947"/>
      <c r="DQ102" s="945">
        <v>0</v>
      </c>
      <c r="DR102" s="946"/>
      <c r="DS102" s="946"/>
      <c r="DT102" s="946"/>
      <c r="DU102" s="947"/>
      <c r="DV102" s="928"/>
      <c r="DW102" s="929"/>
      <c r="DX102" s="929"/>
      <c r="DY102" s="929"/>
      <c r="DZ102" s="930"/>
      <c r="EA102" s="234"/>
    </row>
    <row r="103" spans="1:131" s="235"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31" t="s">
        <v>409</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234"/>
    </row>
    <row r="104" spans="1:131" s="235"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32" t="s">
        <v>410</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234"/>
    </row>
    <row r="105" spans="1:131" s="235"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5">
      <c r="A107" s="263" t="s">
        <v>411</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412</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2">
      <c r="A108" s="933" t="s">
        <v>413</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414</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234" customFormat="1" ht="26.25" customHeight="1" x14ac:dyDescent="0.2">
      <c r="A109" s="888" t="s">
        <v>415</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91" t="s">
        <v>416</v>
      </c>
      <c r="AB109" s="889"/>
      <c r="AC109" s="889"/>
      <c r="AD109" s="889"/>
      <c r="AE109" s="890"/>
      <c r="AF109" s="891" t="s">
        <v>299</v>
      </c>
      <c r="AG109" s="889"/>
      <c r="AH109" s="889"/>
      <c r="AI109" s="889"/>
      <c r="AJ109" s="890"/>
      <c r="AK109" s="891" t="s">
        <v>298</v>
      </c>
      <c r="AL109" s="889"/>
      <c r="AM109" s="889"/>
      <c r="AN109" s="889"/>
      <c r="AO109" s="890"/>
      <c r="AP109" s="891" t="s">
        <v>417</v>
      </c>
      <c r="AQ109" s="889"/>
      <c r="AR109" s="889"/>
      <c r="AS109" s="889"/>
      <c r="AT109" s="920"/>
      <c r="AU109" s="888" t="s">
        <v>415</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91" t="s">
        <v>416</v>
      </c>
      <c r="BR109" s="889"/>
      <c r="BS109" s="889"/>
      <c r="BT109" s="889"/>
      <c r="BU109" s="890"/>
      <c r="BV109" s="891" t="s">
        <v>299</v>
      </c>
      <c r="BW109" s="889"/>
      <c r="BX109" s="889"/>
      <c r="BY109" s="889"/>
      <c r="BZ109" s="890"/>
      <c r="CA109" s="891" t="s">
        <v>298</v>
      </c>
      <c r="CB109" s="889"/>
      <c r="CC109" s="889"/>
      <c r="CD109" s="889"/>
      <c r="CE109" s="890"/>
      <c r="CF109" s="927" t="s">
        <v>417</v>
      </c>
      <c r="CG109" s="927"/>
      <c r="CH109" s="927"/>
      <c r="CI109" s="927"/>
      <c r="CJ109" s="927"/>
      <c r="CK109" s="891" t="s">
        <v>418</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91" t="s">
        <v>416</v>
      </c>
      <c r="DH109" s="889"/>
      <c r="DI109" s="889"/>
      <c r="DJ109" s="889"/>
      <c r="DK109" s="890"/>
      <c r="DL109" s="891" t="s">
        <v>299</v>
      </c>
      <c r="DM109" s="889"/>
      <c r="DN109" s="889"/>
      <c r="DO109" s="889"/>
      <c r="DP109" s="890"/>
      <c r="DQ109" s="891" t="s">
        <v>298</v>
      </c>
      <c r="DR109" s="889"/>
      <c r="DS109" s="889"/>
      <c r="DT109" s="889"/>
      <c r="DU109" s="890"/>
      <c r="DV109" s="891" t="s">
        <v>417</v>
      </c>
      <c r="DW109" s="889"/>
      <c r="DX109" s="889"/>
      <c r="DY109" s="889"/>
      <c r="DZ109" s="920"/>
    </row>
    <row r="110" spans="1:131" s="234" customFormat="1" ht="26.25" customHeight="1" x14ac:dyDescent="0.2">
      <c r="A110" s="789" t="s">
        <v>419</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881">
        <v>121453967</v>
      </c>
      <c r="AB110" s="882"/>
      <c r="AC110" s="882"/>
      <c r="AD110" s="882"/>
      <c r="AE110" s="883"/>
      <c r="AF110" s="884">
        <v>119442420</v>
      </c>
      <c r="AG110" s="882"/>
      <c r="AH110" s="882"/>
      <c r="AI110" s="882"/>
      <c r="AJ110" s="883"/>
      <c r="AK110" s="884">
        <v>111144384</v>
      </c>
      <c r="AL110" s="882"/>
      <c r="AM110" s="882"/>
      <c r="AN110" s="882"/>
      <c r="AO110" s="883"/>
      <c r="AP110" s="885">
        <v>34.200000000000003</v>
      </c>
      <c r="AQ110" s="886"/>
      <c r="AR110" s="886"/>
      <c r="AS110" s="886"/>
      <c r="AT110" s="887"/>
      <c r="AU110" s="921" t="s">
        <v>70</v>
      </c>
      <c r="AV110" s="922"/>
      <c r="AW110" s="922"/>
      <c r="AX110" s="922"/>
      <c r="AY110" s="922"/>
      <c r="AZ110" s="844" t="s">
        <v>420</v>
      </c>
      <c r="BA110" s="790"/>
      <c r="BB110" s="790"/>
      <c r="BC110" s="790"/>
      <c r="BD110" s="790"/>
      <c r="BE110" s="790"/>
      <c r="BF110" s="790"/>
      <c r="BG110" s="790"/>
      <c r="BH110" s="790"/>
      <c r="BI110" s="790"/>
      <c r="BJ110" s="790"/>
      <c r="BK110" s="790"/>
      <c r="BL110" s="790"/>
      <c r="BM110" s="790"/>
      <c r="BN110" s="790"/>
      <c r="BO110" s="790"/>
      <c r="BP110" s="791"/>
      <c r="BQ110" s="845">
        <v>1407167913</v>
      </c>
      <c r="BR110" s="827"/>
      <c r="BS110" s="827"/>
      <c r="BT110" s="827"/>
      <c r="BU110" s="827"/>
      <c r="BV110" s="827">
        <v>1375859464</v>
      </c>
      <c r="BW110" s="827"/>
      <c r="BX110" s="827"/>
      <c r="BY110" s="827"/>
      <c r="BZ110" s="827"/>
      <c r="CA110" s="827">
        <v>1355245716</v>
      </c>
      <c r="CB110" s="827"/>
      <c r="CC110" s="827"/>
      <c r="CD110" s="827"/>
      <c r="CE110" s="827"/>
      <c r="CF110" s="854">
        <v>417.2</v>
      </c>
      <c r="CG110" s="855"/>
      <c r="CH110" s="855"/>
      <c r="CI110" s="855"/>
      <c r="CJ110" s="855"/>
      <c r="CK110" s="917" t="s">
        <v>421</v>
      </c>
      <c r="CL110" s="801"/>
      <c r="CM110" s="878" t="s">
        <v>422</v>
      </c>
      <c r="CN110" s="879"/>
      <c r="CO110" s="879"/>
      <c r="CP110" s="879"/>
      <c r="CQ110" s="879"/>
      <c r="CR110" s="879"/>
      <c r="CS110" s="879"/>
      <c r="CT110" s="879"/>
      <c r="CU110" s="879"/>
      <c r="CV110" s="879"/>
      <c r="CW110" s="879"/>
      <c r="CX110" s="879"/>
      <c r="CY110" s="879"/>
      <c r="CZ110" s="879"/>
      <c r="DA110" s="879"/>
      <c r="DB110" s="879"/>
      <c r="DC110" s="879"/>
      <c r="DD110" s="879"/>
      <c r="DE110" s="879"/>
      <c r="DF110" s="880"/>
      <c r="DG110" s="845" t="s">
        <v>423</v>
      </c>
      <c r="DH110" s="827"/>
      <c r="DI110" s="827"/>
      <c r="DJ110" s="827"/>
      <c r="DK110" s="827"/>
      <c r="DL110" s="827" t="s">
        <v>377</v>
      </c>
      <c r="DM110" s="827"/>
      <c r="DN110" s="827"/>
      <c r="DO110" s="827"/>
      <c r="DP110" s="827"/>
      <c r="DQ110" s="827" t="s">
        <v>377</v>
      </c>
      <c r="DR110" s="827"/>
      <c r="DS110" s="827"/>
      <c r="DT110" s="827"/>
      <c r="DU110" s="827"/>
      <c r="DV110" s="828" t="s">
        <v>377</v>
      </c>
      <c r="DW110" s="828"/>
      <c r="DX110" s="828"/>
      <c r="DY110" s="828"/>
      <c r="DZ110" s="829"/>
    </row>
    <row r="111" spans="1:131" s="234" customFormat="1" ht="26.25" customHeight="1" x14ac:dyDescent="0.2">
      <c r="A111" s="756" t="s">
        <v>424</v>
      </c>
      <c r="B111" s="757"/>
      <c r="C111" s="757"/>
      <c r="D111" s="757"/>
      <c r="E111" s="757"/>
      <c r="F111" s="757"/>
      <c r="G111" s="757"/>
      <c r="H111" s="757"/>
      <c r="I111" s="757"/>
      <c r="J111" s="757"/>
      <c r="K111" s="757"/>
      <c r="L111" s="757"/>
      <c r="M111" s="757"/>
      <c r="N111" s="757"/>
      <c r="O111" s="757"/>
      <c r="P111" s="757"/>
      <c r="Q111" s="757"/>
      <c r="R111" s="757"/>
      <c r="S111" s="757"/>
      <c r="T111" s="757"/>
      <c r="U111" s="757"/>
      <c r="V111" s="757"/>
      <c r="W111" s="757"/>
      <c r="X111" s="757"/>
      <c r="Y111" s="757"/>
      <c r="Z111" s="909"/>
      <c r="AA111" s="910" t="s">
        <v>367</v>
      </c>
      <c r="AB111" s="911"/>
      <c r="AC111" s="911"/>
      <c r="AD111" s="911"/>
      <c r="AE111" s="912"/>
      <c r="AF111" s="913" t="s">
        <v>377</v>
      </c>
      <c r="AG111" s="911"/>
      <c r="AH111" s="911"/>
      <c r="AI111" s="911"/>
      <c r="AJ111" s="912"/>
      <c r="AK111" s="913" t="s">
        <v>214</v>
      </c>
      <c r="AL111" s="911"/>
      <c r="AM111" s="911"/>
      <c r="AN111" s="911"/>
      <c r="AO111" s="912"/>
      <c r="AP111" s="914" t="s">
        <v>377</v>
      </c>
      <c r="AQ111" s="915"/>
      <c r="AR111" s="915"/>
      <c r="AS111" s="915"/>
      <c r="AT111" s="916"/>
      <c r="AU111" s="923"/>
      <c r="AV111" s="924"/>
      <c r="AW111" s="924"/>
      <c r="AX111" s="924"/>
      <c r="AY111" s="924"/>
      <c r="AZ111" s="797" t="s">
        <v>425</v>
      </c>
      <c r="BA111" s="732"/>
      <c r="BB111" s="732"/>
      <c r="BC111" s="732"/>
      <c r="BD111" s="732"/>
      <c r="BE111" s="732"/>
      <c r="BF111" s="732"/>
      <c r="BG111" s="732"/>
      <c r="BH111" s="732"/>
      <c r="BI111" s="732"/>
      <c r="BJ111" s="732"/>
      <c r="BK111" s="732"/>
      <c r="BL111" s="732"/>
      <c r="BM111" s="732"/>
      <c r="BN111" s="732"/>
      <c r="BO111" s="732"/>
      <c r="BP111" s="733"/>
      <c r="BQ111" s="798">
        <v>4541998</v>
      </c>
      <c r="BR111" s="799"/>
      <c r="BS111" s="799"/>
      <c r="BT111" s="799"/>
      <c r="BU111" s="799"/>
      <c r="BV111" s="799">
        <v>3626744</v>
      </c>
      <c r="BW111" s="799"/>
      <c r="BX111" s="799"/>
      <c r="BY111" s="799"/>
      <c r="BZ111" s="799"/>
      <c r="CA111" s="799">
        <v>2794067</v>
      </c>
      <c r="CB111" s="799"/>
      <c r="CC111" s="799"/>
      <c r="CD111" s="799"/>
      <c r="CE111" s="799"/>
      <c r="CF111" s="863">
        <v>0.9</v>
      </c>
      <c r="CG111" s="864"/>
      <c r="CH111" s="864"/>
      <c r="CI111" s="864"/>
      <c r="CJ111" s="864"/>
      <c r="CK111" s="918"/>
      <c r="CL111" s="803"/>
      <c r="CM111" s="806" t="s">
        <v>426</v>
      </c>
      <c r="CN111" s="807"/>
      <c r="CO111" s="807"/>
      <c r="CP111" s="807"/>
      <c r="CQ111" s="807"/>
      <c r="CR111" s="807"/>
      <c r="CS111" s="807"/>
      <c r="CT111" s="807"/>
      <c r="CU111" s="807"/>
      <c r="CV111" s="807"/>
      <c r="CW111" s="807"/>
      <c r="CX111" s="807"/>
      <c r="CY111" s="807"/>
      <c r="CZ111" s="807"/>
      <c r="DA111" s="807"/>
      <c r="DB111" s="807"/>
      <c r="DC111" s="807"/>
      <c r="DD111" s="807"/>
      <c r="DE111" s="807"/>
      <c r="DF111" s="808"/>
      <c r="DG111" s="798" t="s">
        <v>367</v>
      </c>
      <c r="DH111" s="799"/>
      <c r="DI111" s="799"/>
      <c r="DJ111" s="799"/>
      <c r="DK111" s="799"/>
      <c r="DL111" s="799" t="s">
        <v>427</v>
      </c>
      <c r="DM111" s="799"/>
      <c r="DN111" s="799"/>
      <c r="DO111" s="799"/>
      <c r="DP111" s="799"/>
      <c r="DQ111" s="799" t="s">
        <v>428</v>
      </c>
      <c r="DR111" s="799"/>
      <c r="DS111" s="799"/>
      <c r="DT111" s="799"/>
      <c r="DU111" s="799"/>
      <c r="DV111" s="776" t="s">
        <v>428</v>
      </c>
      <c r="DW111" s="776"/>
      <c r="DX111" s="776"/>
      <c r="DY111" s="776"/>
      <c r="DZ111" s="777"/>
    </row>
    <row r="112" spans="1:131" s="234" customFormat="1" ht="26.25" customHeight="1" x14ac:dyDescent="0.2">
      <c r="A112" s="903" t="s">
        <v>429</v>
      </c>
      <c r="B112" s="904"/>
      <c r="C112" s="732" t="s">
        <v>430</v>
      </c>
      <c r="D112" s="732"/>
      <c r="E112" s="732"/>
      <c r="F112" s="732"/>
      <c r="G112" s="732"/>
      <c r="H112" s="732"/>
      <c r="I112" s="732"/>
      <c r="J112" s="732"/>
      <c r="K112" s="732"/>
      <c r="L112" s="732"/>
      <c r="M112" s="732"/>
      <c r="N112" s="732"/>
      <c r="O112" s="732"/>
      <c r="P112" s="732"/>
      <c r="Q112" s="732"/>
      <c r="R112" s="732"/>
      <c r="S112" s="732"/>
      <c r="T112" s="732"/>
      <c r="U112" s="732"/>
      <c r="V112" s="732"/>
      <c r="W112" s="732"/>
      <c r="X112" s="732"/>
      <c r="Y112" s="732"/>
      <c r="Z112" s="733"/>
      <c r="AA112" s="761">
        <v>930333</v>
      </c>
      <c r="AB112" s="762"/>
      <c r="AC112" s="762"/>
      <c r="AD112" s="762"/>
      <c r="AE112" s="763"/>
      <c r="AF112" s="764">
        <v>868033</v>
      </c>
      <c r="AG112" s="762"/>
      <c r="AH112" s="762"/>
      <c r="AI112" s="762"/>
      <c r="AJ112" s="763"/>
      <c r="AK112" s="764">
        <v>1018033</v>
      </c>
      <c r="AL112" s="762"/>
      <c r="AM112" s="762"/>
      <c r="AN112" s="762"/>
      <c r="AO112" s="763"/>
      <c r="AP112" s="809">
        <v>0.3</v>
      </c>
      <c r="AQ112" s="810"/>
      <c r="AR112" s="810"/>
      <c r="AS112" s="810"/>
      <c r="AT112" s="811"/>
      <c r="AU112" s="923"/>
      <c r="AV112" s="924"/>
      <c r="AW112" s="924"/>
      <c r="AX112" s="924"/>
      <c r="AY112" s="924"/>
      <c r="AZ112" s="797" t="s">
        <v>431</v>
      </c>
      <c r="BA112" s="732"/>
      <c r="BB112" s="732"/>
      <c r="BC112" s="732"/>
      <c r="BD112" s="732"/>
      <c r="BE112" s="732"/>
      <c r="BF112" s="732"/>
      <c r="BG112" s="732"/>
      <c r="BH112" s="732"/>
      <c r="BI112" s="732"/>
      <c r="BJ112" s="732"/>
      <c r="BK112" s="732"/>
      <c r="BL112" s="732"/>
      <c r="BM112" s="732"/>
      <c r="BN112" s="732"/>
      <c r="BO112" s="732"/>
      <c r="BP112" s="733"/>
      <c r="BQ112" s="798">
        <v>82442721</v>
      </c>
      <c r="BR112" s="799"/>
      <c r="BS112" s="799"/>
      <c r="BT112" s="799"/>
      <c r="BU112" s="799"/>
      <c r="BV112" s="799">
        <v>70174472</v>
      </c>
      <c r="BW112" s="799"/>
      <c r="BX112" s="799"/>
      <c r="BY112" s="799"/>
      <c r="BZ112" s="799"/>
      <c r="CA112" s="799">
        <v>67649952</v>
      </c>
      <c r="CB112" s="799"/>
      <c r="CC112" s="799"/>
      <c r="CD112" s="799"/>
      <c r="CE112" s="799"/>
      <c r="CF112" s="863">
        <v>20.8</v>
      </c>
      <c r="CG112" s="864"/>
      <c r="CH112" s="864"/>
      <c r="CI112" s="864"/>
      <c r="CJ112" s="864"/>
      <c r="CK112" s="918"/>
      <c r="CL112" s="803"/>
      <c r="CM112" s="806" t="s">
        <v>432</v>
      </c>
      <c r="CN112" s="807"/>
      <c r="CO112" s="807"/>
      <c r="CP112" s="807"/>
      <c r="CQ112" s="807"/>
      <c r="CR112" s="807"/>
      <c r="CS112" s="807"/>
      <c r="CT112" s="807"/>
      <c r="CU112" s="807"/>
      <c r="CV112" s="807"/>
      <c r="CW112" s="807"/>
      <c r="CX112" s="807"/>
      <c r="CY112" s="807"/>
      <c r="CZ112" s="807"/>
      <c r="DA112" s="807"/>
      <c r="DB112" s="807"/>
      <c r="DC112" s="807"/>
      <c r="DD112" s="807"/>
      <c r="DE112" s="807"/>
      <c r="DF112" s="808"/>
      <c r="DG112" s="798">
        <v>2835284</v>
      </c>
      <c r="DH112" s="799"/>
      <c r="DI112" s="799"/>
      <c r="DJ112" s="799"/>
      <c r="DK112" s="799"/>
      <c r="DL112" s="799">
        <v>2099032</v>
      </c>
      <c r="DM112" s="799"/>
      <c r="DN112" s="799"/>
      <c r="DO112" s="799"/>
      <c r="DP112" s="799"/>
      <c r="DQ112" s="799">
        <v>1448502</v>
      </c>
      <c r="DR112" s="799"/>
      <c r="DS112" s="799"/>
      <c r="DT112" s="799"/>
      <c r="DU112" s="799"/>
      <c r="DV112" s="776">
        <v>0.4</v>
      </c>
      <c r="DW112" s="776"/>
      <c r="DX112" s="776"/>
      <c r="DY112" s="776"/>
      <c r="DZ112" s="777"/>
    </row>
    <row r="113" spans="1:130" s="234" customFormat="1" ht="26.25" customHeight="1" x14ac:dyDescent="0.2">
      <c r="A113" s="905"/>
      <c r="B113" s="906"/>
      <c r="C113" s="732" t="s">
        <v>433</v>
      </c>
      <c r="D113" s="732"/>
      <c r="E113" s="732"/>
      <c r="F113" s="732"/>
      <c r="G113" s="732"/>
      <c r="H113" s="732"/>
      <c r="I113" s="732"/>
      <c r="J113" s="732"/>
      <c r="K113" s="732"/>
      <c r="L113" s="732"/>
      <c r="M113" s="732"/>
      <c r="N113" s="732"/>
      <c r="O113" s="732"/>
      <c r="P113" s="732"/>
      <c r="Q113" s="732"/>
      <c r="R113" s="732"/>
      <c r="S113" s="732"/>
      <c r="T113" s="732"/>
      <c r="U113" s="732"/>
      <c r="V113" s="732"/>
      <c r="W113" s="732"/>
      <c r="X113" s="732"/>
      <c r="Y113" s="732"/>
      <c r="Z113" s="733"/>
      <c r="AA113" s="761">
        <v>10382550</v>
      </c>
      <c r="AB113" s="762"/>
      <c r="AC113" s="762"/>
      <c r="AD113" s="762"/>
      <c r="AE113" s="763"/>
      <c r="AF113" s="764">
        <v>10178527</v>
      </c>
      <c r="AG113" s="762"/>
      <c r="AH113" s="762"/>
      <c r="AI113" s="762"/>
      <c r="AJ113" s="763"/>
      <c r="AK113" s="764">
        <v>9717701</v>
      </c>
      <c r="AL113" s="762"/>
      <c r="AM113" s="762"/>
      <c r="AN113" s="762"/>
      <c r="AO113" s="763"/>
      <c r="AP113" s="809">
        <v>3</v>
      </c>
      <c r="AQ113" s="810"/>
      <c r="AR113" s="810"/>
      <c r="AS113" s="810"/>
      <c r="AT113" s="811"/>
      <c r="AU113" s="923"/>
      <c r="AV113" s="924"/>
      <c r="AW113" s="924"/>
      <c r="AX113" s="924"/>
      <c r="AY113" s="924"/>
      <c r="AZ113" s="797" t="s">
        <v>434</v>
      </c>
      <c r="BA113" s="732"/>
      <c r="BB113" s="732"/>
      <c r="BC113" s="732"/>
      <c r="BD113" s="732"/>
      <c r="BE113" s="732"/>
      <c r="BF113" s="732"/>
      <c r="BG113" s="732"/>
      <c r="BH113" s="732"/>
      <c r="BI113" s="732"/>
      <c r="BJ113" s="732"/>
      <c r="BK113" s="732"/>
      <c r="BL113" s="732"/>
      <c r="BM113" s="732"/>
      <c r="BN113" s="732"/>
      <c r="BO113" s="732"/>
      <c r="BP113" s="733"/>
      <c r="BQ113" s="798" t="s">
        <v>377</v>
      </c>
      <c r="BR113" s="799"/>
      <c r="BS113" s="799"/>
      <c r="BT113" s="799"/>
      <c r="BU113" s="799"/>
      <c r="BV113" s="799" t="s">
        <v>423</v>
      </c>
      <c r="BW113" s="799"/>
      <c r="BX113" s="799"/>
      <c r="BY113" s="799"/>
      <c r="BZ113" s="799"/>
      <c r="CA113" s="799" t="s">
        <v>427</v>
      </c>
      <c r="CB113" s="799"/>
      <c r="CC113" s="799"/>
      <c r="CD113" s="799"/>
      <c r="CE113" s="799"/>
      <c r="CF113" s="863" t="s">
        <v>214</v>
      </c>
      <c r="CG113" s="864"/>
      <c r="CH113" s="864"/>
      <c r="CI113" s="864"/>
      <c r="CJ113" s="864"/>
      <c r="CK113" s="918"/>
      <c r="CL113" s="803"/>
      <c r="CM113" s="806" t="s">
        <v>435</v>
      </c>
      <c r="CN113" s="807"/>
      <c r="CO113" s="807"/>
      <c r="CP113" s="807"/>
      <c r="CQ113" s="807"/>
      <c r="CR113" s="807"/>
      <c r="CS113" s="807"/>
      <c r="CT113" s="807"/>
      <c r="CU113" s="807"/>
      <c r="CV113" s="807"/>
      <c r="CW113" s="807"/>
      <c r="CX113" s="807"/>
      <c r="CY113" s="807"/>
      <c r="CZ113" s="807"/>
      <c r="DA113" s="807"/>
      <c r="DB113" s="807"/>
      <c r="DC113" s="807"/>
      <c r="DD113" s="807"/>
      <c r="DE113" s="807"/>
      <c r="DF113" s="808"/>
      <c r="DG113" s="798">
        <v>1706714</v>
      </c>
      <c r="DH113" s="799"/>
      <c r="DI113" s="799"/>
      <c r="DJ113" s="799"/>
      <c r="DK113" s="799"/>
      <c r="DL113" s="799">
        <v>1527712</v>
      </c>
      <c r="DM113" s="799"/>
      <c r="DN113" s="799"/>
      <c r="DO113" s="799"/>
      <c r="DP113" s="799"/>
      <c r="DQ113" s="799">
        <v>1345565</v>
      </c>
      <c r="DR113" s="799"/>
      <c r="DS113" s="799"/>
      <c r="DT113" s="799"/>
      <c r="DU113" s="799"/>
      <c r="DV113" s="776">
        <v>0.4</v>
      </c>
      <c r="DW113" s="776"/>
      <c r="DX113" s="776"/>
      <c r="DY113" s="776"/>
      <c r="DZ113" s="777"/>
    </row>
    <row r="114" spans="1:130" s="234" customFormat="1" ht="26.25" customHeight="1" x14ac:dyDescent="0.2">
      <c r="A114" s="905"/>
      <c r="B114" s="906"/>
      <c r="C114" s="732" t="s">
        <v>436</v>
      </c>
      <c r="D114" s="732"/>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3"/>
      <c r="AA114" s="761" t="s">
        <v>423</v>
      </c>
      <c r="AB114" s="762"/>
      <c r="AC114" s="762"/>
      <c r="AD114" s="762"/>
      <c r="AE114" s="763"/>
      <c r="AF114" s="764" t="s">
        <v>214</v>
      </c>
      <c r="AG114" s="762"/>
      <c r="AH114" s="762"/>
      <c r="AI114" s="762"/>
      <c r="AJ114" s="763"/>
      <c r="AK114" s="764" t="s">
        <v>214</v>
      </c>
      <c r="AL114" s="762"/>
      <c r="AM114" s="762"/>
      <c r="AN114" s="762"/>
      <c r="AO114" s="763"/>
      <c r="AP114" s="809" t="s">
        <v>428</v>
      </c>
      <c r="AQ114" s="810"/>
      <c r="AR114" s="810"/>
      <c r="AS114" s="810"/>
      <c r="AT114" s="811"/>
      <c r="AU114" s="923"/>
      <c r="AV114" s="924"/>
      <c r="AW114" s="924"/>
      <c r="AX114" s="924"/>
      <c r="AY114" s="924"/>
      <c r="AZ114" s="797" t="s">
        <v>437</v>
      </c>
      <c r="BA114" s="732"/>
      <c r="BB114" s="732"/>
      <c r="BC114" s="732"/>
      <c r="BD114" s="732"/>
      <c r="BE114" s="732"/>
      <c r="BF114" s="732"/>
      <c r="BG114" s="732"/>
      <c r="BH114" s="732"/>
      <c r="BI114" s="732"/>
      <c r="BJ114" s="732"/>
      <c r="BK114" s="732"/>
      <c r="BL114" s="732"/>
      <c r="BM114" s="732"/>
      <c r="BN114" s="732"/>
      <c r="BO114" s="732"/>
      <c r="BP114" s="733"/>
      <c r="BQ114" s="798">
        <v>178072223</v>
      </c>
      <c r="BR114" s="799"/>
      <c r="BS114" s="799"/>
      <c r="BT114" s="799"/>
      <c r="BU114" s="799"/>
      <c r="BV114" s="799">
        <v>176003154</v>
      </c>
      <c r="BW114" s="799"/>
      <c r="BX114" s="799"/>
      <c r="BY114" s="799"/>
      <c r="BZ114" s="799"/>
      <c r="CA114" s="799">
        <v>166113224</v>
      </c>
      <c r="CB114" s="799"/>
      <c r="CC114" s="799"/>
      <c r="CD114" s="799"/>
      <c r="CE114" s="799"/>
      <c r="CF114" s="863">
        <v>51.1</v>
      </c>
      <c r="CG114" s="864"/>
      <c r="CH114" s="864"/>
      <c r="CI114" s="864"/>
      <c r="CJ114" s="864"/>
      <c r="CK114" s="918"/>
      <c r="CL114" s="803"/>
      <c r="CM114" s="806" t="s">
        <v>438</v>
      </c>
      <c r="CN114" s="807"/>
      <c r="CO114" s="807"/>
      <c r="CP114" s="807"/>
      <c r="CQ114" s="807"/>
      <c r="CR114" s="807"/>
      <c r="CS114" s="807"/>
      <c r="CT114" s="807"/>
      <c r="CU114" s="807"/>
      <c r="CV114" s="807"/>
      <c r="CW114" s="807"/>
      <c r="CX114" s="807"/>
      <c r="CY114" s="807"/>
      <c r="CZ114" s="807"/>
      <c r="DA114" s="807"/>
      <c r="DB114" s="807"/>
      <c r="DC114" s="807"/>
      <c r="DD114" s="807"/>
      <c r="DE114" s="807"/>
      <c r="DF114" s="808"/>
      <c r="DG114" s="798" t="s">
        <v>427</v>
      </c>
      <c r="DH114" s="799"/>
      <c r="DI114" s="799"/>
      <c r="DJ114" s="799"/>
      <c r="DK114" s="799"/>
      <c r="DL114" s="799" t="s">
        <v>371</v>
      </c>
      <c r="DM114" s="799"/>
      <c r="DN114" s="799"/>
      <c r="DO114" s="799"/>
      <c r="DP114" s="799"/>
      <c r="DQ114" s="799" t="s">
        <v>423</v>
      </c>
      <c r="DR114" s="799"/>
      <c r="DS114" s="799"/>
      <c r="DT114" s="799"/>
      <c r="DU114" s="799"/>
      <c r="DV114" s="776" t="s">
        <v>214</v>
      </c>
      <c r="DW114" s="776"/>
      <c r="DX114" s="776"/>
      <c r="DY114" s="776"/>
      <c r="DZ114" s="777"/>
    </row>
    <row r="115" spans="1:130" s="234" customFormat="1" ht="26.25" customHeight="1" x14ac:dyDescent="0.2">
      <c r="A115" s="905"/>
      <c r="B115" s="906"/>
      <c r="C115" s="732" t="s">
        <v>439</v>
      </c>
      <c r="D115" s="732"/>
      <c r="E115" s="732"/>
      <c r="F115" s="732"/>
      <c r="G115" s="732"/>
      <c r="H115" s="732"/>
      <c r="I115" s="732"/>
      <c r="J115" s="732"/>
      <c r="K115" s="732"/>
      <c r="L115" s="732"/>
      <c r="M115" s="732"/>
      <c r="N115" s="732"/>
      <c r="O115" s="732"/>
      <c r="P115" s="732"/>
      <c r="Q115" s="732"/>
      <c r="R115" s="732"/>
      <c r="S115" s="732"/>
      <c r="T115" s="732"/>
      <c r="U115" s="732"/>
      <c r="V115" s="732"/>
      <c r="W115" s="732"/>
      <c r="X115" s="732"/>
      <c r="Y115" s="732"/>
      <c r="Z115" s="733"/>
      <c r="AA115" s="761">
        <v>987426</v>
      </c>
      <c r="AB115" s="762"/>
      <c r="AC115" s="762"/>
      <c r="AD115" s="762"/>
      <c r="AE115" s="763"/>
      <c r="AF115" s="764">
        <v>904456</v>
      </c>
      <c r="AG115" s="762"/>
      <c r="AH115" s="762"/>
      <c r="AI115" s="762"/>
      <c r="AJ115" s="763"/>
      <c r="AK115" s="764">
        <v>886226</v>
      </c>
      <c r="AL115" s="762"/>
      <c r="AM115" s="762"/>
      <c r="AN115" s="762"/>
      <c r="AO115" s="763"/>
      <c r="AP115" s="809">
        <v>0.3</v>
      </c>
      <c r="AQ115" s="810"/>
      <c r="AR115" s="810"/>
      <c r="AS115" s="810"/>
      <c r="AT115" s="811"/>
      <c r="AU115" s="923"/>
      <c r="AV115" s="924"/>
      <c r="AW115" s="924"/>
      <c r="AX115" s="924"/>
      <c r="AY115" s="924"/>
      <c r="AZ115" s="797" t="s">
        <v>440</v>
      </c>
      <c r="BA115" s="732"/>
      <c r="BB115" s="732"/>
      <c r="BC115" s="732"/>
      <c r="BD115" s="732"/>
      <c r="BE115" s="732"/>
      <c r="BF115" s="732"/>
      <c r="BG115" s="732"/>
      <c r="BH115" s="732"/>
      <c r="BI115" s="732"/>
      <c r="BJ115" s="732"/>
      <c r="BK115" s="732"/>
      <c r="BL115" s="732"/>
      <c r="BM115" s="732"/>
      <c r="BN115" s="732"/>
      <c r="BO115" s="732"/>
      <c r="BP115" s="733"/>
      <c r="BQ115" s="798">
        <v>93484</v>
      </c>
      <c r="BR115" s="799"/>
      <c r="BS115" s="799"/>
      <c r="BT115" s="799"/>
      <c r="BU115" s="799"/>
      <c r="BV115" s="799">
        <v>145208</v>
      </c>
      <c r="BW115" s="799"/>
      <c r="BX115" s="799"/>
      <c r="BY115" s="799"/>
      <c r="BZ115" s="799"/>
      <c r="CA115" s="799">
        <v>147118</v>
      </c>
      <c r="CB115" s="799"/>
      <c r="CC115" s="799"/>
      <c r="CD115" s="799"/>
      <c r="CE115" s="799"/>
      <c r="CF115" s="863">
        <v>0</v>
      </c>
      <c r="CG115" s="864"/>
      <c r="CH115" s="864"/>
      <c r="CI115" s="864"/>
      <c r="CJ115" s="864"/>
      <c r="CK115" s="918"/>
      <c r="CL115" s="803"/>
      <c r="CM115" s="797" t="s">
        <v>441</v>
      </c>
      <c r="CN115" s="902"/>
      <c r="CO115" s="902"/>
      <c r="CP115" s="902"/>
      <c r="CQ115" s="902"/>
      <c r="CR115" s="902"/>
      <c r="CS115" s="902"/>
      <c r="CT115" s="902"/>
      <c r="CU115" s="902"/>
      <c r="CV115" s="902"/>
      <c r="CW115" s="902"/>
      <c r="CX115" s="902"/>
      <c r="CY115" s="902"/>
      <c r="CZ115" s="902"/>
      <c r="DA115" s="902"/>
      <c r="DB115" s="902"/>
      <c r="DC115" s="902"/>
      <c r="DD115" s="902"/>
      <c r="DE115" s="902"/>
      <c r="DF115" s="733"/>
      <c r="DG115" s="798" t="s">
        <v>377</v>
      </c>
      <c r="DH115" s="799"/>
      <c r="DI115" s="799"/>
      <c r="DJ115" s="799"/>
      <c r="DK115" s="799"/>
      <c r="DL115" s="799" t="s">
        <v>371</v>
      </c>
      <c r="DM115" s="799"/>
      <c r="DN115" s="799"/>
      <c r="DO115" s="799"/>
      <c r="DP115" s="799"/>
      <c r="DQ115" s="799" t="s">
        <v>214</v>
      </c>
      <c r="DR115" s="799"/>
      <c r="DS115" s="799"/>
      <c r="DT115" s="799"/>
      <c r="DU115" s="799"/>
      <c r="DV115" s="776" t="s">
        <v>428</v>
      </c>
      <c r="DW115" s="776"/>
      <c r="DX115" s="776"/>
      <c r="DY115" s="776"/>
      <c r="DZ115" s="777"/>
    </row>
    <row r="116" spans="1:130" s="234" customFormat="1" ht="26.25" customHeight="1" x14ac:dyDescent="0.2">
      <c r="A116" s="907"/>
      <c r="B116" s="908"/>
      <c r="C116" s="868" t="s">
        <v>442</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761">
        <v>524</v>
      </c>
      <c r="AB116" s="762"/>
      <c r="AC116" s="762"/>
      <c r="AD116" s="762"/>
      <c r="AE116" s="763"/>
      <c r="AF116" s="764">
        <v>467</v>
      </c>
      <c r="AG116" s="762"/>
      <c r="AH116" s="762"/>
      <c r="AI116" s="762"/>
      <c r="AJ116" s="763"/>
      <c r="AK116" s="764">
        <v>481</v>
      </c>
      <c r="AL116" s="762"/>
      <c r="AM116" s="762"/>
      <c r="AN116" s="762"/>
      <c r="AO116" s="763"/>
      <c r="AP116" s="809">
        <v>0</v>
      </c>
      <c r="AQ116" s="810"/>
      <c r="AR116" s="810"/>
      <c r="AS116" s="810"/>
      <c r="AT116" s="811"/>
      <c r="AU116" s="923"/>
      <c r="AV116" s="924"/>
      <c r="AW116" s="924"/>
      <c r="AX116" s="924"/>
      <c r="AY116" s="924"/>
      <c r="AZ116" s="851" t="s">
        <v>443</v>
      </c>
      <c r="BA116" s="852"/>
      <c r="BB116" s="852"/>
      <c r="BC116" s="852"/>
      <c r="BD116" s="852"/>
      <c r="BE116" s="852"/>
      <c r="BF116" s="852"/>
      <c r="BG116" s="852"/>
      <c r="BH116" s="852"/>
      <c r="BI116" s="852"/>
      <c r="BJ116" s="852"/>
      <c r="BK116" s="852"/>
      <c r="BL116" s="852"/>
      <c r="BM116" s="852"/>
      <c r="BN116" s="852"/>
      <c r="BO116" s="852"/>
      <c r="BP116" s="853"/>
      <c r="BQ116" s="798" t="s">
        <v>377</v>
      </c>
      <c r="BR116" s="799"/>
      <c r="BS116" s="799"/>
      <c r="BT116" s="799"/>
      <c r="BU116" s="799"/>
      <c r="BV116" s="799" t="s">
        <v>428</v>
      </c>
      <c r="BW116" s="799"/>
      <c r="BX116" s="799"/>
      <c r="BY116" s="799"/>
      <c r="BZ116" s="799"/>
      <c r="CA116" s="799" t="s">
        <v>428</v>
      </c>
      <c r="CB116" s="799"/>
      <c r="CC116" s="799"/>
      <c r="CD116" s="799"/>
      <c r="CE116" s="799"/>
      <c r="CF116" s="863" t="s">
        <v>214</v>
      </c>
      <c r="CG116" s="864"/>
      <c r="CH116" s="864"/>
      <c r="CI116" s="864"/>
      <c r="CJ116" s="864"/>
      <c r="CK116" s="918"/>
      <c r="CL116" s="803"/>
      <c r="CM116" s="806" t="s">
        <v>444</v>
      </c>
      <c r="CN116" s="807"/>
      <c r="CO116" s="807"/>
      <c r="CP116" s="807"/>
      <c r="CQ116" s="807"/>
      <c r="CR116" s="807"/>
      <c r="CS116" s="807"/>
      <c r="CT116" s="807"/>
      <c r="CU116" s="807"/>
      <c r="CV116" s="807"/>
      <c r="CW116" s="807"/>
      <c r="CX116" s="807"/>
      <c r="CY116" s="807"/>
      <c r="CZ116" s="807"/>
      <c r="DA116" s="807"/>
      <c r="DB116" s="807"/>
      <c r="DC116" s="807"/>
      <c r="DD116" s="807"/>
      <c r="DE116" s="807"/>
      <c r="DF116" s="808"/>
      <c r="DG116" s="798" t="s">
        <v>371</v>
      </c>
      <c r="DH116" s="799"/>
      <c r="DI116" s="799"/>
      <c r="DJ116" s="799"/>
      <c r="DK116" s="799"/>
      <c r="DL116" s="799" t="s">
        <v>371</v>
      </c>
      <c r="DM116" s="799"/>
      <c r="DN116" s="799"/>
      <c r="DO116" s="799"/>
      <c r="DP116" s="799"/>
      <c r="DQ116" s="799" t="s">
        <v>371</v>
      </c>
      <c r="DR116" s="799"/>
      <c r="DS116" s="799"/>
      <c r="DT116" s="799"/>
      <c r="DU116" s="799"/>
      <c r="DV116" s="776" t="s">
        <v>214</v>
      </c>
      <c r="DW116" s="776"/>
      <c r="DX116" s="776"/>
      <c r="DY116" s="776"/>
      <c r="DZ116" s="777"/>
    </row>
    <row r="117" spans="1:130" s="234" customFormat="1" ht="26.25" customHeight="1" x14ac:dyDescent="0.2">
      <c r="A117" s="888" t="s">
        <v>155</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65" t="s">
        <v>445</v>
      </c>
      <c r="Z117" s="890"/>
      <c r="AA117" s="895">
        <v>133754800</v>
      </c>
      <c r="AB117" s="896"/>
      <c r="AC117" s="896"/>
      <c r="AD117" s="896"/>
      <c r="AE117" s="897"/>
      <c r="AF117" s="898">
        <v>131393903</v>
      </c>
      <c r="AG117" s="896"/>
      <c r="AH117" s="896"/>
      <c r="AI117" s="896"/>
      <c r="AJ117" s="897"/>
      <c r="AK117" s="898">
        <v>122766825</v>
      </c>
      <c r="AL117" s="896"/>
      <c r="AM117" s="896"/>
      <c r="AN117" s="896"/>
      <c r="AO117" s="897"/>
      <c r="AP117" s="899"/>
      <c r="AQ117" s="900"/>
      <c r="AR117" s="900"/>
      <c r="AS117" s="900"/>
      <c r="AT117" s="901"/>
      <c r="AU117" s="923"/>
      <c r="AV117" s="924"/>
      <c r="AW117" s="924"/>
      <c r="AX117" s="924"/>
      <c r="AY117" s="924"/>
      <c r="AZ117" s="797" t="s">
        <v>446</v>
      </c>
      <c r="BA117" s="732"/>
      <c r="BB117" s="732"/>
      <c r="BC117" s="732"/>
      <c r="BD117" s="732"/>
      <c r="BE117" s="732"/>
      <c r="BF117" s="732"/>
      <c r="BG117" s="732"/>
      <c r="BH117" s="732"/>
      <c r="BI117" s="732"/>
      <c r="BJ117" s="732"/>
      <c r="BK117" s="732"/>
      <c r="BL117" s="732"/>
      <c r="BM117" s="732"/>
      <c r="BN117" s="732"/>
      <c r="BO117" s="732"/>
      <c r="BP117" s="733"/>
      <c r="BQ117" s="798" t="s">
        <v>371</v>
      </c>
      <c r="BR117" s="799"/>
      <c r="BS117" s="799"/>
      <c r="BT117" s="799"/>
      <c r="BU117" s="799"/>
      <c r="BV117" s="799" t="s">
        <v>428</v>
      </c>
      <c r="BW117" s="799"/>
      <c r="BX117" s="799"/>
      <c r="BY117" s="799"/>
      <c r="BZ117" s="799"/>
      <c r="CA117" s="799" t="s">
        <v>377</v>
      </c>
      <c r="CB117" s="799"/>
      <c r="CC117" s="799"/>
      <c r="CD117" s="799"/>
      <c r="CE117" s="799"/>
      <c r="CF117" s="863" t="s">
        <v>377</v>
      </c>
      <c r="CG117" s="864"/>
      <c r="CH117" s="864"/>
      <c r="CI117" s="864"/>
      <c r="CJ117" s="864"/>
      <c r="CK117" s="918"/>
      <c r="CL117" s="803"/>
      <c r="CM117" s="806" t="s">
        <v>447</v>
      </c>
      <c r="CN117" s="807"/>
      <c r="CO117" s="807"/>
      <c r="CP117" s="807"/>
      <c r="CQ117" s="807"/>
      <c r="CR117" s="807"/>
      <c r="CS117" s="807"/>
      <c r="CT117" s="807"/>
      <c r="CU117" s="807"/>
      <c r="CV117" s="807"/>
      <c r="CW117" s="807"/>
      <c r="CX117" s="807"/>
      <c r="CY117" s="807"/>
      <c r="CZ117" s="807"/>
      <c r="DA117" s="807"/>
      <c r="DB117" s="807"/>
      <c r="DC117" s="807"/>
      <c r="DD117" s="807"/>
      <c r="DE117" s="807"/>
      <c r="DF117" s="808"/>
      <c r="DG117" s="798" t="s">
        <v>448</v>
      </c>
      <c r="DH117" s="799"/>
      <c r="DI117" s="799"/>
      <c r="DJ117" s="799"/>
      <c r="DK117" s="799"/>
      <c r="DL117" s="799" t="s">
        <v>214</v>
      </c>
      <c r="DM117" s="799"/>
      <c r="DN117" s="799"/>
      <c r="DO117" s="799"/>
      <c r="DP117" s="799"/>
      <c r="DQ117" s="799" t="s">
        <v>377</v>
      </c>
      <c r="DR117" s="799"/>
      <c r="DS117" s="799"/>
      <c r="DT117" s="799"/>
      <c r="DU117" s="799"/>
      <c r="DV117" s="776" t="s">
        <v>377</v>
      </c>
      <c r="DW117" s="776"/>
      <c r="DX117" s="776"/>
      <c r="DY117" s="776"/>
      <c r="DZ117" s="777"/>
    </row>
    <row r="118" spans="1:130" s="234" customFormat="1" ht="26.25" customHeight="1" x14ac:dyDescent="0.2">
      <c r="A118" s="888" t="s">
        <v>418</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91" t="s">
        <v>416</v>
      </c>
      <c r="AB118" s="889"/>
      <c r="AC118" s="889"/>
      <c r="AD118" s="889"/>
      <c r="AE118" s="890"/>
      <c r="AF118" s="891" t="s">
        <v>299</v>
      </c>
      <c r="AG118" s="889"/>
      <c r="AH118" s="889"/>
      <c r="AI118" s="889"/>
      <c r="AJ118" s="890"/>
      <c r="AK118" s="891" t="s">
        <v>298</v>
      </c>
      <c r="AL118" s="889"/>
      <c r="AM118" s="889"/>
      <c r="AN118" s="889"/>
      <c r="AO118" s="890"/>
      <c r="AP118" s="892" t="s">
        <v>417</v>
      </c>
      <c r="AQ118" s="893"/>
      <c r="AR118" s="893"/>
      <c r="AS118" s="893"/>
      <c r="AT118" s="894"/>
      <c r="AU118" s="923"/>
      <c r="AV118" s="924"/>
      <c r="AW118" s="924"/>
      <c r="AX118" s="924"/>
      <c r="AY118" s="924"/>
      <c r="AZ118" s="867" t="s">
        <v>449</v>
      </c>
      <c r="BA118" s="868"/>
      <c r="BB118" s="868"/>
      <c r="BC118" s="868"/>
      <c r="BD118" s="868"/>
      <c r="BE118" s="868"/>
      <c r="BF118" s="868"/>
      <c r="BG118" s="868"/>
      <c r="BH118" s="868"/>
      <c r="BI118" s="868"/>
      <c r="BJ118" s="868"/>
      <c r="BK118" s="868"/>
      <c r="BL118" s="868"/>
      <c r="BM118" s="868"/>
      <c r="BN118" s="868"/>
      <c r="BO118" s="868"/>
      <c r="BP118" s="869"/>
      <c r="BQ118" s="850" t="s">
        <v>377</v>
      </c>
      <c r="BR118" s="830"/>
      <c r="BS118" s="830"/>
      <c r="BT118" s="830"/>
      <c r="BU118" s="830"/>
      <c r="BV118" s="830" t="s">
        <v>398</v>
      </c>
      <c r="BW118" s="830"/>
      <c r="BX118" s="830"/>
      <c r="BY118" s="830"/>
      <c r="BZ118" s="830"/>
      <c r="CA118" s="830" t="s">
        <v>214</v>
      </c>
      <c r="CB118" s="830"/>
      <c r="CC118" s="830"/>
      <c r="CD118" s="830"/>
      <c r="CE118" s="830"/>
      <c r="CF118" s="863" t="s">
        <v>214</v>
      </c>
      <c r="CG118" s="864"/>
      <c r="CH118" s="864"/>
      <c r="CI118" s="864"/>
      <c r="CJ118" s="864"/>
      <c r="CK118" s="918"/>
      <c r="CL118" s="803"/>
      <c r="CM118" s="806" t="s">
        <v>450</v>
      </c>
      <c r="CN118" s="807"/>
      <c r="CO118" s="807"/>
      <c r="CP118" s="807"/>
      <c r="CQ118" s="807"/>
      <c r="CR118" s="807"/>
      <c r="CS118" s="807"/>
      <c r="CT118" s="807"/>
      <c r="CU118" s="807"/>
      <c r="CV118" s="807"/>
      <c r="CW118" s="807"/>
      <c r="CX118" s="807"/>
      <c r="CY118" s="807"/>
      <c r="CZ118" s="807"/>
      <c r="DA118" s="807"/>
      <c r="DB118" s="807"/>
      <c r="DC118" s="807"/>
      <c r="DD118" s="807"/>
      <c r="DE118" s="807"/>
      <c r="DF118" s="808"/>
      <c r="DG118" s="798" t="s">
        <v>214</v>
      </c>
      <c r="DH118" s="799"/>
      <c r="DI118" s="799"/>
      <c r="DJ118" s="799"/>
      <c r="DK118" s="799"/>
      <c r="DL118" s="799" t="s">
        <v>398</v>
      </c>
      <c r="DM118" s="799"/>
      <c r="DN118" s="799"/>
      <c r="DO118" s="799"/>
      <c r="DP118" s="799"/>
      <c r="DQ118" s="799" t="s">
        <v>214</v>
      </c>
      <c r="DR118" s="799"/>
      <c r="DS118" s="799"/>
      <c r="DT118" s="799"/>
      <c r="DU118" s="799"/>
      <c r="DV118" s="776" t="s">
        <v>428</v>
      </c>
      <c r="DW118" s="776"/>
      <c r="DX118" s="776"/>
      <c r="DY118" s="776"/>
      <c r="DZ118" s="777"/>
    </row>
    <row r="119" spans="1:130" s="234" customFormat="1" ht="26.25" customHeight="1" x14ac:dyDescent="0.2">
      <c r="A119" s="800" t="s">
        <v>421</v>
      </c>
      <c r="B119" s="801"/>
      <c r="C119" s="878" t="s">
        <v>422</v>
      </c>
      <c r="D119" s="879"/>
      <c r="E119" s="879"/>
      <c r="F119" s="879"/>
      <c r="G119" s="879"/>
      <c r="H119" s="879"/>
      <c r="I119" s="879"/>
      <c r="J119" s="879"/>
      <c r="K119" s="879"/>
      <c r="L119" s="879"/>
      <c r="M119" s="879"/>
      <c r="N119" s="879"/>
      <c r="O119" s="879"/>
      <c r="P119" s="879"/>
      <c r="Q119" s="879"/>
      <c r="R119" s="879"/>
      <c r="S119" s="879"/>
      <c r="T119" s="879"/>
      <c r="U119" s="879"/>
      <c r="V119" s="879"/>
      <c r="W119" s="879"/>
      <c r="X119" s="879"/>
      <c r="Y119" s="879"/>
      <c r="Z119" s="880"/>
      <c r="AA119" s="881" t="s">
        <v>428</v>
      </c>
      <c r="AB119" s="882"/>
      <c r="AC119" s="882"/>
      <c r="AD119" s="882"/>
      <c r="AE119" s="883"/>
      <c r="AF119" s="884" t="s">
        <v>428</v>
      </c>
      <c r="AG119" s="882"/>
      <c r="AH119" s="882"/>
      <c r="AI119" s="882"/>
      <c r="AJ119" s="883"/>
      <c r="AK119" s="884" t="s">
        <v>214</v>
      </c>
      <c r="AL119" s="882"/>
      <c r="AM119" s="882"/>
      <c r="AN119" s="882"/>
      <c r="AO119" s="883"/>
      <c r="AP119" s="885" t="s">
        <v>214</v>
      </c>
      <c r="AQ119" s="886"/>
      <c r="AR119" s="886"/>
      <c r="AS119" s="886"/>
      <c r="AT119" s="887"/>
      <c r="AU119" s="925"/>
      <c r="AV119" s="926"/>
      <c r="AW119" s="926"/>
      <c r="AX119" s="926"/>
      <c r="AY119" s="926"/>
      <c r="AZ119" s="265" t="s">
        <v>155</v>
      </c>
      <c r="BA119" s="265"/>
      <c r="BB119" s="265"/>
      <c r="BC119" s="265"/>
      <c r="BD119" s="265"/>
      <c r="BE119" s="265"/>
      <c r="BF119" s="265"/>
      <c r="BG119" s="265"/>
      <c r="BH119" s="265"/>
      <c r="BI119" s="265"/>
      <c r="BJ119" s="265"/>
      <c r="BK119" s="265"/>
      <c r="BL119" s="265"/>
      <c r="BM119" s="265"/>
      <c r="BN119" s="265"/>
      <c r="BO119" s="865" t="s">
        <v>451</v>
      </c>
      <c r="BP119" s="866"/>
      <c r="BQ119" s="850">
        <v>1672318339</v>
      </c>
      <c r="BR119" s="830"/>
      <c r="BS119" s="830"/>
      <c r="BT119" s="830"/>
      <c r="BU119" s="830"/>
      <c r="BV119" s="830">
        <v>1625809042</v>
      </c>
      <c r="BW119" s="830"/>
      <c r="BX119" s="830"/>
      <c r="BY119" s="830"/>
      <c r="BZ119" s="830"/>
      <c r="CA119" s="830">
        <v>1591950077</v>
      </c>
      <c r="CB119" s="830"/>
      <c r="CC119" s="830"/>
      <c r="CD119" s="830"/>
      <c r="CE119" s="830"/>
      <c r="CF119" s="728"/>
      <c r="CG119" s="729"/>
      <c r="CH119" s="729"/>
      <c r="CI119" s="729"/>
      <c r="CJ119" s="819"/>
      <c r="CK119" s="919"/>
      <c r="CL119" s="805"/>
      <c r="CM119" s="823" t="s">
        <v>452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98" t="s">
        <v>377</v>
      </c>
      <c r="DH119" s="799"/>
      <c r="DI119" s="799"/>
      <c r="DJ119" s="799"/>
      <c r="DK119" s="799"/>
      <c r="DL119" s="799" t="s">
        <v>377</v>
      </c>
      <c r="DM119" s="799"/>
      <c r="DN119" s="799"/>
      <c r="DO119" s="799"/>
      <c r="DP119" s="799"/>
      <c r="DQ119" s="799" t="s">
        <v>214</v>
      </c>
      <c r="DR119" s="799"/>
      <c r="DS119" s="799"/>
      <c r="DT119" s="799"/>
      <c r="DU119" s="799"/>
      <c r="DV119" s="776" t="s">
        <v>371</v>
      </c>
      <c r="DW119" s="776"/>
      <c r="DX119" s="776"/>
      <c r="DY119" s="776"/>
      <c r="DZ119" s="777"/>
    </row>
    <row r="120" spans="1:130" s="234" customFormat="1" ht="26.25" customHeight="1" x14ac:dyDescent="0.2">
      <c r="A120" s="802"/>
      <c r="B120" s="803"/>
      <c r="C120" s="806" t="s">
        <v>426</v>
      </c>
      <c r="D120" s="807"/>
      <c r="E120" s="807"/>
      <c r="F120" s="807"/>
      <c r="G120" s="807"/>
      <c r="H120" s="807"/>
      <c r="I120" s="807"/>
      <c r="J120" s="807"/>
      <c r="K120" s="807"/>
      <c r="L120" s="807"/>
      <c r="M120" s="807"/>
      <c r="N120" s="807"/>
      <c r="O120" s="807"/>
      <c r="P120" s="807"/>
      <c r="Q120" s="807"/>
      <c r="R120" s="807"/>
      <c r="S120" s="807"/>
      <c r="T120" s="807"/>
      <c r="U120" s="807"/>
      <c r="V120" s="807"/>
      <c r="W120" s="807"/>
      <c r="X120" s="807"/>
      <c r="Y120" s="807"/>
      <c r="Z120" s="808"/>
      <c r="AA120" s="761" t="s">
        <v>428</v>
      </c>
      <c r="AB120" s="762"/>
      <c r="AC120" s="762"/>
      <c r="AD120" s="762"/>
      <c r="AE120" s="763"/>
      <c r="AF120" s="764" t="s">
        <v>448</v>
      </c>
      <c r="AG120" s="762"/>
      <c r="AH120" s="762"/>
      <c r="AI120" s="762"/>
      <c r="AJ120" s="763"/>
      <c r="AK120" s="764" t="s">
        <v>377</v>
      </c>
      <c r="AL120" s="762"/>
      <c r="AM120" s="762"/>
      <c r="AN120" s="762"/>
      <c r="AO120" s="763"/>
      <c r="AP120" s="809" t="s">
        <v>371</v>
      </c>
      <c r="AQ120" s="810"/>
      <c r="AR120" s="810"/>
      <c r="AS120" s="810"/>
      <c r="AT120" s="811"/>
      <c r="AU120" s="870" t="s">
        <v>453</v>
      </c>
      <c r="AV120" s="871"/>
      <c r="AW120" s="871"/>
      <c r="AX120" s="871"/>
      <c r="AY120" s="872"/>
      <c r="AZ120" s="844" t="s">
        <v>454</v>
      </c>
      <c r="BA120" s="790"/>
      <c r="BB120" s="790"/>
      <c r="BC120" s="790"/>
      <c r="BD120" s="790"/>
      <c r="BE120" s="790"/>
      <c r="BF120" s="790"/>
      <c r="BG120" s="790"/>
      <c r="BH120" s="790"/>
      <c r="BI120" s="790"/>
      <c r="BJ120" s="790"/>
      <c r="BK120" s="790"/>
      <c r="BL120" s="790"/>
      <c r="BM120" s="790"/>
      <c r="BN120" s="790"/>
      <c r="BO120" s="790"/>
      <c r="BP120" s="791"/>
      <c r="BQ120" s="845">
        <v>81827189</v>
      </c>
      <c r="BR120" s="827"/>
      <c r="BS120" s="827"/>
      <c r="BT120" s="827"/>
      <c r="BU120" s="827"/>
      <c r="BV120" s="827">
        <v>73177661</v>
      </c>
      <c r="BW120" s="827"/>
      <c r="BX120" s="827"/>
      <c r="BY120" s="827"/>
      <c r="BZ120" s="827"/>
      <c r="CA120" s="827">
        <v>75093208</v>
      </c>
      <c r="CB120" s="827"/>
      <c r="CC120" s="827"/>
      <c r="CD120" s="827"/>
      <c r="CE120" s="827"/>
      <c r="CF120" s="854">
        <v>23.1</v>
      </c>
      <c r="CG120" s="855"/>
      <c r="CH120" s="855"/>
      <c r="CI120" s="855"/>
      <c r="CJ120" s="855"/>
      <c r="CK120" s="856" t="s">
        <v>455</v>
      </c>
      <c r="CL120" s="836"/>
      <c r="CM120" s="836"/>
      <c r="CN120" s="836"/>
      <c r="CO120" s="837"/>
      <c r="CP120" s="860" t="s">
        <v>456</v>
      </c>
      <c r="CQ120" s="861"/>
      <c r="CR120" s="861"/>
      <c r="CS120" s="861"/>
      <c r="CT120" s="861"/>
      <c r="CU120" s="861"/>
      <c r="CV120" s="861"/>
      <c r="CW120" s="861"/>
      <c r="CX120" s="861"/>
      <c r="CY120" s="861"/>
      <c r="CZ120" s="861"/>
      <c r="DA120" s="861"/>
      <c r="DB120" s="861"/>
      <c r="DC120" s="861"/>
      <c r="DD120" s="861"/>
      <c r="DE120" s="861"/>
      <c r="DF120" s="862"/>
      <c r="DG120" s="845">
        <v>66650500</v>
      </c>
      <c r="DH120" s="827"/>
      <c r="DI120" s="827"/>
      <c r="DJ120" s="827"/>
      <c r="DK120" s="827"/>
      <c r="DL120" s="827">
        <v>54741655</v>
      </c>
      <c r="DM120" s="827"/>
      <c r="DN120" s="827"/>
      <c r="DO120" s="827"/>
      <c r="DP120" s="827"/>
      <c r="DQ120" s="827">
        <v>53568932</v>
      </c>
      <c r="DR120" s="827"/>
      <c r="DS120" s="827"/>
      <c r="DT120" s="827"/>
      <c r="DU120" s="827"/>
      <c r="DV120" s="828">
        <v>16.5</v>
      </c>
      <c r="DW120" s="828"/>
      <c r="DX120" s="828"/>
      <c r="DY120" s="828"/>
      <c r="DZ120" s="829"/>
    </row>
    <row r="121" spans="1:130" s="234" customFormat="1" ht="26.25" customHeight="1" x14ac:dyDescent="0.2">
      <c r="A121" s="802"/>
      <c r="B121" s="803"/>
      <c r="C121" s="851" t="s">
        <v>457</v>
      </c>
      <c r="D121" s="852"/>
      <c r="E121" s="852"/>
      <c r="F121" s="852"/>
      <c r="G121" s="852"/>
      <c r="H121" s="852"/>
      <c r="I121" s="852"/>
      <c r="J121" s="852"/>
      <c r="K121" s="852"/>
      <c r="L121" s="852"/>
      <c r="M121" s="852"/>
      <c r="N121" s="852"/>
      <c r="O121" s="852"/>
      <c r="P121" s="852"/>
      <c r="Q121" s="852"/>
      <c r="R121" s="852"/>
      <c r="S121" s="852"/>
      <c r="T121" s="852"/>
      <c r="U121" s="852"/>
      <c r="V121" s="852"/>
      <c r="W121" s="852"/>
      <c r="X121" s="852"/>
      <c r="Y121" s="852"/>
      <c r="Z121" s="853"/>
      <c r="AA121" s="761">
        <v>987424</v>
      </c>
      <c r="AB121" s="762"/>
      <c r="AC121" s="762"/>
      <c r="AD121" s="762"/>
      <c r="AE121" s="763"/>
      <c r="AF121" s="764">
        <v>904456</v>
      </c>
      <c r="AG121" s="762"/>
      <c r="AH121" s="762"/>
      <c r="AI121" s="762"/>
      <c r="AJ121" s="763"/>
      <c r="AK121" s="764">
        <v>886226</v>
      </c>
      <c r="AL121" s="762"/>
      <c r="AM121" s="762"/>
      <c r="AN121" s="762"/>
      <c r="AO121" s="763"/>
      <c r="AP121" s="809">
        <v>0.3</v>
      </c>
      <c r="AQ121" s="810"/>
      <c r="AR121" s="810"/>
      <c r="AS121" s="810"/>
      <c r="AT121" s="811"/>
      <c r="AU121" s="873"/>
      <c r="AV121" s="874"/>
      <c r="AW121" s="874"/>
      <c r="AX121" s="874"/>
      <c r="AY121" s="875"/>
      <c r="AZ121" s="797" t="s">
        <v>458</v>
      </c>
      <c r="BA121" s="732"/>
      <c r="BB121" s="732"/>
      <c r="BC121" s="732"/>
      <c r="BD121" s="732"/>
      <c r="BE121" s="732"/>
      <c r="BF121" s="732"/>
      <c r="BG121" s="732"/>
      <c r="BH121" s="732"/>
      <c r="BI121" s="732"/>
      <c r="BJ121" s="732"/>
      <c r="BK121" s="732"/>
      <c r="BL121" s="732"/>
      <c r="BM121" s="732"/>
      <c r="BN121" s="732"/>
      <c r="BO121" s="732"/>
      <c r="BP121" s="733"/>
      <c r="BQ121" s="798">
        <v>51518906</v>
      </c>
      <c r="BR121" s="799"/>
      <c r="BS121" s="799"/>
      <c r="BT121" s="799"/>
      <c r="BU121" s="799"/>
      <c r="BV121" s="799">
        <v>51701420</v>
      </c>
      <c r="BW121" s="799"/>
      <c r="BX121" s="799"/>
      <c r="BY121" s="799"/>
      <c r="BZ121" s="799"/>
      <c r="CA121" s="799">
        <v>51614318</v>
      </c>
      <c r="CB121" s="799"/>
      <c r="CC121" s="799"/>
      <c r="CD121" s="799"/>
      <c r="CE121" s="799"/>
      <c r="CF121" s="863">
        <v>15.9</v>
      </c>
      <c r="CG121" s="864"/>
      <c r="CH121" s="864"/>
      <c r="CI121" s="864"/>
      <c r="CJ121" s="864"/>
      <c r="CK121" s="857"/>
      <c r="CL121" s="839"/>
      <c r="CM121" s="839"/>
      <c r="CN121" s="839"/>
      <c r="CO121" s="840"/>
      <c r="CP121" s="820" t="s">
        <v>459</v>
      </c>
      <c r="CQ121" s="821"/>
      <c r="CR121" s="821"/>
      <c r="CS121" s="821"/>
      <c r="CT121" s="821"/>
      <c r="CU121" s="821"/>
      <c r="CV121" s="821"/>
      <c r="CW121" s="821"/>
      <c r="CX121" s="821"/>
      <c r="CY121" s="821"/>
      <c r="CZ121" s="821"/>
      <c r="DA121" s="821"/>
      <c r="DB121" s="821"/>
      <c r="DC121" s="821"/>
      <c r="DD121" s="821"/>
      <c r="DE121" s="821"/>
      <c r="DF121" s="822"/>
      <c r="DG121" s="798">
        <v>9581438</v>
      </c>
      <c r="DH121" s="799"/>
      <c r="DI121" s="799"/>
      <c r="DJ121" s="799"/>
      <c r="DK121" s="799"/>
      <c r="DL121" s="799">
        <v>9303176</v>
      </c>
      <c r="DM121" s="799"/>
      <c r="DN121" s="799"/>
      <c r="DO121" s="799"/>
      <c r="DP121" s="799"/>
      <c r="DQ121" s="799">
        <v>8601863</v>
      </c>
      <c r="DR121" s="799"/>
      <c r="DS121" s="799"/>
      <c r="DT121" s="799"/>
      <c r="DU121" s="799"/>
      <c r="DV121" s="776">
        <v>2.6</v>
      </c>
      <c r="DW121" s="776"/>
      <c r="DX121" s="776"/>
      <c r="DY121" s="776"/>
      <c r="DZ121" s="777"/>
    </row>
    <row r="122" spans="1:130" s="234" customFormat="1" ht="26.25" customHeight="1" x14ac:dyDescent="0.2">
      <c r="A122" s="802"/>
      <c r="B122" s="803"/>
      <c r="C122" s="806" t="s">
        <v>438</v>
      </c>
      <c r="D122" s="807"/>
      <c r="E122" s="807"/>
      <c r="F122" s="807"/>
      <c r="G122" s="807"/>
      <c r="H122" s="807"/>
      <c r="I122" s="807"/>
      <c r="J122" s="807"/>
      <c r="K122" s="807"/>
      <c r="L122" s="807"/>
      <c r="M122" s="807"/>
      <c r="N122" s="807"/>
      <c r="O122" s="807"/>
      <c r="P122" s="807"/>
      <c r="Q122" s="807"/>
      <c r="R122" s="807"/>
      <c r="S122" s="807"/>
      <c r="T122" s="807"/>
      <c r="U122" s="807"/>
      <c r="V122" s="807"/>
      <c r="W122" s="807"/>
      <c r="X122" s="807"/>
      <c r="Y122" s="807"/>
      <c r="Z122" s="808"/>
      <c r="AA122" s="761" t="s">
        <v>398</v>
      </c>
      <c r="AB122" s="762"/>
      <c r="AC122" s="762"/>
      <c r="AD122" s="762"/>
      <c r="AE122" s="763"/>
      <c r="AF122" s="764" t="s">
        <v>371</v>
      </c>
      <c r="AG122" s="762"/>
      <c r="AH122" s="762"/>
      <c r="AI122" s="762"/>
      <c r="AJ122" s="763"/>
      <c r="AK122" s="764" t="s">
        <v>428</v>
      </c>
      <c r="AL122" s="762"/>
      <c r="AM122" s="762"/>
      <c r="AN122" s="762"/>
      <c r="AO122" s="763"/>
      <c r="AP122" s="809" t="s">
        <v>428</v>
      </c>
      <c r="AQ122" s="810"/>
      <c r="AR122" s="810"/>
      <c r="AS122" s="810"/>
      <c r="AT122" s="811"/>
      <c r="AU122" s="873"/>
      <c r="AV122" s="874"/>
      <c r="AW122" s="874"/>
      <c r="AX122" s="874"/>
      <c r="AY122" s="875"/>
      <c r="AZ122" s="867" t="s">
        <v>460</v>
      </c>
      <c r="BA122" s="868"/>
      <c r="BB122" s="868"/>
      <c r="BC122" s="868"/>
      <c r="BD122" s="868"/>
      <c r="BE122" s="868"/>
      <c r="BF122" s="868"/>
      <c r="BG122" s="868"/>
      <c r="BH122" s="868"/>
      <c r="BI122" s="868"/>
      <c r="BJ122" s="868"/>
      <c r="BK122" s="868"/>
      <c r="BL122" s="868"/>
      <c r="BM122" s="868"/>
      <c r="BN122" s="868"/>
      <c r="BO122" s="868"/>
      <c r="BP122" s="869"/>
      <c r="BQ122" s="850">
        <v>789924333</v>
      </c>
      <c r="BR122" s="830"/>
      <c r="BS122" s="830"/>
      <c r="BT122" s="830"/>
      <c r="BU122" s="830"/>
      <c r="BV122" s="830">
        <v>772664813</v>
      </c>
      <c r="BW122" s="830"/>
      <c r="BX122" s="830"/>
      <c r="BY122" s="830"/>
      <c r="BZ122" s="830"/>
      <c r="CA122" s="830">
        <v>756104433</v>
      </c>
      <c r="CB122" s="830"/>
      <c r="CC122" s="830"/>
      <c r="CD122" s="830"/>
      <c r="CE122" s="830"/>
      <c r="CF122" s="831">
        <v>232.8</v>
      </c>
      <c r="CG122" s="832"/>
      <c r="CH122" s="832"/>
      <c r="CI122" s="832"/>
      <c r="CJ122" s="832"/>
      <c r="CK122" s="857"/>
      <c r="CL122" s="839"/>
      <c r="CM122" s="839"/>
      <c r="CN122" s="839"/>
      <c r="CO122" s="840"/>
      <c r="CP122" s="820" t="s">
        <v>461</v>
      </c>
      <c r="CQ122" s="821"/>
      <c r="CR122" s="821"/>
      <c r="CS122" s="821"/>
      <c r="CT122" s="821"/>
      <c r="CU122" s="821"/>
      <c r="CV122" s="821"/>
      <c r="CW122" s="821"/>
      <c r="CX122" s="821"/>
      <c r="CY122" s="821"/>
      <c r="CZ122" s="821"/>
      <c r="DA122" s="821"/>
      <c r="DB122" s="821"/>
      <c r="DC122" s="821"/>
      <c r="DD122" s="821"/>
      <c r="DE122" s="821"/>
      <c r="DF122" s="822"/>
      <c r="DG122" s="798">
        <v>6210783</v>
      </c>
      <c r="DH122" s="799"/>
      <c r="DI122" s="799"/>
      <c r="DJ122" s="799"/>
      <c r="DK122" s="799"/>
      <c r="DL122" s="799">
        <v>6129641</v>
      </c>
      <c r="DM122" s="799"/>
      <c r="DN122" s="799"/>
      <c r="DO122" s="799"/>
      <c r="DP122" s="799"/>
      <c r="DQ122" s="799">
        <v>5479157</v>
      </c>
      <c r="DR122" s="799"/>
      <c r="DS122" s="799"/>
      <c r="DT122" s="799"/>
      <c r="DU122" s="799"/>
      <c r="DV122" s="776">
        <v>1.7</v>
      </c>
      <c r="DW122" s="776"/>
      <c r="DX122" s="776"/>
      <c r="DY122" s="776"/>
      <c r="DZ122" s="777"/>
    </row>
    <row r="123" spans="1:130" s="234" customFormat="1" ht="26.25" customHeight="1" x14ac:dyDescent="0.2">
      <c r="A123" s="802"/>
      <c r="B123" s="803"/>
      <c r="C123" s="806" t="s">
        <v>444</v>
      </c>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8"/>
      <c r="AA123" s="761" t="s">
        <v>377</v>
      </c>
      <c r="AB123" s="762"/>
      <c r="AC123" s="762"/>
      <c r="AD123" s="762"/>
      <c r="AE123" s="763"/>
      <c r="AF123" s="764" t="s">
        <v>377</v>
      </c>
      <c r="AG123" s="762"/>
      <c r="AH123" s="762"/>
      <c r="AI123" s="762"/>
      <c r="AJ123" s="763"/>
      <c r="AK123" s="764" t="s">
        <v>371</v>
      </c>
      <c r="AL123" s="762"/>
      <c r="AM123" s="762"/>
      <c r="AN123" s="762"/>
      <c r="AO123" s="763"/>
      <c r="AP123" s="809" t="s">
        <v>377</v>
      </c>
      <c r="AQ123" s="810"/>
      <c r="AR123" s="810"/>
      <c r="AS123" s="810"/>
      <c r="AT123" s="811"/>
      <c r="AU123" s="876"/>
      <c r="AV123" s="877"/>
      <c r="AW123" s="877"/>
      <c r="AX123" s="877"/>
      <c r="AY123" s="877"/>
      <c r="AZ123" s="265" t="s">
        <v>155</v>
      </c>
      <c r="BA123" s="265"/>
      <c r="BB123" s="265"/>
      <c r="BC123" s="265"/>
      <c r="BD123" s="265"/>
      <c r="BE123" s="265"/>
      <c r="BF123" s="265"/>
      <c r="BG123" s="265"/>
      <c r="BH123" s="265"/>
      <c r="BI123" s="265"/>
      <c r="BJ123" s="265"/>
      <c r="BK123" s="265"/>
      <c r="BL123" s="265"/>
      <c r="BM123" s="265"/>
      <c r="BN123" s="265"/>
      <c r="BO123" s="865" t="s">
        <v>462</v>
      </c>
      <c r="BP123" s="866"/>
      <c r="BQ123" s="817">
        <v>923270428</v>
      </c>
      <c r="BR123" s="818"/>
      <c r="BS123" s="818"/>
      <c r="BT123" s="818"/>
      <c r="BU123" s="818"/>
      <c r="BV123" s="818">
        <v>897543894</v>
      </c>
      <c r="BW123" s="818"/>
      <c r="BX123" s="818"/>
      <c r="BY123" s="818"/>
      <c r="BZ123" s="818"/>
      <c r="CA123" s="818">
        <v>882811959</v>
      </c>
      <c r="CB123" s="818"/>
      <c r="CC123" s="818"/>
      <c r="CD123" s="818"/>
      <c r="CE123" s="818"/>
      <c r="CF123" s="728"/>
      <c r="CG123" s="729"/>
      <c r="CH123" s="729"/>
      <c r="CI123" s="729"/>
      <c r="CJ123" s="819"/>
      <c r="CK123" s="857"/>
      <c r="CL123" s="839"/>
      <c r="CM123" s="839"/>
      <c r="CN123" s="839"/>
      <c r="CO123" s="840"/>
      <c r="CP123" s="820" t="s">
        <v>463</v>
      </c>
      <c r="CQ123" s="821"/>
      <c r="CR123" s="821"/>
      <c r="CS123" s="821"/>
      <c r="CT123" s="821"/>
      <c r="CU123" s="821"/>
      <c r="CV123" s="821"/>
      <c r="CW123" s="821"/>
      <c r="CX123" s="821"/>
      <c r="CY123" s="821"/>
      <c r="CZ123" s="821"/>
      <c r="DA123" s="821"/>
      <c r="DB123" s="821"/>
      <c r="DC123" s="821"/>
      <c r="DD123" s="821"/>
      <c r="DE123" s="821"/>
      <c r="DF123" s="822"/>
      <c r="DG123" s="798" t="s">
        <v>214</v>
      </c>
      <c r="DH123" s="799"/>
      <c r="DI123" s="799"/>
      <c r="DJ123" s="799"/>
      <c r="DK123" s="799"/>
      <c r="DL123" s="799" t="s">
        <v>214</v>
      </c>
      <c r="DM123" s="799"/>
      <c r="DN123" s="799"/>
      <c r="DO123" s="799"/>
      <c r="DP123" s="799"/>
      <c r="DQ123" s="799" t="s">
        <v>448</v>
      </c>
      <c r="DR123" s="799"/>
      <c r="DS123" s="799"/>
      <c r="DT123" s="799"/>
      <c r="DU123" s="799"/>
      <c r="DV123" s="776" t="s">
        <v>214</v>
      </c>
      <c r="DW123" s="776"/>
      <c r="DX123" s="776"/>
      <c r="DY123" s="776"/>
      <c r="DZ123" s="777"/>
    </row>
    <row r="124" spans="1:130" s="234" customFormat="1" ht="26.25" customHeight="1" thickBot="1" x14ac:dyDescent="0.25">
      <c r="A124" s="802"/>
      <c r="B124" s="803"/>
      <c r="C124" s="806" t="s">
        <v>447</v>
      </c>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8"/>
      <c r="AA124" s="761" t="s">
        <v>428</v>
      </c>
      <c r="AB124" s="762"/>
      <c r="AC124" s="762"/>
      <c r="AD124" s="762"/>
      <c r="AE124" s="763"/>
      <c r="AF124" s="764" t="s">
        <v>377</v>
      </c>
      <c r="AG124" s="762"/>
      <c r="AH124" s="762"/>
      <c r="AI124" s="762"/>
      <c r="AJ124" s="763"/>
      <c r="AK124" s="764" t="s">
        <v>214</v>
      </c>
      <c r="AL124" s="762"/>
      <c r="AM124" s="762"/>
      <c r="AN124" s="762"/>
      <c r="AO124" s="763"/>
      <c r="AP124" s="809" t="s">
        <v>428</v>
      </c>
      <c r="AQ124" s="810"/>
      <c r="AR124" s="810"/>
      <c r="AS124" s="810"/>
      <c r="AT124" s="811"/>
      <c r="AU124" s="812" t="s">
        <v>464</v>
      </c>
      <c r="AV124" s="813"/>
      <c r="AW124" s="813"/>
      <c r="AX124" s="813"/>
      <c r="AY124" s="813"/>
      <c r="AZ124" s="813"/>
      <c r="BA124" s="813"/>
      <c r="BB124" s="813"/>
      <c r="BC124" s="813"/>
      <c r="BD124" s="813"/>
      <c r="BE124" s="813"/>
      <c r="BF124" s="813"/>
      <c r="BG124" s="813"/>
      <c r="BH124" s="813"/>
      <c r="BI124" s="813"/>
      <c r="BJ124" s="813"/>
      <c r="BK124" s="813"/>
      <c r="BL124" s="813"/>
      <c r="BM124" s="813"/>
      <c r="BN124" s="813"/>
      <c r="BO124" s="813"/>
      <c r="BP124" s="814"/>
      <c r="BQ124" s="815">
        <v>229.4</v>
      </c>
      <c r="BR124" s="816"/>
      <c r="BS124" s="816"/>
      <c r="BT124" s="816"/>
      <c r="BU124" s="816"/>
      <c r="BV124" s="816">
        <v>224.2</v>
      </c>
      <c r="BW124" s="816"/>
      <c r="BX124" s="816"/>
      <c r="BY124" s="816"/>
      <c r="BZ124" s="816"/>
      <c r="CA124" s="816">
        <v>218.3</v>
      </c>
      <c r="CB124" s="816"/>
      <c r="CC124" s="816"/>
      <c r="CD124" s="816"/>
      <c r="CE124" s="816"/>
      <c r="CF124" s="706"/>
      <c r="CG124" s="707"/>
      <c r="CH124" s="707"/>
      <c r="CI124" s="707"/>
      <c r="CJ124" s="846"/>
      <c r="CK124" s="858"/>
      <c r="CL124" s="858"/>
      <c r="CM124" s="858"/>
      <c r="CN124" s="858"/>
      <c r="CO124" s="859"/>
      <c r="CP124" s="847" t="s">
        <v>465</v>
      </c>
      <c r="CQ124" s="848"/>
      <c r="CR124" s="848"/>
      <c r="CS124" s="848"/>
      <c r="CT124" s="848"/>
      <c r="CU124" s="848"/>
      <c r="CV124" s="848"/>
      <c r="CW124" s="848"/>
      <c r="CX124" s="848"/>
      <c r="CY124" s="848"/>
      <c r="CZ124" s="848"/>
      <c r="DA124" s="848"/>
      <c r="DB124" s="848"/>
      <c r="DC124" s="848"/>
      <c r="DD124" s="848"/>
      <c r="DE124" s="848"/>
      <c r="DF124" s="849"/>
      <c r="DG124" s="850" t="s">
        <v>214</v>
      </c>
      <c r="DH124" s="830"/>
      <c r="DI124" s="830"/>
      <c r="DJ124" s="830"/>
      <c r="DK124" s="830"/>
      <c r="DL124" s="830" t="s">
        <v>377</v>
      </c>
      <c r="DM124" s="830"/>
      <c r="DN124" s="830"/>
      <c r="DO124" s="830"/>
      <c r="DP124" s="830"/>
      <c r="DQ124" s="830" t="s">
        <v>377</v>
      </c>
      <c r="DR124" s="830"/>
      <c r="DS124" s="830"/>
      <c r="DT124" s="830"/>
      <c r="DU124" s="830"/>
      <c r="DV124" s="833" t="s">
        <v>377</v>
      </c>
      <c r="DW124" s="833"/>
      <c r="DX124" s="833"/>
      <c r="DY124" s="833"/>
      <c r="DZ124" s="834"/>
    </row>
    <row r="125" spans="1:130" s="234" customFormat="1" ht="26.25" customHeight="1" x14ac:dyDescent="0.2">
      <c r="A125" s="802"/>
      <c r="B125" s="803"/>
      <c r="C125" s="806" t="s">
        <v>450</v>
      </c>
      <c r="D125" s="807"/>
      <c r="E125" s="807"/>
      <c r="F125" s="807"/>
      <c r="G125" s="807"/>
      <c r="H125" s="807"/>
      <c r="I125" s="807"/>
      <c r="J125" s="807"/>
      <c r="K125" s="807"/>
      <c r="L125" s="807"/>
      <c r="M125" s="807"/>
      <c r="N125" s="807"/>
      <c r="O125" s="807"/>
      <c r="P125" s="807"/>
      <c r="Q125" s="807"/>
      <c r="R125" s="807"/>
      <c r="S125" s="807"/>
      <c r="T125" s="807"/>
      <c r="U125" s="807"/>
      <c r="V125" s="807"/>
      <c r="W125" s="807"/>
      <c r="X125" s="807"/>
      <c r="Y125" s="807"/>
      <c r="Z125" s="808"/>
      <c r="AA125" s="761" t="s">
        <v>214</v>
      </c>
      <c r="AB125" s="762"/>
      <c r="AC125" s="762"/>
      <c r="AD125" s="762"/>
      <c r="AE125" s="763"/>
      <c r="AF125" s="764" t="s">
        <v>377</v>
      </c>
      <c r="AG125" s="762"/>
      <c r="AH125" s="762"/>
      <c r="AI125" s="762"/>
      <c r="AJ125" s="763"/>
      <c r="AK125" s="764" t="s">
        <v>428</v>
      </c>
      <c r="AL125" s="762"/>
      <c r="AM125" s="762"/>
      <c r="AN125" s="762"/>
      <c r="AO125" s="763"/>
      <c r="AP125" s="809" t="s">
        <v>428</v>
      </c>
      <c r="AQ125" s="810"/>
      <c r="AR125" s="810"/>
      <c r="AS125" s="810"/>
      <c r="AT125" s="811"/>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835" t="s">
        <v>466</v>
      </c>
      <c r="CL125" s="836"/>
      <c r="CM125" s="836"/>
      <c r="CN125" s="836"/>
      <c r="CO125" s="837"/>
      <c r="CP125" s="844" t="s">
        <v>467</v>
      </c>
      <c r="CQ125" s="790"/>
      <c r="CR125" s="790"/>
      <c r="CS125" s="790"/>
      <c r="CT125" s="790"/>
      <c r="CU125" s="790"/>
      <c r="CV125" s="790"/>
      <c r="CW125" s="790"/>
      <c r="CX125" s="790"/>
      <c r="CY125" s="790"/>
      <c r="CZ125" s="790"/>
      <c r="DA125" s="790"/>
      <c r="DB125" s="790"/>
      <c r="DC125" s="790"/>
      <c r="DD125" s="790"/>
      <c r="DE125" s="790"/>
      <c r="DF125" s="791"/>
      <c r="DG125" s="845" t="s">
        <v>377</v>
      </c>
      <c r="DH125" s="827"/>
      <c r="DI125" s="827"/>
      <c r="DJ125" s="827"/>
      <c r="DK125" s="827"/>
      <c r="DL125" s="827" t="s">
        <v>371</v>
      </c>
      <c r="DM125" s="827"/>
      <c r="DN125" s="827"/>
      <c r="DO125" s="827"/>
      <c r="DP125" s="827"/>
      <c r="DQ125" s="827" t="s">
        <v>371</v>
      </c>
      <c r="DR125" s="827"/>
      <c r="DS125" s="827"/>
      <c r="DT125" s="827"/>
      <c r="DU125" s="827"/>
      <c r="DV125" s="828" t="s">
        <v>371</v>
      </c>
      <c r="DW125" s="828"/>
      <c r="DX125" s="828"/>
      <c r="DY125" s="828"/>
      <c r="DZ125" s="829"/>
    </row>
    <row r="126" spans="1:130" s="234" customFormat="1" ht="26.25" customHeight="1" thickBot="1" x14ac:dyDescent="0.25">
      <c r="A126" s="802"/>
      <c r="B126" s="803"/>
      <c r="C126" s="806" t="s">
        <v>452</v>
      </c>
      <c r="D126" s="807"/>
      <c r="E126" s="807"/>
      <c r="F126" s="807"/>
      <c r="G126" s="807"/>
      <c r="H126" s="807"/>
      <c r="I126" s="807"/>
      <c r="J126" s="807"/>
      <c r="K126" s="807"/>
      <c r="L126" s="807"/>
      <c r="M126" s="807"/>
      <c r="N126" s="807"/>
      <c r="O126" s="807"/>
      <c r="P126" s="807"/>
      <c r="Q126" s="807"/>
      <c r="R126" s="807"/>
      <c r="S126" s="807"/>
      <c r="T126" s="807"/>
      <c r="U126" s="807"/>
      <c r="V126" s="807"/>
      <c r="W126" s="807"/>
      <c r="X126" s="807"/>
      <c r="Y126" s="807"/>
      <c r="Z126" s="808"/>
      <c r="AA126" s="761" t="s">
        <v>377</v>
      </c>
      <c r="AB126" s="762"/>
      <c r="AC126" s="762"/>
      <c r="AD126" s="762"/>
      <c r="AE126" s="763"/>
      <c r="AF126" s="764" t="s">
        <v>371</v>
      </c>
      <c r="AG126" s="762"/>
      <c r="AH126" s="762"/>
      <c r="AI126" s="762"/>
      <c r="AJ126" s="763"/>
      <c r="AK126" s="764" t="s">
        <v>428</v>
      </c>
      <c r="AL126" s="762"/>
      <c r="AM126" s="762"/>
      <c r="AN126" s="762"/>
      <c r="AO126" s="763"/>
      <c r="AP126" s="809" t="s">
        <v>214</v>
      </c>
      <c r="AQ126" s="810"/>
      <c r="AR126" s="810"/>
      <c r="AS126" s="810"/>
      <c r="AT126" s="811"/>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838"/>
      <c r="CL126" s="839"/>
      <c r="CM126" s="839"/>
      <c r="CN126" s="839"/>
      <c r="CO126" s="840"/>
      <c r="CP126" s="797" t="s">
        <v>468</v>
      </c>
      <c r="CQ126" s="732"/>
      <c r="CR126" s="732"/>
      <c r="CS126" s="732"/>
      <c r="CT126" s="732"/>
      <c r="CU126" s="732"/>
      <c r="CV126" s="732"/>
      <c r="CW126" s="732"/>
      <c r="CX126" s="732"/>
      <c r="CY126" s="732"/>
      <c r="CZ126" s="732"/>
      <c r="DA126" s="732"/>
      <c r="DB126" s="732"/>
      <c r="DC126" s="732"/>
      <c r="DD126" s="732"/>
      <c r="DE126" s="732"/>
      <c r="DF126" s="733"/>
      <c r="DG126" s="798" t="s">
        <v>214</v>
      </c>
      <c r="DH126" s="799"/>
      <c r="DI126" s="799"/>
      <c r="DJ126" s="799"/>
      <c r="DK126" s="799"/>
      <c r="DL126" s="799" t="s">
        <v>371</v>
      </c>
      <c r="DM126" s="799"/>
      <c r="DN126" s="799"/>
      <c r="DO126" s="799"/>
      <c r="DP126" s="799"/>
      <c r="DQ126" s="799" t="s">
        <v>371</v>
      </c>
      <c r="DR126" s="799"/>
      <c r="DS126" s="799"/>
      <c r="DT126" s="799"/>
      <c r="DU126" s="799"/>
      <c r="DV126" s="776" t="s">
        <v>371</v>
      </c>
      <c r="DW126" s="776"/>
      <c r="DX126" s="776"/>
      <c r="DY126" s="776"/>
      <c r="DZ126" s="777"/>
    </row>
    <row r="127" spans="1:130" s="234" customFormat="1" ht="26.25" customHeight="1" x14ac:dyDescent="0.2">
      <c r="A127" s="804"/>
      <c r="B127" s="805"/>
      <c r="C127" s="823" t="s">
        <v>469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61">
        <v>2</v>
      </c>
      <c r="AB127" s="762"/>
      <c r="AC127" s="762"/>
      <c r="AD127" s="762"/>
      <c r="AE127" s="763"/>
      <c r="AF127" s="764" t="s">
        <v>214</v>
      </c>
      <c r="AG127" s="762"/>
      <c r="AH127" s="762"/>
      <c r="AI127" s="762"/>
      <c r="AJ127" s="763"/>
      <c r="AK127" s="764" t="s">
        <v>428</v>
      </c>
      <c r="AL127" s="762"/>
      <c r="AM127" s="762"/>
      <c r="AN127" s="762"/>
      <c r="AO127" s="763"/>
      <c r="AP127" s="809" t="s">
        <v>214</v>
      </c>
      <c r="AQ127" s="810"/>
      <c r="AR127" s="810"/>
      <c r="AS127" s="810"/>
      <c r="AT127" s="811"/>
      <c r="AU127" s="270"/>
      <c r="AV127" s="270"/>
      <c r="AW127" s="270"/>
      <c r="AX127" s="826" t="s">
        <v>470</v>
      </c>
      <c r="AY127" s="794"/>
      <c r="AZ127" s="794"/>
      <c r="BA127" s="794"/>
      <c r="BB127" s="794"/>
      <c r="BC127" s="794"/>
      <c r="BD127" s="794"/>
      <c r="BE127" s="795"/>
      <c r="BF127" s="793" t="s">
        <v>471</v>
      </c>
      <c r="BG127" s="794"/>
      <c r="BH127" s="794"/>
      <c r="BI127" s="794"/>
      <c r="BJ127" s="794"/>
      <c r="BK127" s="794"/>
      <c r="BL127" s="795"/>
      <c r="BM127" s="793" t="s">
        <v>472</v>
      </c>
      <c r="BN127" s="794"/>
      <c r="BO127" s="794"/>
      <c r="BP127" s="794"/>
      <c r="BQ127" s="794"/>
      <c r="BR127" s="794"/>
      <c r="BS127" s="795"/>
      <c r="BT127" s="793" t="s">
        <v>473</v>
      </c>
      <c r="BU127" s="794"/>
      <c r="BV127" s="794"/>
      <c r="BW127" s="794"/>
      <c r="BX127" s="794"/>
      <c r="BY127" s="794"/>
      <c r="BZ127" s="796"/>
      <c r="CA127" s="270"/>
      <c r="CB127" s="270"/>
      <c r="CC127" s="270"/>
      <c r="CD127" s="271"/>
      <c r="CE127" s="271"/>
      <c r="CF127" s="271"/>
      <c r="CG127" s="268"/>
      <c r="CH127" s="268"/>
      <c r="CI127" s="268"/>
      <c r="CJ127" s="269"/>
      <c r="CK127" s="838"/>
      <c r="CL127" s="839"/>
      <c r="CM127" s="839"/>
      <c r="CN127" s="839"/>
      <c r="CO127" s="840"/>
      <c r="CP127" s="797" t="s">
        <v>474</v>
      </c>
      <c r="CQ127" s="732"/>
      <c r="CR127" s="732"/>
      <c r="CS127" s="732"/>
      <c r="CT127" s="732"/>
      <c r="CU127" s="732"/>
      <c r="CV127" s="732"/>
      <c r="CW127" s="732"/>
      <c r="CX127" s="732"/>
      <c r="CY127" s="732"/>
      <c r="CZ127" s="732"/>
      <c r="DA127" s="732"/>
      <c r="DB127" s="732"/>
      <c r="DC127" s="732"/>
      <c r="DD127" s="732"/>
      <c r="DE127" s="732"/>
      <c r="DF127" s="733"/>
      <c r="DG127" s="798" t="s">
        <v>428</v>
      </c>
      <c r="DH127" s="799"/>
      <c r="DI127" s="799"/>
      <c r="DJ127" s="799"/>
      <c r="DK127" s="799"/>
      <c r="DL127" s="799" t="s">
        <v>377</v>
      </c>
      <c r="DM127" s="799"/>
      <c r="DN127" s="799"/>
      <c r="DO127" s="799"/>
      <c r="DP127" s="799"/>
      <c r="DQ127" s="799" t="s">
        <v>428</v>
      </c>
      <c r="DR127" s="799"/>
      <c r="DS127" s="799"/>
      <c r="DT127" s="799"/>
      <c r="DU127" s="799"/>
      <c r="DV127" s="776" t="s">
        <v>377</v>
      </c>
      <c r="DW127" s="776"/>
      <c r="DX127" s="776"/>
      <c r="DY127" s="776"/>
      <c r="DZ127" s="777"/>
    </row>
    <row r="128" spans="1:130" s="234" customFormat="1" ht="26.25" customHeight="1" thickBot="1" x14ac:dyDescent="0.25">
      <c r="A128" s="778" t="s">
        <v>475</v>
      </c>
      <c r="B128" s="779"/>
      <c r="C128" s="779"/>
      <c r="D128" s="779"/>
      <c r="E128" s="779"/>
      <c r="F128" s="779"/>
      <c r="G128" s="779"/>
      <c r="H128" s="779"/>
      <c r="I128" s="779"/>
      <c r="J128" s="779"/>
      <c r="K128" s="779"/>
      <c r="L128" s="779"/>
      <c r="M128" s="779"/>
      <c r="N128" s="779"/>
      <c r="O128" s="779"/>
      <c r="P128" s="779"/>
      <c r="Q128" s="779"/>
      <c r="R128" s="779"/>
      <c r="S128" s="779"/>
      <c r="T128" s="779"/>
      <c r="U128" s="779"/>
      <c r="V128" s="779"/>
      <c r="W128" s="780" t="s">
        <v>476</v>
      </c>
      <c r="X128" s="780"/>
      <c r="Y128" s="780"/>
      <c r="Z128" s="781"/>
      <c r="AA128" s="782">
        <v>1261325</v>
      </c>
      <c r="AB128" s="783"/>
      <c r="AC128" s="783"/>
      <c r="AD128" s="783"/>
      <c r="AE128" s="784"/>
      <c r="AF128" s="785">
        <v>1212564</v>
      </c>
      <c r="AG128" s="783"/>
      <c r="AH128" s="783"/>
      <c r="AI128" s="783"/>
      <c r="AJ128" s="784"/>
      <c r="AK128" s="785">
        <v>1348802</v>
      </c>
      <c r="AL128" s="783"/>
      <c r="AM128" s="783"/>
      <c r="AN128" s="783"/>
      <c r="AO128" s="784"/>
      <c r="AP128" s="786"/>
      <c r="AQ128" s="787"/>
      <c r="AR128" s="787"/>
      <c r="AS128" s="787"/>
      <c r="AT128" s="788"/>
      <c r="AU128" s="270"/>
      <c r="AV128" s="270"/>
      <c r="AW128" s="270"/>
      <c r="AX128" s="789" t="s">
        <v>477</v>
      </c>
      <c r="AY128" s="790"/>
      <c r="AZ128" s="790"/>
      <c r="BA128" s="790"/>
      <c r="BB128" s="790"/>
      <c r="BC128" s="790"/>
      <c r="BD128" s="790"/>
      <c r="BE128" s="791"/>
      <c r="BF128" s="768" t="s">
        <v>214</v>
      </c>
      <c r="BG128" s="769"/>
      <c r="BH128" s="769"/>
      <c r="BI128" s="769"/>
      <c r="BJ128" s="769"/>
      <c r="BK128" s="769"/>
      <c r="BL128" s="792"/>
      <c r="BM128" s="768">
        <v>3.75</v>
      </c>
      <c r="BN128" s="769"/>
      <c r="BO128" s="769"/>
      <c r="BP128" s="769"/>
      <c r="BQ128" s="769"/>
      <c r="BR128" s="769"/>
      <c r="BS128" s="792"/>
      <c r="BT128" s="768">
        <v>5</v>
      </c>
      <c r="BU128" s="769"/>
      <c r="BV128" s="769"/>
      <c r="BW128" s="769"/>
      <c r="BX128" s="769"/>
      <c r="BY128" s="769"/>
      <c r="BZ128" s="770"/>
      <c r="CA128" s="271"/>
      <c r="CB128" s="271"/>
      <c r="CC128" s="271"/>
      <c r="CD128" s="271"/>
      <c r="CE128" s="271"/>
      <c r="CF128" s="271"/>
      <c r="CG128" s="268"/>
      <c r="CH128" s="268"/>
      <c r="CI128" s="268"/>
      <c r="CJ128" s="269"/>
      <c r="CK128" s="841"/>
      <c r="CL128" s="842"/>
      <c r="CM128" s="842"/>
      <c r="CN128" s="842"/>
      <c r="CO128" s="843"/>
      <c r="CP128" s="771" t="s">
        <v>478</v>
      </c>
      <c r="CQ128" s="710"/>
      <c r="CR128" s="710"/>
      <c r="CS128" s="710"/>
      <c r="CT128" s="710"/>
      <c r="CU128" s="710"/>
      <c r="CV128" s="710"/>
      <c r="CW128" s="710"/>
      <c r="CX128" s="710"/>
      <c r="CY128" s="710"/>
      <c r="CZ128" s="710"/>
      <c r="DA128" s="710"/>
      <c r="DB128" s="710"/>
      <c r="DC128" s="710"/>
      <c r="DD128" s="710"/>
      <c r="DE128" s="710"/>
      <c r="DF128" s="711"/>
      <c r="DG128" s="772">
        <v>93484</v>
      </c>
      <c r="DH128" s="773"/>
      <c r="DI128" s="773"/>
      <c r="DJ128" s="773"/>
      <c r="DK128" s="773"/>
      <c r="DL128" s="773">
        <v>145208</v>
      </c>
      <c r="DM128" s="773"/>
      <c r="DN128" s="773"/>
      <c r="DO128" s="773"/>
      <c r="DP128" s="773"/>
      <c r="DQ128" s="773">
        <v>147118</v>
      </c>
      <c r="DR128" s="773"/>
      <c r="DS128" s="773"/>
      <c r="DT128" s="773"/>
      <c r="DU128" s="773"/>
      <c r="DV128" s="774">
        <v>0</v>
      </c>
      <c r="DW128" s="774"/>
      <c r="DX128" s="774"/>
      <c r="DY128" s="774"/>
      <c r="DZ128" s="775"/>
    </row>
    <row r="129" spans="1:131" s="234" customFormat="1" ht="26.25" customHeight="1" x14ac:dyDescent="0.2">
      <c r="A129" s="756" t="s">
        <v>100</v>
      </c>
      <c r="B129" s="757"/>
      <c r="C129" s="757"/>
      <c r="D129" s="757"/>
      <c r="E129" s="757"/>
      <c r="F129" s="757"/>
      <c r="G129" s="757"/>
      <c r="H129" s="757"/>
      <c r="I129" s="757"/>
      <c r="J129" s="757"/>
      <c r="K129" s="757"/>
      <c r="L129" s="757"/>
      <c r="M129" s="757"/>
      <c r="N129" s="757"/>
      <c r="O129" s="757"/>
      <c r="P129" s="757"/>
      <c r="Q129" s="757"/>
      <c r="R129" s="757"/>
      <c r="S129" s="757"/>
      <c r="T129" s="757"/>
      <c r="U129" s="757"/>
      <c r="V129" s="757"/>
      <c r="W129" s="758" t="s">
        <v>479</v>
      </c>
      <c r="X129" s="759"/>
      <c r="Y129" s="759"/>
      <c r="Z129" s="760"/>
      <c r="AA129" s="761">
        <v>401253394</v>
      </c>
      <c r="AB129" s="762"/>
      <c r="AC129" s="762"/>
      <c r="AD129" s="762"/>
      <c r="AE129" s="763"/>
      <c r="AF129" s="764">
        <v>398811844</v>
      </c>
      <c r="AG129" s="762"/>
      <c r="AH129" s="762"/>
      <c r="AI129" s="762"/>
      <c r="AJ129" s="763"/>
      <c r="AK129" s="764">
        <v>396972206</v>
      </c>
      <c r="AL129" s="762"/>
      <c r="AM129" s="762"/>
      <c r="AN129" s="762"/>
      <c r="AO129" s="763"/>
      <c r="AP129" s="765"/>
      <c r="AQ129" s="766"/>
      <c r="AR129" s="766"/>
      <c r="AS129" s="766"/>
      <c r="AT129" s="767"/>
      <c r="AU129" s="272"/>
      <c r="AV129" s="272"/>
      <c r="AW129" s="272"/>
      <c r="AX129" s="731" t="s">
        <v>480</v>
      </c>
      <c r="AY129" s="732"/>
      <c r="AZ129" s="732"/>
      <c r="BA129" s="732"/>
      <c r="BB129" s="732"/>
      <c r="BC129" s="732"/>
      <c r="BD129" s="732"/>
      <c r="BE129" s="733"/>
      <c r="BF129" s="751" t="s">
        <v>371</v>
      </c>
      <c r="BG129" s="752"/>
      <c r="BH129" s="752"/>
      <c r="BI129" s="752"/>
      <c r="BJ129" s="752"/>
      <c r="BK129" s="752"/>
      <c r="BL129" s="753"/>
      <c r="BM129" s="751">
        <v>8.75</v>
      </c>
      <c r="BN129" s="752"/>
      <c r="BO129" s="752"/>
      <c r="BP129" s="752"/>
      <c r="BQ129" s="752"/>
      <c r="BR129" s="752"/>
      <c r="BS129" s="753"/>
      <c r="BT129" s="751">
        <v>15</v>
      </c>
      <c r="BU129" s="754"/>
      <c r="BV129" s="754"/>
      <c r="BW129" s="754"/>
      <c r="BX129" s="754"/>
      <c r="BY129" s="754"/>
      <c r="BZ129" s="755"/>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2">
      <c r="A130" s="756" t="s">
        <v>481</v>
      </c>
      <c r="B130" s="757"/>
      <c r="C130" s="757"/>
      <c r="D130" s="757"/>
      <c r="E130" s="757"/>
      <c r="F130" s="757"/>
      <c r="G130" s="757"/>
      <c r="H130" s="757"/>
      <c r="I130" s="757"/>
      <c r="J130" s="757"/>
      <c r="K130" s="757"/>
      <c r="L130" s="757"/>
      <c r="M130" s="757"/>
      <c r="N130" s="757"/>
      <c r="O130" s="757"/>
      <c r="P130" s="757"/>
      <c r="Q130" s="757"/>
      <c r="R130" s="757"/>
      <c r="S130" s="757"/>
      <c r="T130" s="757"/>
      <c r="U130" s="757"/>
      <c r="V130" s="757"/>
      <c r="W130" s="758" t="s">
        <v>482</v>
      </c>
      <c r="X130" s="759"/>
      <c r="Y130" s="759"/>
      <c r="Z130" s="760"/>
      <c r="AA130" s="761">
        <v>74740819</v>
      </c>
      <c r="AB130" s="762"/>
      <c r="AC130" s="762"/>
      <c r="AD130" s="762"/>
      <c r="AE130" s="763"/>
      <c r="AF130" s="764">
        <v>74063746</v>
      </c>
      <c r="AG130" s="762"/>
      <c r="AH130" s="762"/>
      <c r="AI130" s="762"/>
      <c r="AJ130" s="763"/>
      <c r="AK130" s="764">
        <v>72164495</v>
      </c>
      <c r="AL130" s="762"/>
      <c r="AM130" s="762"/>
      <c r="AN130" s="762"/>
      <c r="AO130" s="763"/>
      <c r="AP130" s="765"/>
      <c r="AQ130" s="766"/>
      <c r="AR130" s="766"/>
      <c r="AS130" s="766"/>
      <c r="AT130" s="767"/>
      <c r="AU130" s="272"/>
      <c r="AV130" s="272"/>
      <c r="AW130" s="272"/>
      <c r="AX130" s="731" t="s">
        <v>483</v>
      </c>
      <c r="AY130" s="732"/>
      <c r="AZ130" s="732"/>
      <c r="BA130" s="732"/>
      <c r="BB130" s="732"/>
      <c r="BC130" s="732"/>
      <c r="BD130" s="732"/>
      <c r="BE130" s="733"/>
      <c r="BF130" s="734">
        <v>16.7</v>
      </c>
      <c r="BG130" s="735"/>
      <c r="BH130" s="735"/>
      <c r="BI130" s="735"/>
      <c r="BJ130" s="735"/>
      <c r="BK130" s="735"/>
      <c r="BL130" s="736"/>
      <c r="BM130" s="734">
        <v>25</v>
      </c>
      <c r="BN130" s="735"/>
      <c r="BO130" s="735"/>
      <c r="BP130" s="735"/>
      <c r="BQ130" s="735"/>
      <c r="BR130" s="735"/>
      <c r="BS130" s="736"/>
      <c r="BT130" s="734">
        <v>35</v>
      </c>
      <c r="BU130" s="737"/>
      <c r="BV130" s="737"/>
      <c r="BW130" s="737"/>
      <c r="BX130" s="737"/>
      <c r="BY130" s="737"/>
      <c r="BZ130" s="738"/>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5">
      <c r="A131" s="739"/>
      <c r="B131" s="740"/>
      <c r="C131" s="740"/>
      <c r="D131" s="740"/>
      <c r="E131" s="740"/>
      <c r="F131" s="740"/>
      <c r="G131" s="740"/>
      <c r="H131" s="740"/>
      <c r="I131" s="740"/>
      <c r="J131" s="740"/>
      <c r="K131" s="740"/>
      <c r="L131" s="740"/>
      <c r="M131" s="740"/>
      <c r="N131" s="740"/>
      <c r="O131" s="740"/>
      <c r="P131" s="740"/>
      <c r="Q131" s="740"/>
      <c r="R131" s="740"/>
      <c r="S131" s="740"/>
      <c r="T131" s="740"/>
      <c r="U131" s="740"/>
      <c r="V131" s="740"/>
      <c r="W131" s="741" t="s">
        <v>484</v>
      </c>
      <c r="X131" s="742"/>
      <c r="Y131" s="742"/>
      <c r="Z131" s="743"/>
      <c r="AA131" s="744">
        <v>326512575</v>
      </c>
      <c r="AB131" s="745"/>
      <c r="AC131" s="745"/>
      <c r="AD131" s="745"/>
      <c r="AE131" s="746"/>
      <c r="AF131" s="747">
        <v>324748098</v>
      </c>
      <c r="AG131" s="745"/>
      <c r="AH131" s="745"/>
      <c r="AI131" s="745"/>
      <c r="AJ131" s="746"/>
      <c r="AK131" s="747">
        <v>324807711</v>
      </c>
      <c r="AL131" s="745"/>
      <c r="AM131" s="745"/>
      <c r="AN131" s="745"/>
      <c r="AO131" s="746"/>
      <c r="AP131" s="748"/>
      <c r="AQ131" s="749"/>
      <c r="AR131" s="749"/>
      <c r="AS131" s="749"/>
      <c r="AT131" s="750"/>
      <c r="AU131" s="272"/>
      <c r="AV131" s="272"/>
      <c r="AW131" s="272"/>
      <c r="AX131" s="709" t="s">
        <v>485</v>
      </c>
      <c r="AY131" s="710"/>
      <c r="AZ131" s="710"/>
      <c r="BA131" s="710"/>
      <c r="BB131" s="710"/>
      <c r="BC131" s="710"/>
      <c r="BD131" s="710"/>
      <c r="BE131" s="711"/>
      <c r="BF131" s="712">
        <v>218.3</v>
      </c>
      <c r="BG131" s="713"/>
      <c r="BH131" s="713"/>
      <c r="BI131" s="713"/>
      <c r="BJ131" s="713"/>
      <c r="BK131" s="713"/>
      <c r="BL131" s="714"/>
      <c r="BM131" s="712">
        <v>400</v>
      </c>
      <c r="BN131" s="713"/>
      <c r="BO131" s="713"/>
      <c r="BP131" s="713"/>
      <c r="BQ131" s="713"/>
      <c r="BR131" s="713"/>
      <c r="BS131" s="714"/>
      <c r="BT131" s="715"/>
      <c r="BU131" s="716"/>
      <c r="BV131" s="716"/>
      <c r="BW131" s="716"/>
      <c r="BX131" s="716"/>
      <c r="BY131" s="716"/>
      <c r="BZ131" s="717"/>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2">
      <c r="A132" s="718" t="s">
        <v>486</v>
      </c>
      <c r="B132" s="719"/>
      <c r="C132" s="719"/>
      <c r="D132" s="719"/>
      <c r="E132" s="719"/>
      <c r="F132" s="719"/>
      <c r="G132" s="719"/>
      <c r="H132" s="719"/>
      <c r="I132" s="719"/>
      <c r="J132" s="719"/>
      <c r="K132" s="719"/>
      <c r="L132" s="719"/>
      <c r="M132" s="719"/>
      <c r="N132" s="719"/>
      <c r="O132" s="719"/>
      <c r="P132" s="719"/>
      <c r="Q132" s="719"/>
      <c r="R132" s="719"/>
      <c r="S132" s="719"/>
      <c r="T132" s="719"/>
      <c r="U132" s="719"/>
      <c r="V132" s="722" t="s">
        <v>487</v>
      </c>
      <c r="W132" s="722"/>
      <c r="X132" s="722"/>
      <c r="Y132" s="722"/>
      <c r="Z132" s="723"/>
      <c r="AA132" s="724">
        <v>17.687727949999999</v>
      </c>
      <c r="AB132" s="725"/>
      <c r="AC132" s="725"/>
      <c r="AD132" s="725"/>
      <c r="AE132" s="726"/>
      <c r="AF132" s="727">
        <v>17.280345400000002</v>
      </c>
      <c r="AG132" s="725"/>
      <c r="AH132" s="725"/>
      <c r="AI132" s="725"/>
      <c r="AJ132" s="726"/>
      <c r="AK132" s="727">
        <v>15.16390354</v>
      </c>
      <c r="AL132" s="725"/>
      <c r="AM132" s="725"/>
      <c r="AN132" s="725"/>
      <c r="AO132" s="726"/>
      <c r="AP132" s="728"/>
      <c r="AQ132" s="729"/>
      <c r="AR132" s="729"/>
      <c r="AS132" s="729"/>
      <c r="AT132" s="73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5">
      <c r="A133" s="720"/>
      <c r="B133" s="721"/>
      <c r="C133" s="721"/>
      <c r="D133" s="721"/>
      <c r="E133" s="721"/>
      <c r="F133" s="721"/>
      <c r="G133" s="721"/>
      <c r="H133" s="721"/>
      <c r="I133" s="721"/>
      <c r="J133" s="721"/>
      <c r="K133" s="721"/>
      <c r="L133" s="721"/>
      <c r="M133" s="721"/>
      <c r="N133" s="721"/>
      <c r="O133" s="721"/>
      <c r="P133" s="721"/>
      <c r="Q133" s="721"/>
      <c r="R133" s="721"/>
      <c r="S133" s="721"/>
      <c r="T133" s="721"/>
      <c r="U133" s="721"/>
      <c r="V133" s="701" t="s">
        <v>488</v>
      </c>
      <c r="W133" s="701"/>
      <c r="X133" s="701"/>
      <c r="Y133" s="701"/>
      <c r="Z133" s="702"/>
      <c r="AA133" s="703">
        <v>19.5</v>
      </c>
      <c r="AB133" s="704"/>
      <c r="AC133" s="704"/>
      <c r="AD133" s="704"/>
      <c r="AE133" s="705"/>
      <c r="AF133" s="703">
        <v>18.2</v>
      </c>
      <c r="AG133" s="704"/>
      <c r="AH133" s="704"/>
      <c r="AI133" s="704"/>
      <c r="AJ133" s="705"/>
      <c r="AK133" s="703">
        <v>16.7</v>
      </c>
      <c r="AL133" s="704"/>
      <c r="AM133" s="704"/>
      <c r="AN133" s="704"/>
      <c r="AO133" s="705"/>
      <c r="AP133" s="706"/>
      <c r="AQ133" s="707"/>
      <c r="AR133" s="707"/>
      <c r="AS133" s="707"/>
      <c r="AT133" s="708"/>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GY7Q//p896wHtovhr9lDhObrYKUDu3ty1blRtnOoUmR076lIw3Zeyu2fjEpZLkSrLbUKL6E6mM5TFVkq/ZcMSQ==" saltValue="DpW6E1/HDvrvKtnznLrOa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Normal="85" zoomScaleSheetLayoutView="100" workbookViewId="0"/>
  </sheetViews>
  <sheetFormatPr defaultColWidth="0" defaultRowHeight="13.5" customHeight="1" zeroHeight="1" x14ac:dyDescent="0.2"/>
  <cols>
    <col min="1" max="2" width="2.81640625" style="279" customWidth="1"/>
    <col min="3" max="120" width="2.81640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489</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j6StSCgkns3v8QeWlnNO1rMCi8+4uQC21MIpAuAH+amZ1dm9WncCbAkSHjd5TdKbvn3hlLvqq51VKwpPh4J/jw==" saltValue="jJKbi4JRemk8OvmFwADgYg=="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490</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3EqmYx+7tEGI6tg417pVKHU+a31wRXnBbAtPPL0HQD5XjZdUbrUwW+yLNTdVYLKX7VE3Byac8xWOA4LQ4rttdA==" saltValue="EjdWnM0tgxE3exwDUclDm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491</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492</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51" t="s">
        <v>493</v>
      </c>
      <c r="AP7" s="293"/>
      <c r="AQ7" s="294" t="s">
        <v>494</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52"/>
      <c r="AP8" s="299" t="s">
        <v>495</v>
      </c>
      <c r="AQ8" s="300" t="s">
        <v>496</v>
      </c>
      <c r="AR8" s="301" t="s">
        <v>497</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45" t="s">
        <v>498</v>
      </c>
      <c r="AL9" s="1146"/>
      <c r="AM9" s="1146"/>
      <c r="AN9" s="1147"/>
      <c r="AO9" s="302">
        <v>177158594</v>
      </c>
      <c r="AP9" s="302">
        <v>141711</v>
      </c>
      <c r="AQ9" s="303">
        <v>137138</v>
      </c>
      <c r="AR9" s="304">
        <v>3.3</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45" t="s">
        <v>499</v>
      </c>
      <c r="AL10" s="1146"/>
      <c r="AM10" s="1146"/>
      <c r="AN10" s="1147"/>
      <c r="AO10" s="302">
        <v>889968</v>
      </c>
      <c r="AP10" s="302">
        <v>712</v>
      </c>
      <c r="AQ10" s="303">
        <v>357</v>
      </c>
      <c r="AR10" s="304">
        <v>99.4</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45" t="s">
        <v>500</v>
      </c>
      <c r="AL11" s="1146"/>
      <c r="AM11" s="1146"/>
      <c r="AN11" s="1147"/>
      <c r="AO11" s="302">
        <v>2137153</v>
      </c>
      <c r="AP11" s="302">
        <v>1710</v>
      </c>
      <c r="AQ11" s="303">
        <v>818</v>
      </c>
      <c r="AR11" s="304">
        <v>109</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45" t="s">
        <v>501</v>
      </c>
      <c r="AL12" s="1146"/>
      <c r="AM12" s="1146"/>
      <c r="AN12" s="1147"/>
      <c r="AO12" s="302" t="s">
        <v>502</v>
      </c>
      <c r="AP12" s="302" t="s">
        <v>502</v>
      </c>
      <c r="AQ12" s="303" t="s">
        <v>502</v>
      </c>
      <c r="AR12" s="304" t="s">
        <v>502</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45" t="s">
        <v>503</v>
      </c>
      <c r="AL13" s="1146"/>
      <c r="AM13" s="1146"/>
      <c r="AN13" s="1147"/>
      <c r="AO13" s="302">
        <v>30541</v>
      </c>
      <c r="AP13" s="302">
        <v>24</v>
      </c>
      <c r="AQ13" s="303">
        <v>9</v>
      </c>
      <c r="AR13" s="304">
        <v>166.7</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45" t="s">
        <v>504</v>
      </c>
      <c r="AL14" s="1146"/>
      <c r="AM14" s="1146"/>
      <c r="AN14" s="1147"/>
      <c r="AO14" s="302">
        <v>5212089</v>
      </c>
      <c r="AP14" s="302">
        <v>4169</v>
      </c>
      <c r="AQ14" s="303">
        <v>2491</v>
      </c>
      <c r="AR14" s="304">
        <v>67.400000000000006</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45" t="s">
        <v>505</v>
      </c>
      <c r="AL15" s="1146"/>
      <c r="AM15" s="1146"/>
      <c r="AN15" s="1147"/>
      <c r="AO15" s="302">
        <v>-16138254</v>
      </c>
      <c r="AP15" s="302">
        <v>-12909</v>
      </c>
      <c r="AQ15" s="303">
        <v>-11877</v>
      </c>
      <c r="AR15" s="304">
        <v>8.6999999999999993</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7" t="s">
        <v>155</v>
      </c>
      <c r="AL16" s="1138"/>
      <c r="AM16" s="1138"/>
      <c r="AN16" s="1139"/>
      <c r="AO16" s="302">
        <v>169290091</v>
      </c>
      <c r="AP16" s="302">
        <v>135417</v>
      </c>
      <c r="AQ16" s="303">
        <v>128937</v>
      </c>
      <c r="AR16" s="304">
        <v>5</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506</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507</v>
      </c>
      <c r="AP20" s="313" t="s">
        <v>508</v>
      </c>
      <c r="AQ20" s="314" t="s">
        <v>509</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48" t="s">
        <v>510</v>
      </c>
      <c r="AL21" s="1149"/>
      <c r="AM21" s="1149"/>
      <c r="AN21" s="1150"/>
      <c r="AO21" s="317">
        <v>1489.11</v>
      </c>
      <c r="AP21" s="318">
        <v>1453.19</v>
      </c>
      <c r="AQ21" s="319">
        <v>35.92</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48" t="s">
        <v>511</v>
      </c>
      <c r="AL22" s="1149"/>
      <c r="AM22" s="1149"/>
      <c r="AN22" s="1150"/>
      <c r="AO22" s="322">
        <v>99.2</v>
      </c>
      <c r="AP22" s="323">
        <v>98.7</v>
      </c>
      <c r="AQ22" s="324">
        <v>0.5</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512</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513</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514</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51" t="s">
        <v>493</v>
      </c>
      <c r="AP30" s="293"/>
      <c r="AQ30" s="294" t="s">
        <v>494</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52"/>
      <c r="AP31" s="299" t="s">
        <v>495</v>
      </c>
      <c r="AQ31" s="300" t="s">
        <v>496</v>
      </c>
      <c r="AR31" s="301" t="s">
        <v>497</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4" t="s">
        <v>515</v>
      </c>
      <c r="AL32" s="1135"/>
      <c r="AM32" s="1135"/>
      <c r="AN32" s="1136"/>
      <c r="AO32" s="302">
        <v>111144384</v>
      </c>
      <c r="AP32" s="302">
        <v>88905</v>
      </c>
      <c r="AQ32" s="303">
        <v>74230</v>
      </c>
      <c r="AR32" s="304">
        <v>19.8</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4" t="s">
        <v>516</v>
      </c>
      <c r="AL33" s="1135"/>
      <c r="AM33" s="1135"/>
      <c r="AN33" s="1136"/>
      <c r="AO33" s="302" t="s">
        <v>502</v>
      </c>
      <c r="AP33" s="302" t="s">
        <v>502</v>
      </c>
      <c r="AQ33" s="303" t="s">
        <v>502</v>
      </c>
      <c r="AR33" s="304" t="s">
        <v>502</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4" t="s">
        <v>517</v>
      </c>
      <c r="AL34" s="1135"/>
      <c r="AM34" s="1135"/>
      <c r="AN34" s="1136"/>
      <c r="AO34" s="302">
        <v>1018033</v>
      </c>
      <c r="AP34" s="302">
        <v>814</v>
      </c>
      <c r="AQ34" s="303">
        <v>4236</v>
      </c>
      <c r="AR34" s="304">
        <v>-80.8</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4" t="s">
        <v>518</v>
      </c>
      <c r="AL35" s="1135"/>
      <c r="AM35" s="1135"/>
      <c r="AN35" s="1136"/>
      <c r="AO35" s="302">
        <v>9717701</v>
      </c>
      <c r="AP35" s="302">
        <v>7773</v>
      </c>
      <c r="AQ35" s="303">
        <v>1743</v>
      </c>
      <c r="AR35" s="304">
        <v>346</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4" t="s">
        <v>519</v>
      </c>
      <c r="AL36" s="1135"/>
      <c r="AM36" s="1135"/>
      <c r="AN36" s="1136"/>
      <c r="AO36" s="302" t="s">
        <v>502</v>
      </c>
      <c r="AP36" s="302" t="s">
        <v>502</v>
      </c>
      <c r="AQ36" s="303">
        <v>166</v>
      </c>
      <c r="AR36" s="304" t="s">
        <v>502</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4" t="s">
        <v>520</v>
      </c>
      <c r="AL37" s="1135"/>
      <c r="AM37" s="1135"/>
      <c r="AN37" s="1136"/>
      <c r="AO37" s="302">
        <v>886226</v>
      </c>
      <c r="AP37" s="302">
        <v>709</v>
      </c>
      <c r="AQ37" s="303">
        <v>811</v>
      </c>
      <c r="AR37" s="304">
        <v>-12.6</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31" t="s">
        <v>521</v>
      </c>
      <c r="AL38" s="1132"/>
      <c r="AM38" s="1132"/>
      <c r="AN38" s="1133"/>
      <c r="AO38" s="332">
        <v>481</v>
      </c>
      <c r="AP38" s="332">
        <v>0</v>
      </c>
      <c r="AQ38" s="333">
        <v>2</v>
      </c>
      <c r="AR38" s="324">
        <v>-100</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31" t="s">
        <v>522</v>
      </c>
      <c r="AL39" s="1132"/>
      <c r="AM39" s="1132"/>
      <c r="AN39" s="1133"/>
      <c r="AO39" s="302">
        <v>-1348802</v>
      </c>
      <c r="AP39" s="302">
        <v>-1079</v>
      </c>
      <c r="AQ39" s="303">
        <v>-2418</v>
      </c>
      <c r="AR39" s="304">
        <v>-55.4</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4" t="s">
        <v>523</v>
      </c>
      <c r="AL40" s="1135"/>
      <c r="AM40" s="1135"/>
      <c r="AN40" s="1136"/>
      <c r="AO40" s="302">
        <v>-72164495</v>
      </c>
      <c r="AP40" s="302">
        <v>-57725</v>
      </c>
      <c r="AQ40" s="303">
        <v>-51416</v>
      </c>
      <c r="AR40" s="304">
        <v>12.3</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7" t="s">
        <v>524</v>
      </c>
      <c r="AL41" s="1138"/>
      <c r="AM41" s="1138"/>
      <c r="AN41" s="1139"/>
      <c r="AO41" s="302">
        <v>49253528</v>
      </c>
      <c r="AP41" s="302">
        <v>39398</v>
      </c>
      <c r="AQ41" s="303">
        <v>27354</v>
      </c>
      <c r="AR41" s="304">
        <v>44</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525</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526</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40" t="s">
        <v>493</v>
      </c>
      <c r="AN49" s="1142" t="s">
        <v>527</v>
      </c>
      <c r="AO49" s="1143"/>
      <c r="AP49" s="1143"/>
      <c r="AQ49" s="1143"/>
      <c r="AR49" s="1144"/>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41"/>
      <c r="AN50" s="344" t="s">
        <v>528</v>
      </c>
      <c r="AO50" s="345" t="s">
        <v>529</v>
      </c>
      <c r="AP50" s="346" t="s">
        <v>530</v>
      </c>
      <c r="AQ50" s="347" t="s">
        <v>531</v>
      </c>
      <c r="AR50" s="348" t="s">
        <v>532</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533</v>
      </c>
      <c r="AL51" s="341"/>
      <c r="AM51" s="349">
        <v>155678654</v>
      </c>
      <c r="AN51" s="350">
        <v>119664</v>
      </c>
      <c r="AO51" s="351">
        <v>15.6</v>
      </c>
      <c r="AP51" s="352">
        <v>94715</v>
      </c>
      <c r="AQ51" s="353">
        <v>6.9</v>
      </c>
      <c r="AR51" s="354">
        <v>8.6999999999999993</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534</v>
      </c>
      <c r="AM52" s="357">
        <v>27215627</v>
      </c>
      <c r="AN52" s="358">
        <v>20920</v>
      </c>
      <c r="AO52" s="359">
        <v>3.4</v>
      </c>
      <c r="AP52" s="360">
        <v>24902</v>
      </c>
      <c r="AQ52" s="361">
        <v>29</v>
      </c>
      <c r="AR52" s="362">
        <v>-25.6</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535</v>
      </c>
      <c r="AL53" s="341"/>
      <c r="AM53" s="349">
        <v>186893094</v>
      </c>
      <c r="AN53" s="350">
        <v>144938</v>
      </c>
      <c r="AO53" s="351">
        <v>21.1</v>
      </c>
      <c r="AP53" s="352">
        <v>97161</v>
      </c>
      <c r="AQ53" s="353">
        <v>2.6</v>
      </c>
      <c r="AR53" s="354">
        <v>18.5</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534</v>
      </c>
      <c r="AM54" s="357">
        <v>35583722</v>
      </c>
      <c r="AN54" s="358">
        <v>27596</v>
      </c>
      <c r="AO54" s="359">
        <v>31.9</v>
      </c>
      <c r="AP54" s="360">
        <v>26543</v>
      </c>
      <c r="AQ54" s="361">
        <v>6.6</v>
      </c>
      <c r="AR54" s="362">
        <v>25.3</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536</v>
      </c>
      <c r="AL55" s="341"/>
      <c r="AM55" s="349">
        <v>199351587</v>
      </c>
      <c r="AN55" s="350">
        <v>156076</v>
      </c>
      <c r="AO55" s="351">
        <v>7.7</v>
      </c>
      <c r="AP55" s="352">
        <v>101731</v>
      </c>
      <c r="AQ55" s="353">
        <v>4.7</v>
      </c>
      <c r="AR55" s="354">
        <v>3</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534</v>
      </c>
      <c r="AM56" s="357">
        <v>23323882</v>
      </c>
      <c r="AN56" s="358">
        <v>18261</v>
      </c>
      <c r="AO56" s="359">
        <v>-33.799999999999997</v>
      </c>
      <c r="AP56" s="360">
        <v>26906</v>
      </c>
      <c r="AQ56" s="361">
        <v>1.4</v>
      </c>
      <c r="AR56" s="362">
        <v>-35.200000000000003</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537</v>
      </c>
      <c r="AL57" s="341"/>
      <c r="AM57" s="349">
        <v>224763865</v>
      </c>
      <c r="AN57" s="350">
        <v>177773</v>
      </c>
      <c r="AO57" s="351">
        <v>13.9</v>
      </c>
      <c r="AP57" s="352">
        <v>108224</v>
      </c>
      <c r="AQ57" s="353">
        <v>6.4</v>
      </c>
      <c r="AR57" s="354">
        <v>7.5</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534</v>
      </c>
      <c r="AM58" s="357">
        <v>29964773</v>
      </c>
      <c r="AN58" s="358">
        <v>23700</v>
      </c>
      <c r="AO58" s="359">
        <v>29.8</v>
      </c>
      <c r="AP58" s="360">
        <v>27358</v>
      </c>
      <c r="AQ58" s="361">
        <v>1.7</v>
      </c>
      <c r="AR58" s="362">
        <v>28.1</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538</v>
      </c>
      <c r="AL59" s="341"/>
      <c r="AM59" s="349">
        <v>212643900</v>
      </c>
      <c r="AN59" s="350">
        <v>170096</v>
      </c>
      <c r="AO59" s="351">
        <v>-4.3</v>
      </c>
      <c r="AP59" s="352">
        <v>105585</v>
      </c>
      <c r="AQ59" s="353">
        <v>-2.4</v>
      </c>
      <c r="AR59" s="354">
        <v>-1.9</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534</v>
      </c>
      <c r="AM60" s="357">
        <v>28153835</v>
      </c>
      <c r="AN60" s="358">
        <v>22521</v>
      </c>
      <c r="AO60" s="359">
        <v>-5</v>
      </c>
      <c r="AP60" s="360">
        <v>26225</v>
      </c>
      <c r="AQ60" s="361">
        <v>-4.0999999999999996</v>
      </c>
      <c r="AR60" s="362">
        <v>-0.9</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539</v>
      </c>
      <c r="AL61" s="363"/>
      <c r="AM61" s="364">
        <v>195866220</v>
      </c>
      <c r="AN61" s="365">
        <v>153709</v>
      </c>
      <c r="AO61" s="366">
        <v>10.8</v>
      </c>
      <c r="AP61" s="367">
        <v>101483</v>
      </c>
      <c r="AQ61" s="368">
        <v>3.6</v>
      </c>
      <c r="AR61" s="354">
        <v>7.2</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534</v>
      </c>
      <c r="AM62" s="357">
        <v>28848368</v>
      </c>
      <c r="AN62" s="358">
        <v>22600</v>
      </c>
      <c r="AO62" s="359">
        <v>5.3</v>
      </c>
      <c r="AP62" s="360">
        <v>26387</v>
      </c>
      <c r="AQ62" s="361">
        <v>6.9</v>
      </c>
      <c r="AR62" s="362">
        <v>-1.6</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row r="74" spans="1:46" ht="13" hidden="1" x14ac:dyDescent="0.2"/>
  </sheetData>
  <sheetProtection algorithmName="SHA-512" hashValue="Jm/4VFihTlzsESpUYDzGGMpg7m7BMSCbILY3TeS/8oxrMNrsKzRPH8U4CjPKvHnUaClc1nHiRnu4zoOmBF9YpQ==" saltValue="9Kep4g9AbbZR25JDyXAlx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540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o/1NXz0/Z42tDtjbAn3isnS6kZ0+oI5r+4Edh2la3xIsR5M+QDFYKh7LFlM0Z0tMvw3L4Q/uMyUNPyyeMPa/Cw==" saltValue="smEsLX94SZoKoCOAd7el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541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lQmjP5Y2t7Uggr34QZBtFNhbMqC8cJlaY77NakZCHCfSEZWA8lYMqyZ8oohKfcpIXdPT2620WSEIAyrpaNkrNg==" saltValue="R2ugmovI0EFpG86rqNRk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542</v>
      </c>
      <c r="G46" s="372" t="s">
        <v>543</v>
      </c>
      <c r="H46" s="372" t="s">
        <v>544</v>
      </c>
      <c r="I46" s="372" t="s">
        <v>545</v>
      </c>
      <c r="J46" s="373" t="s">
        <v>546</v>
      </c>
    </row>
    <row r="47" spans="2:10" ht="57.75" customHeight="1" x14ac:dyDescent="0.2">
      <c r="B47" s="7"/>
      <c r="C47" s="1153" t="s">
        <v>3</v>
      </c>
      <c r="D47" s="1153"/>
      <c r="E47" s="1154"/>
      <c r="F47" s="374">
        <v>7.31</v>
      </c>
      <c r="G47" s="375">
        <v>6.97</v>
      </c>
      <c r="H47" s="375">
        <v>5.68</v>
      </c>
      <c r="I47" s="375">
        <v>5.22</v>
      </c>
      <c r="J47" s="376">
        <v>5.78</v>
      </c>
    </row>
    <row r="48" spans="2:10" ht="57.75" customHeight="1" x14ac:dyDescent="0.2">
      <c r="B48" s="8"/>
      <c r="C48" s="1155" t="s">
        <v>4</v>
      </c>
      <c r="D48" s="1155"/>
      <c r="E48" s="1156"/>
      <c r="F48" s="377">
        <v>6.58</v>
      </c>
      <c r="G48" s="378">
        <v>6.25</v>
      </c>
      <c r="H48" s="378">
        <v>5.44</v>
      </c>
      <c r="I48" s="378">
        <v>6.1</v>
      </c>
      <c r="J48" s="379">
        <v>4.8</v>
      </c>
    </row>
    <row r="49" spans="2:10" ht="57.75" customHeight="1" thickBot="1" x14ac:dyDescent="0.25">
      <c r="B49" s="9"/>
      <c r="C49" s="1157" t="s">
        <v>5</v>
      </c>
      <c r="D49" s="1157"/>
      <c r="E49" s="1158"/>
      <c r="F49" s="380" t="s">
        <v>547</v>
      </c>
      <c r="G49" s="381" t="s">
        <v>548</v>
      </c>
      <c r="H49" s="381" t="s">
        <v>549</v>
      </c>
      <c r="I49" s="381">
        <v>0.13</v>
      </c>
      <c r="J49" s="382" t="s">
        <v>550</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pDYy/ZPX3k0ieEtYwvDktRWKG2sCOiFE0eyEs8cisgFZu97FfB6qhNb2HJ50cCiP4BUziv+T+QpEiyLk3lJdlQ==" saltValue="sl6E2P3xjuqZq+WoOiKP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早水　健児(911847)</cp:lastModifiedBy>
  <cp:lastPrinted>2020-03-13T05:49:28Z</cp:lastPrinted>
  <dcterms:created xsi:type="dcterms:W3CDTF">2020-02-10T01:28:48Z</dcterms:created>
  <dcterms:modified xsi:type="dcterms:W3CDTF">2020-10-07T06:20:15Z</dcterms:modified>
</cp:coreProperties>
</file>