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AM36" i="10"/>
  <c r="U36" i="10"/>
  <c r="BW35" i="10"/>
  <c r="BE35" i="10"/>
  <c r="U35" i="10"/>
  <c r="BW34" i="10"/>
  <c r="BE34" i="10"/>
  <c r="U34" i="10"/>
  <c r="BW33" i="10"/>
  <c r="U33" i="10"/>
  <c r="BW32" i="10"/>
  <c r="U32" i="10"/>
  <c r="C32" i="10"/>
  <c r="C33" i="10" s="1"/>
  <c r="C31" i="10"/>
  <c r="U31" i="10" l="1"/>
  <c r="C34" i="10"/>
  <c r="C35" i="10" s="1"/>
  <c r="C36" i="10" s="1"/>
  <c r="C37" i="10" s="1"/>
  <c r="C38" i="10" s="1"/>
  <c r="AM31" i="10"/>
  <c r="AM32" i="10" s="1"/>
  <c r="AM33"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1" i="10" l="1"/>
  <c r="CO31" i="10" s="1"/>
  <c r="CO32" i="10" s="1"/>
  <c r="CO33" i="10" s="1"/>
  <c r="CO34" i="10" s="1"/>
  <c r="CO35" i="10" s="1"/>
  <c r="CO36" i="10" s="1"/>
  <c r="CO37" i="10" s="1"/>
  <c r="CO38" i="10" s="1"/>
  <c r="CO39" i="10" s="1"/>
  <c r="CO40" i="10" s="1"/>
  <c r="BE31" i="10"/>
  <c r="BE32" i="10" s="1"/>
  <c r="BE33" i="10" s="1"/>
</calcChain>
</file>

<file path=xl/sharedStrings.xml><?xml version="1.0" encoding="utf-8"?>
<sst xmlns="http://schemas.openxmlformats.org/spreadsheetml/2006/main" count="1226" uniqueCount="631">
  <si>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</si>
  <si>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</si>
  <si>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</si>
  <si>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</si>
  <si>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</si>
  <si>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</si>
  <si>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</si>
  <si>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</si>
  <si>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</si>
  <si>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</si>
  <si>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</si>
  <si>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</si>
  <si>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</si>
  <si>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</si>
  <si>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</si>
  <si>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</si>
  <si>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</si>
  <si>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</si>
  <si>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</si>
  <si>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</si>
  <si>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</si>
  <si>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</si>
  <si>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</si>
  <si>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</si>
  <si>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</si>
  <si>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</si>
  <si>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</si>
  <si>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</si>
  <si>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</si>
  <si>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</si>
  <si>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</si>
  <si>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</si>
  <si>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</si>
  <si>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</si>
  <si>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</si>
  <si>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</si>
  <si>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</si>
  <si>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</si>
  <si>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</si>
  <si>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</si>
  <si>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</si>
  <si>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</si>
  <si>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</si>
  <si>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</si>
  <si>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</si>
  <si>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</si>
  <si>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</si>
  <si>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</si>
  <si>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</si>
  <si>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</si>
  <si>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</si>
  <si>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</si>
  <si>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</si>
  <si>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</si>
  <si>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</si>
  <si>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</si>
  <si>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</si>
  <si>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</si>
  <si>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</si>
  <si>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</si>
  <si>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</si>
  <si>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</si>
  <si>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</si>
  <si>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</si>
  <si>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</si>
  <si>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</si>
  <si>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</si>
  <si>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</si>
  <si>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</si>
  <si>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</si>
  <si>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</si>
  <si>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</si>
  <si>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</si>
  <si>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</si>
  <si>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</si>
  <si>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</si>
  <si>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</si>
  <si>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</si>
  <si>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</si>
  <si>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</si>
  <si>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</si>
  <si>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山形県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</si>
  <si>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</si>
  <si>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</si>
  <si>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</si>
  <si>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</si>
  <si>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</si>
  <si>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</si>
  <si>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</si>
  <si>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</si>
  <si>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</si>
  <si>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</si>
  <si>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</si>
  <si>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</si>
  <si>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</si>
  <si>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</si>
  <si>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</si>
  <si>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</si>
  <si>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</si>
  <si>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</si>
  <si>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</si>
  <si>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</si>
  <si>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</si>
  <si>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</si>
  <si>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</si>
  <si>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</si>
  <si>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</si>
  <si>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</si>
  <si>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</si>
  <si>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</si>
  <si>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</si>
  <si>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</si>
  <si>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</si>
  <si>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</si>
  <si>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</si>
  <si>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</si>
  <si>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</si>
  <si>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</si>
  <si>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</si>
  <si>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</si>
  <si>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</si>
  <si>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</si>
  <si>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</si>
  <si>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</si>
  <si>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</si>
  <si>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</si>
  <si>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</si>
  <si>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</si>
  <si>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</si>
  <si>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</si>
  <si>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</si>
  <si>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</si>
  <si>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</si>
  <si>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</si>
  <si>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</si>
  <si>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</si>
  <si>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</si>
  <si>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</si>
  <si>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</si>
  <si>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</si>
  <si>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</si>
  <si>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</si>
  <si>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2"/>
  </si>
  <si>
    <t>病院事業会計</t>
    <phoneticPr fontId="5"/>
  </si>
  <si>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</si>
  <si>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</si>
  <si>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</si>
  <si>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</si>
  <si>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</si>
  <si>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</si>
  <si>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</si>
  <si>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</si>
  <si>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</si>
  <si>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</si>
  <si>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</si>
  <si>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</si>
  <si>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</si>
  <si>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</si>
  <si>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</si>
  <si>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</si>
  <si>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</si>
  <si>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</si>
  <si>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</si>
  <si>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</si>
  <si>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</si>
  <si>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</si>
  <si>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</si>
  <si>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</si>
  <si>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</si>
  <si>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</si>
  <si>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</si>
  <si>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</si>
  <si>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</si>
  <si>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</si>
  <si>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</si>
  <si>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</si>
  <si>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</si>
  <si>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</si>
  <si>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</si>
  <si>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</si>
  <si>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</si>
  <si>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</si>
  <si>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</si>
  <si>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</si>
  <si>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</si>
  <si>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山形県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</si>
  <si>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</si>
  <si>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</si>
  <si>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</si>
  <si>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</si>
  <si>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</si>
  <si>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</si>
  <si>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</si>
  <si>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</si>
  <si>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</si>
  <si>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</si>
  <si>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</si>
  <si>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</si>
  <si>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</si>
  <si>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</si>
  <si>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</si>
  <si>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</si>
  <si>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</si>
  <si>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</si>
  <si>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</si>
  <si>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</si>
  <si>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</si>
  <si>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</si>
  <si>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</si>
  <si>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</si>
  <si>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</si>
  <si>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</si>
  <si>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</si>
  <si>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</si>
  <si>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</si>
  <si>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</si>
  <si>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</si>
  <si>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</si>
  <si>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</si>
  <si>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</si>
  <si>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</si>
  <si>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</si>
  <si>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</si>
  <si>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</si>
  <si>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</si>
  <si>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</si>
  <si>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</si>
  <si>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</si>
  <si>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</si>
  <si>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</si>
  <si>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</si>
  <si>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</si>
  <si>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</si>
  <si>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</si>
  <si>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</si>
  <si>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</si>
  <si>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</si>
  <si>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</si>
  <si>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</si>
  <si>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</si>
  <si>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</si>
  <si>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</si>
  <si>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</si>
  <si>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</si>
  <si>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</si>
  <si>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</si>
  <si>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</si>
  <si>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</si>
  <si>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</si>
  <si>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</si>
  <si>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</si>
  <si>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</si>
  <si>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</si>
  <si>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</si>
  <si>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</si>
  <si>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</si>
  <si>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</si>
  <si>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</si>
  <si>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</si>
  <si>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</si>
  <si>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</si>
  <si>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</si>
  <si>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</si>
  <si>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</si>
  <si>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</si>
  <si>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</si>
  <si>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</si>
  <si>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</si>
  <si>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</si>
  <si>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</si>
  <si>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</si>
  <si>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</si>
  <si>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</si>
  <si>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</si>
  <si>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</si>
  <si>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</si>
  <si>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</si>
  <si>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</si>
  <si>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</si>
  <si>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</si>
  <si>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</si>
  <si>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</si>
  <si>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</si>
  <si>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</si>
  <si>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</si>
  <si>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</si>
  <si>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</si>
  <si>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</si>
  <si>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</si>
  <si>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</si>
  <si>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</si>
  <si>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</si>
  <si>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</si>
  <si>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</si>
  <si>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</si>
  <si>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</si>
  <si>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</si>
  <si>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</si>
  <si>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</si>
  <si>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</si>
  <si>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</si>
  <si>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</si>
  <si>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</si>
  <si>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</si>
  <si>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</si>
  <si>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</si>
  <si>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</si>
  <si>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</si>
  <si>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</si>
  <si>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</si>
  <si>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</si>
  <si>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</si>
  <si>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</si>
  <si>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</si>
  <si>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</si>
  <si>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</si>
  <si>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</si>
  <si>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</si>
  <si>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</si>
  <si>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</si>
  <si>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</si>
  <si>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</si>
  <si>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</si>
  <si>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</si>
  <si>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</si>
  <si>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</si>
  <si>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</si>
  <si>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</si>
  <si>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</si>
  <si>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</si>
  <si>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</si>
  <si>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</si>
  <si>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</si>
  <si>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</si>
  <si>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</si>
  <si>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</si>
  <si>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</si>
  <si>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</si>
  <si>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山形県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</si>
  <si>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</si>
  <si>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</si>
  <si>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</si>
  <si>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</si>
  <si>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</si>
  <si>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</si>
  <si>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</si>
  <si>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</si>
  <si>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</si>
  <si>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</si>
  <si>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</si>
  <si>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</si>
  <si>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</si>
  <si>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</si>
  <si>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</si>
  <si>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</si>
  <si>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</si>
  <si>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</si>
  <si>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</si>
  <si>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</si>
  <si>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</si>
  <si>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市町村振興資金特別会計</t>
    <phoneticPr fontId="5"/>
  </si>
  <si>
    <t>-</t>
    <phoneticPr fontId="5"/>
  </si>
  <si>
    <t>母子父子寡婦福祉資金特別会計</t>
    <phoneticPr fontId="5"/>
  </si>
  <si>
    <t>-</t>
    <phoneticPr fontId="5"/>
  </si>
  <si>
    <t>小規模企業者等設備導入資金特別会計</t>
    <phoneticPr fontId="5"/>
  </si>
  <si>
    <t>農業改良資金特別会計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</si>
  <si>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</si>
  <si>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</si>
  <si>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</si>
  <si>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</si>
  <si>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</si>
  <si>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</si>
  <si>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</si>
  <si>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</si>
  <si>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</si>
  <si>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</si>
  <si>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</si>
  <si>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</si>
  <si>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</si>
  <si>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</si>
  <si>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</si>
  <si>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</si>
  <si>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</si>
  <si>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電気事業会計</t>
    <phoneticPr fontId="5"/>
  </si>
  <si>
    <t>工業用水道事業会計</t>
    <phoneticPr fontId="5"/>
  </si>
  <si>
    <t>公営企業資産運用事業会計</t>
    <phoneticPr fontId="5"/>
  </si>
  <si>
    <t>水道用水供給事業会計</t>
    <phoneticPr fontId="5"/>
  </si>
  <si>
    <t>病院事業会計</t>
    <phoneticPr fontId="5"/>
  </si>
  <si>
    <t>港湾整備事業特別会計</t>
    <phoneticPr fontId="5"/>
  </si>
  <si>
    <t>流域下水道事業特別会計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</si>
  <si>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</si>
  <si>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</si>
  <si>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</si>
  <si>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</si>
  <si>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</si>
  <si>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</si>
  <si>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</si>
  <si>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</si>
  <si>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</si>
  <si>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</si>
  <si>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</si>
  <si>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</si>
  <si>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</si>
  <si>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</si>
  <si>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</si>
  <si>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</si>
  <si>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</si>
  <si>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</si>
  <si>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</si>
  <si>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</si>
  <si>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</si>
  <si>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</si>
  <si>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</si>
  <si>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</si>
  <si>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</si>
  <si>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</si>
  <si>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</si>
  <si>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</si>
  <si>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</si>
  <si>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</si>
  <si>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</si>
  <si>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</si>
  <si>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</si>
  <si>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</si>
  <si>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</si>
  <si>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</si>
  <si>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</si>
  <si>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</si>
  <si>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</si>
  <si>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</si>
  <si>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</si>
  <si>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</si>
  <si>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</si>
  <si>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</si>
  <si>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</si>
  <si>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</si>
  <si>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</si>
  <si>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</si>
  <si>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</si>
  <si>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</si>
  <si>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</si>
  <si>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</si>
  <si>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</si>
  <si>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</si>
  <si>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</si>
  <si>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</si>
  <si>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</si>
  <si>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</si>
  <si>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</si>
  <si>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</si>
  <si>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</si>
  <si>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</si>
  <si>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</si>
  <si>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</si>
  <si>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</si>
  <si>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</si>
  <si>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</si>
  <si>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</si>
  <si>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港湾整備事業特別会計</t>
    <phoneticPr fontId="5"/>
  </si>
  <si>
    <t>(Ｆ)</t>
    <phoneticPr fontId="5"/>
  </si>
  <si>
    <t>水道用水供給事業会計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</si>
  <si>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</si>
  <si>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</si>
  <si>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</si>
  <si>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</si>
  <si>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</si>
  <si>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</si>
  <si>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</si>
  <si>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</si>
  <si>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</si>
  <si>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</si>
  <si>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</si>
  <si>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</si>
  <si>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</si>
  <si>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</si>
  <si>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</si>
  <si>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</si>
  <si>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</si>
  <si>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</si>
  <si>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</si>
  <si>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</si>
  <si>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</si>
  <si>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</si>
  <si>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</si>
  <si>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</si>
  <si>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</si>
  <si>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</si>
  <si>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</si>
  <si>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</si>
  <si>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</si>
  <si>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</si>
  <si>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</si>
  <si>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</si>
  <si>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</si>
  <si>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</si>
  <si>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</si>
  <si>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</si>
  <si>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</si>
  <si>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</si>
  <si>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</si>
  <si>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</si>
  <si>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</si>
  <si>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</si>
  <si>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</si>
  <si>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</si>
  <si>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</si>
  <si>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</si>
  <si>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</si>
  <si>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</si>
  <si>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</si>
  <si>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</si>
  <si>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</si>
  <si>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</si>
  <si>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</si>
  <si>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</si>
  <si>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</si>
  <si>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</si>
  <si>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</si>
  <si>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</si>
  <si>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</si>
  <si>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</si>
  <si>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</si>
  <si>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</si>
  <si>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</si>
  <si>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</si>
  <si>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</si>
  <si>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</si>
  <si>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</si>
  <si>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</si>
  <si>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</si>
  <si>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</si>
  <si>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</si>
  <si>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</si>
  <si>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</si>
  <si>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</si>
  <si>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</si>
  <si>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</si>
  <si>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</si>
  <si>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</si>
  <si>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</si>
  <si>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</si>
  <si>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</si>
  <si>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</si>
  <si>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</si>
  <si>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</si>
  <si>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1.72</t>
  </si>
  <si>
    <t>病院事業会計</t>
  </si>
  <si>
    <t>▲ 0.29</t>
  </si>
  <si>
    <t>▲ 1.19</t>
  </si>
  <si>
    <t>▲ 1.43</t>
  </si>
  <si>
    <t>電気事業会計</t>
  </si>
  <si>
    <t>水道用水供給事業会計</t>
  </si>
  <si>
    <t>一般会計</t>
  </si>
  <si>
    <t>公営企業資産運用事業会計</t>
  </si>
  <si>
    <t>工業用水道事業会計</t>
  </si>
  <si>
    <t>国民健康保険特別会計</t>
  </si>
  <si>
    <t>流域下水道事業特別会計</t>
  </si>
  <si>
    <t>その他会計（赤字）</t>
  </si>
  <si>
    <t>その他会計（黒字）</t>
  </si>
  <si>
    <t>H25末</t>
    <phoneticPr fontId="2"/>
  </si>
  <si>
    <t>H26末</t>
    <phoneticPr fontId="2"/>
  </si>
  <si>
    <t>H27末</t>
    <phoneticPr fontId="2"/>
  </si>
  <si>
    <t>H28末</t>
    <phoneticPr fontId="2"/>
  </si>
  <si>
    <t>H29末</t>
    <phoneticPr fontId="2"/>
  </si>
  <si>
    <t>法適用企業</t>
  </si>
  <si>
    <t>法非適用企業</t>
  </si>
  <si>
    <t>置賜広域病院企業団</t>
  </si>
  <si>
    <t>○</t>
  </si>
  <si>
    <t>山形県公立大学法人</t>
  </si>
  <si>
    <t>-</t>
    <phoneticPr fontId="2"/>
  </si>
  <si>
    <t>(公財)やまがた教育振興財団</t>
  </si>
  <si>
    <t>(社)山形県私立学校振興基金協会</t>
  </si>
  <si>
    <t>(公財)山形県生涯学習文化財団</t>
  </si>
  <si>
    <t>(株)モンテディオ山形</t>
  </si>
  <si>
    <t>株式会社山形テレビ</t>
  </si>
  <si>
    <t>株式会社さくらんぼテレビジョン</t>
  </si>
  <si>
    <t>山形鉄道(株)</t>
  </si>
  <si>
    <t>山形空港ビル(株)</t>
  </si>
  <si>
    <t>庄内空港ビル(株)</t>
  </si>
  <si>
    <t>(公財)山形県生活衛生営業指導センター</t>
  </si>
  <si>
    <t>（株）やまがた新電力</t>
    <rPh sb="1" eb="2">
      <t>カブ</t>
    </rPh>
    <rPh sb="7" eb="8">
      <t>シン</t>
    </rPh>
    <rPh sb="8" eb="10">
      <t>デンリョク</t>
    </rPh>
    <phoneticPr fontId="5"/>
  </si>
  <si>
    <t>公立大学法人山形県立保健医療大学</t>
  </si>
  <si>
    <t>(公財)山形県総合社会福祉基金</t>
  </si>
  <si>
    <t>地方独立行政法人山形県・酒田市病院機構</t>
  </si>
  <si>
    <t>(公財)山形県臓器移植推進機構</t>
  </si>
  <si>
    <t>(公財)山形県企業振興公社</t>
  </si>
  <si>
    <t>(一財)置賜地域地場産業振興センター</t>
  </si>
  <si>
    <t>(財)山形大学産業研究所</t>
  </si>
  <si>
    <t>(公財)山形県産業技術振興機構</t>
  </si>
  <si>
    <t>（一財）山形コンベンションビューロー</t>
    <rPh sb="1" eb="2">
      <t>イチ</t>
    </rPh>
    <rPh sb="2" eb="3">
      <t>ザイ</t>
    </rPh>
    <rPh sb="4" eb="6">
      <t>ヤマガタ</t>
    </rPh>
    <phoneticPr fontId="5"/>
  </si>
  <si>
    <t>(公財)山形県国際交流協会</t>
  </si>
  <si>
    <t>(公社)山形県観光物産協会</t>
    <rPh sb="1" eb="3">
      <t>コウシャ</t>
    </rPh>
    <rPh sb="4" eb="7">
      <t>ヤマガタケン</t>
    </rPh>
    <rPh sb="7" eb="9">
      <t>カンコウ</t>
    </rPh>
    <rPh sb="9" eb="11">
      <t>ブッサン</t>
    </rPh>
    <rPh sb="11" eb="13">
      <t>キョウカイ</t>
    </rPh>
    <phoneticPr fontId="5"/>
  </si>
  <si>
    <t>(公財)やまがた農業支援センター</t>
  </si>
  <si>
    <t>(公社)山形県青果物生産出荷安定基金協会</t>
  </si>
  <si>
    <t>(公財)山形県水産振興協会</t>
  </si>
  <si>
    <t>(一社)山形県系統豚普及センター</t>
  </si>
  <si>
    <t>(公社)山形県畜産協会</t>
  </si>
  <si>
    <t>(株)山形県食肉公社</t>
  </si>
  <si>
    <t>(株)米沢食肉公社</t>
  </si>
  <si>
    <t>(公財)山形県林業公社</t>
  </si>
  <si>
    <t>(公財)山形県みどり推進機構</t>
  </si>
  <si>
    <t>(公財)山形県建設技術センター</t>
  </si>
  <si>
    <t>特別法人山形県土地開発公社</t>
  </si>
  <si>
    <t>特別法人山形県道路公社</t>
  </si>
  <si>
    <t>-</t>
    <phoneticPr fontId="2"/>
  </si>
  <si>
    <t>特別法人山形県住宅供給公社</t>
  </si>
  <si>
    <t>(公財)山形県埋蔵文化財センター</t>
  </si>
  <si>
    <t>(公財)山形美術館</t>
  </si>
  <si>
    <t>(公財)山形県スポーツ協会</t>
  </si>
  <si>
    <t>(公財)山形県暴力追放運動推進センター</t>
  </si>
  <si>
    <t>-</t>
    <phoneticPr fontId="2"/>
  </si>
  <si>
    <t>-</t>
    <phoneticPr fontId="2"/>
  </si>
  <si>
    <t>-</t>
    <phoneticPr fontId="2"/>
  </si>
  <si>
    <t>地域医療介護総合確保基金</t>
  </si>
  <si>
    <t>県有施設整備基金</t>
  </si>
  <si>
    <t>介護保険財政安定化基金</t>
  </si>
  <si>
    <t>まち・ひと・しごと創生拠点整備基金</t>
  </si>
  <si>
    <t>ふるさと農村地域活性化基金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</si>
  <si>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</si>
  <si>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</si>
  <si>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</si>
  <si>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</si>
  <si>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将来負担比率と有形固定資産減価償却率がいずれもグループ内平均値より高い水準にあり、また、庁舎や学校等の一般財産のうち、一般的に大規模な改修工事が必要とされる建築後30 年を経過した建物が平成28 年度末時点で延床面積割合で全体の52％に達している状況である。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</si>
  <si>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</si>
  <si>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</si>
  <si>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</si>
  <si>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</si>
  <si>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</si>
  <si>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</si>
  <si>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実質公債費比率は、低金利に伴う地方債の元利償還金の減少等により、着実に低下している一方、 将来負担比率は平成24年度以降着実に低下していたが、平成28年度以降は充当可能財源が減少したこと等を受けて増加傾向にある。また、本県の将来負担比率はグループ内平均値と比較して高い水準にあるが、主な要因としては、地方公社・第三セクター等の負債等に係る一般会計等の負担見込額のうち、（公財）山形県林業公社の負担額が大きいまま推移していることが挙げられる（Ｈ29：8,722百万円→Ｈ30：8,413百万円）。各指標の改善に向けて、今後も経営改善のための見直しや公債費の適正化に取り組んでいく。</t>
    <rPh sb="10" eb="13">
      <t>テイキンリ</t>
    </rPh>
    <rPh sb="14" eb="15">
      <t>トモナ</t>
    </rPh>
    <rPh sb="16" eb="19">
      <t>チホウサイ</t>
    </rPh>
    <rPh sb="20" eb="22">
      <t>ガンリ</t>
    </rPh>
    <rPh sb="22" eb="25">
      <t>ショウカンキン</t>
    </rPh>
    <rPh sb="26" eb="28">
      <t>ゲンショウ</t>
    </rPh>
    <rPh sb="28" eb="29">
      <t>トウ</t>
    </rPh>
    <rPh sb="78" eb="80">
      <t>イコウ</t>
    </rPh>
    <rPh sb="101" eb="103">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</si>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</sst>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6667-4CA7-8C5C-1592EB51EC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79712</c:v>
                </c:pt>
                <c:pt idx="1">
                  <c:v>74966</c:v>
                </c:pt>
                <c:pt idx="2">
                  <c:v>86432</c:v>
                </c:pt>
                <c:pt idx="3">
                  <c:v>81813</c:v>
                </c:pt>
                <c:pt idx="4">
                  <c:v>83925</c:v>
                </c:pt>
              </c:numCache>
            </c:numRef>
          </c:val>
          <c:smooth val="0"/>
          <c:extLst>
            <c:ext xmlns:c16="http://schemas.microsoft.com/office/drawing/2014/chart" uri="{C3380CC4-5D6E-409C-BE32-E72D297353CC}">
              <c16:uniqueId val="{00000001-6667-4CA7-8C5C-1592EB51ECD1}"/>
            </c:ext>
          </c:extLst>
        </c:ser>
        <c:dLbls>
          <c:showLegendKey val="0"/>
          <c:showVal val="0"/>
          <c:showCatName val="0"/>
          <c:showSerName val="0"/>
          <c:showPercent val="0"/>
          <c:showBubbleSize val="0"/>
        </c:dLbls>
        <c:marker val="1"/>
        <c:smooth val="0"/>
        <c:axId val="211991552"/>
        <c:axId val="212001920"/>
      </c:lineChart>
      <c:catAx>
        <c:axId val="211991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001920"/>
        <c:crosses val="autoZero"/>
        <c:auto val="1"/>
        <c:lblAlgn val="ctr"/>
        <c:lblOffset val="100"/>
        <c:tickLblSkip val="1"/>
        <c:tickMarkSkip val="1"/>
        <c:noMultiLvlLbl val="0"/>
      </c:catAx>
      <c:valAx>
        <c:axId val="212001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99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1.18</c:v>
                </c:pt>
                <c:pt idx="1">
                  <c:v>1.42</c:v>
                </c:pt>
                <c:pt idx="2">
                  <c:v>1.1399999999999999</c:v>
                </c:pt>
                <c:pt idx="3">
                  <c:v>1.36</c:v>
                </c:pt>
                <c:pt idx="4">
                  <c:v>1.4</c:v>
                </c:pt>
              </c:numCache>
            </c:numRef>
          </c:val>
          <c:extLst>
            <c:ext xmlns:c16="http://schemas.microsoft.com/office/drawing/2014/chart" uri="{C3380CC4-5D6E-409C-BE32-E72D297353CC}">
              <c16:uniqueId val="{00000000-F0D1-427B-B40D-656963C401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c:v>
                </c:pt>
                <c:pt idx="1">
                  <c:v>3.43</c:v>
                </c:pt>
                <c:pt idx="2">
                  <c:v>2.0499999999999998</c:v>
                </c:pt>
                <c:pt idx="3">
                  <c:v>2.02</c:v>
                </c:pt>
                <c:pt idx="4">
                  <c:v>2.64</c:v>
                </c:pt>
              </c:numCache>
            </c:numRef>
          </c:val>
          <c:extLst>
            <c:ext xmlns:c16="http://schemas.microsoft.com/office/drawing/2014/chart" uri="{C3380CC4-5D6E-409C-BE32-E72D297353CC}">
              <c16:uniqueId val="{00000001-F0D1-427B-B40D-656963C4010F}"/>
            </c:ext>
          </c:extLst>
        </c:ser>
        <c:dLbls>
          <c:showLegendKey val="0"/>
          <c:showVal val="0"/>
          <c:showCatName val="0"/>
          <c:showSerName val="0"/>
          <c:showPercent val="0"/>
          <c:showBubbleSize val="0"/>
        </c:dLbls>
        <c:gapWidth val="250"/>
        <c:overlap val="100"/>
        <c:axId val="219108480"/>
        <c:axId val="21911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0.32</c:v>
                </c:pt>
                <c:pt idx="2">
                  <c:v>-1.72</c:v>
                </c:pt>
                <c:pt idx="3">
                  <c:v>0.17</c:v>
                </c:pt>
                <c:pt idx="4">
                  <c:v>0.64</c:v>
                </c:pt>
              </c:numCache>
            </c:numRef>
          </c:val>
          <c:smooth val="0"/>
          <c:extLst>
            <c:ext xmlns:c16="http://schemas.microsoft.com/office/drawing/2014/chart" uri="{C3380CC4-5D6E-409C-BE32-E72D297353CC}">
              <c16:uniqueId val="{00000002-F0D1-427B-B40D-656963C4010F}"/>
            </c:ext>
          </c:extLst>
        </c:ser>
        <c:dLbls>
          <c:showLegendKey val="0"/>
          <c:showVal val="0"/>
          <c:showCatName val="0"/>
          <c:showSerName val="0"/>
          <c:showPercent val="0"/>
          <c:showBubbleSize val="0"/>
        </c:dLbls>
        <c:marker val="1"/>
        <c:smooth val="0"/>
        <c:axId val="219108480"/>
        <c:axId val="219110400"/>
      </c:lineChart>
      <c:catAx>
        <c:axId val="2191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110400"/>
        <c:crosses val="autoZero"/>
        <c:auto val="1"/>
        <c:lblAlgn val="ctr"/>
        <c:lblOffset val="100"/>
        <c:tickLblSkip val="1"/>
        <c:tickMarkSkip val="1"/>
        <c:noMultiLvlLbl val="0"/>
      </c:catAx>
      <c:valAx>
        <c:axId val="21911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1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44-4AC7-B183-132EC5E910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44-4AC7-B183-132EC5E91093}"/>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0.14000000000000001</c:v>
                </c:pt>
                <c:pt idx="4">
                  <c:v>#N/A</c:v>
                </c:pt>
                <c:pt idx="5">
                  <c:v>0.12</c:v>
                </c:pt>
                <c:pt idx="6">
                  <c:v>#N/A</c:v>
                </c:pt>
                <c:pt idx="7">
                  <c:v>0.1</c:v>
                </c:pt>
                <c:pt idx="8">
                  <c:v>#N/A</c:v>
                </c:pt>
                <c:pt idx="9">
                  <c:v>0.1</c:v>
                </c:pt>
              </c:numCache>
            </c:numRef>
          </c:val>
          <c:extLst>
            <c:ext xmlns:c16="http://schemas.microsoft.com/office/drawing/2014/chart" uri="{C3380CC4-5D6E-409C-BE32-E72D297353CC}">
              <c16:uniqueId val="{00000002-AD44-4AC7-B183-132EC5E9109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3-AD44-4AC7-B183-132EC5E91093}"/>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0.13</c:v>
                </c:pt>
                <c:pt idx="4">
                  <c:v>#N/A</c:v>
                </c:pt>
                <c:pt idx="5">
                  <c:v>0.13</c:v>
                </c:pt>
                <c:pt idx="6">
                  <c:v>#N/A</c:v>
                </c:pt>
                <c:pt idx="7">
                  <c:v>0.17</c:v>
                </c:pt>
                <c:pt idx="8">
                  <c:v>#N/A</c:v>
                </c:pt>
                <c:pt idx="9">
                  <c:v>0.21</c:v>
                </c:pt>
              </c:numCache>
            </c:numRef>
          </c:val>
          <c:extLst>
            <c:ext xmlns:c16="http://schemas.microsoft.com/office/drawing/2014/chart" uri="{C3380CC4-5D6E-409C-BE32-E72D297353CC}">
              <c16:uniqueId val="{00000004-AD44-4AC7-B183-132EC5E91093}"/>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0.48</c:v>
                </c:pt>
                <c:pt idx="2">
                  <c:v>#N/A</c:v>
                </c:pt>
                <c:pt idx="3">
                  <c:v>0.89</c:v>
                </c:pt>
                <c:pt idx="4">
                  <c:v>#N/A</c:v>
                </c:pt>
                <c:pt idx="5">
                  <c:v>0.95</c:v>
                </c:pt>
                <c:pt idx="6">
                  <c:v>#N/A</c:v>
                </c:pt>
                <c:pt idx="7">
                  <c:v>0.89</c:v>
                </c:pt>
                <c:pt idx="8">
                  <c:v>#N/A</c:v>
                </c:pt>
                <c:pt idx="9">
                  <c:v>0.96</c:v>
                </c:pt>
              </c:numCache>
            </c:numRef>
          </c:val>
          <c:extLst>
            <c:ext xmlns:c16="http://schemas.microsoft.com/office/drawing/2014/chart" uri="{C3380CC4-5D6E-409C-BE32-E72D297353CC}">
              <c16:uniqueId val="{00000005-AD44-4AC7-B183-132EC5E9109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1.18</c:v>
                </c:pt>
                <c:pt idx="2">
                  <c:v>#N/A</c:v>
                </c:pt>
                <c:pt idx="3">
                  <c:v>1.41</c:v>
                </c:pt>
                <c:pt idx="4">
                  <c:v>#N/A</c:v>
                </c:pt>
                <c:pt idx="5">
                  <c:v>1.1399999999999999</c:v>
                </c:pt>
                <c:pt idx="6">
                  <c:v>#N/A</c:v>
                </c:pt>
                <c:pt idx="7">
                  <c:v>1.35</c:v>
                </c:pt>
                <c:pt idx="8">
                  <c:v>#N/A</c:v>
                </c:pt>
                <c:pt idx="9">
                  <c:v>1.4</c:v>
                </c:pt>
              </c:numCache>
            </c:numRef>
          </c:val>
          <c:extLst>
            <c:ext xmlns:c16="http://schemas.microsoft.com/office/drawing/2014/chart" uri="{C3380CC4-5D6E-409C-BE32-E72D297353CC}">
              <c16:uniqueId val="{00000006-AD44-4AC7-B183-132EC5E91093}"/>
            </c:ext>
          </c:extLst>
        </c:ser>
        <c:ser>
          <c:idx val="7"/>
          <c:order val="7"/>
          <c:tx>
            <c:strRef>
              <c:f>データシート!$A$34</c:f>
              <c:strCache>
                <c:ptCount val="1"/>
                <c:pt idx="0">
                  <c:v>水道用水供給事業会計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3.41</c:v>
                </c:pt>
                <c:pt idx="2">
                  <c:v>#N/A</c:v>
                </c:pt>
                <c:pt idx="3">
                  <c:v>3.83</c:v>
                </c:pt>
                <c:pt idx="4">
                  <c:v>#N/A</c:v>
                </c:pt>
                <c:pt idx="5">
                  <c:v>4.2300000000000004</c:v>
                </c:pt>
                <c:pt idx="6">
                  <c:v>#N/A</c:v>
                </c:pt>
                <c:pt idx="7">
                  <c:v>5.0199999999999996</c:v>
                </c:pt>
                <c:pt idx="8">
                  <c:v>#N/A</c:v>
                </c:pt>
                <c:pt idx="9">
                  <c:v>5.46</c:v>
                </c:pt>
              </c:numCache>
            </c:numRef>
          </c:val>
          <c:extLst>
            <c:ext xmlns:c16="http://schemas.microsoft.com/office/drawing/2014/chart" uri="{C3380CC4-5D6E-409C-BE32-E72D297353CC}">
              <c16:uniqueId val="{00000007-AD44-4AC7-B183-132EC5E91093}"/>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4.4000000000000004</c:v>
                </c:pt>
                <c:pt idx="2">
                  <c:v>#N/A</c:v>
                </c:pt>
                <c:pt idx="3">
                  <c:v>4.7300000000000004</c:v>
                </c:pt>
                <c:pt idx="4">
                  <c:v>#N/A</c:v>
                </c:pt>
                <c:pt idx="5">
                  <c:v>4.9800000000000004</c:v>
                </c:pt>
                <c:pt idx="6">
                  <c:v>#N/A</c:v>
                </c:pt>
                <c:pt idx="7">
                  <c:v>5.32</c:v>
                </c:pt>
                <c:pt idx="8">
                  <c:v>#N/A</c:v>
                </c:pt>
                <c:pt idx="9">
                  <c:v>5.79</c:v>
                </c:pt>
              </c:numCache>
            </c:numRef>
          </c:val>
          <c:extLst>
            <c:ext xmlns:c16="http://schemas.microsoft.com/office/drawing/2014/chart" uri="{C3380CC4-5D6E-409C-BE32-E72D297353CC}">
              <c16:uniqueId val="{00000008-AD44-4AC7-B183-132EC5E9109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0.72</c:v>
                </c:pt>
                <c:pt idx="2">
                  <c:v>#N/A</c:v>
                </c:pt>
                <c:pt idx="3">
                  <c:v>0.26</c:v>
                </c:pt>
                <c:pt idx="4">
                  <c:v>0.28999999999999998</c:v>
                </c:pt>
                <c:pt idx="5">
                  <c:v>#N/A</c:v>
                </c:pt>
                <c:pt idx="6">
                  <c:v>1.19</c:v>
                </c:pt>
                <c:pt idx="7">
                  <c:v>#N/A</c:v>
                </c:pt>
                <c:pt idx="8">
                  <c:v>1.43</c:v>
                </c:pt>
                <c:pt idx="9">
                  <c:v>#N/A</c:v>
                </c:pt>
              </c:numCache>
            </c:numRef>
          </c:val>
          <c:extLst>
            <c:ext xmlns:c16="http://schemas.microsoft.com/office/drawing/2014/chart" uri="{C3380CC4-5D6E-409C-BE32-E72D297353CC}">
              <c16:uniqueId val="{00000009-AD44-4AC7-B183-132EC5E91093}"/>
            </c:ext>
          </c:extLst>
        </c:ser>
        <c:dLbls>
          <c:showLegendKey val="0"/>
          <c:showVal val="0"/>
          <c:showCatName val="0"/>
          <c:showSerName val="0"/>
          <c:showPercent val="0"/>
          <c:showBubbleSize val="0"/>
        </c:dLbls>
        <c:gapWidth val="150"/>
        <c:overlap val="100"/>
        <c:axId val="49449984"/>
        <c:axId val="49451776"/>
      </c:barChart>
      <c:catAx>
        <c:axId val="494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51776"/>
        <c:crosses val="autoZero"/>
        <c:auto val="1"/>
        <c:lblAlgn val="ctr"/>
        <c:lblOffset val="100"/>
        <c:tickLblSkip val="1"/>
        <c:tickMarkSkip val="1"/>
        <c:noMultiLvlLbl val="0"/>
      </c:catAx>
      <c:valAx>
        <c:axId val="4945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4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63707</c:v>
                </c:pt>
                <c:pt idx="5">
                  <c:v>64115</c:v>
                </c:pt>
                <c:pt idx="8">
                  <c:v>64084</c:v>
                </c:pt>
                <c:pt idx="11">
                  <c:v>69430</c:v>
                </c:pt>
                <c:pt idx="14">
                  <c:v>62642</c:v>
                </c:pt>
              </c:numCache>
            </c:numRef>
          </c:val>
          <c:extLst>
            <c:ext xmlns:c16="http://schemas.microsoft.com/office/drawing/2014/chart" uri="{C3380CC4-5D6E-409C-BE32-E72D297353CC}">
              <c16:uniqueId val="{00000000-7970-41AF-9D46-2D7EE16D32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43</c:v>
                </c:pt>
                <c:pt idx="3">
                  <c:v>36</c:v>
                </c:pt>
                <c:pt idx="6">
                  <c:v>5</c:v>
                </c:pt>
                <c:pt idx="9">
                  <c:v>19</c:v>
                </c:pt>
                <c:pt idx="12">
                  <c:v>13</c:v>
                </c:pt>
              </c:numCache>
            </c:numRef>
          </c:val>
          <c:extLst>
            <c:ext xmlns:c16="http://schemas.microsoft.com/office/drawing/2014/chart" uri="{C3380CC4-5D6E-409C-BE32-E72D297353CC}">
              <c16:uniqueId val="{00000001-7970-41AF-9D46-2D7EE16D32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571</c:v>
                </c:pt>
                <c:pt idx="3">
                  <c:v>415</c:v>
                </c:pt>
                <c:pt idx="6">
                  <c:v>379</c:v>
                </c:pt>
                <c:pt idx="9">
                  <c:v>241</c:v>
                </c:pt>
                <c:pt idx="12">
                  <c:v>169</c:v>
                </c:pt>
              </c:numCache>
            </c:numRef>
          </c:val>
          <c:extLst>
            <c:ext xmlns:c16="http://schemas.microsoft.com/office/drawing/2014/chart" uri="{C3380CC4-5D6E-409C-BE32-E72D297353CC}">
              <c16:uniqueId val="{00000002-7970-41AF-9D46-2D7EE16D32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708</c:v>
                </c:pt>
                <c:pt idx="3">
                  <c:v>686</c:v>
                </c:pt>
                <c:pt idx="6">
                  <c:v>882</c:v>
                </c:pt>
                <c:pt idx="9">
                  <c:v>979</c:v>
                </c:pt>
                <c:pt idx="12">
                  <c:v>948</c:v>
                </c:pt>
              </c:numCache>
            </c:numRef>
          </c:val>
          <c:extLst>
            <c:ext xmlns:c16="http://schemas.microsoft.com/office/drawing/2014/chart" uri="{C3380CC4-5D6E-409C-BE32-E72D297353CC}">
              <c16:uniqueId val="{00000003-7970-41AF-9D46-2D7EE16D32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3258</c:v>
                </c:pt>
                <c:pt idx="3">
                  <c:v>3283</c:v>
                </c:pt>
                <c:pt idx="6">
                  <c:v>3061</c:v>
                </c:pt>
                <c:pt idx="9">
                  <c:v>3051</c:v>
                </c:pt>
                <c:pt idx="12">
                  <c:v>2545</c:v>
                </c:pt>
              </c:numCache>
            </c:numRef>
          </c:val>
          <c:extLst>
            <c:ext xmlns:c16="http://schemas.microsoft.com/office/drawing/2014/chart" uri="{C3380CC4-5D6E-409C-BE32-E72D297353CC}">
              <c16:uniqueId val="{00000004-7970-41AF-9D46-2D7EE16D32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1159</c:v>
                </c:pt>
                <c:pt idx="3">
                  <c:v>1159</c:v>
                </c:pt>
                <c:pt idx="6">
                  <c:v>1159</c:v>
                </c:pt>
                <c:pt idx="9">
                  <c:v>1159</c:v>
                </c:pt>
                <c:pt idx="12">
                  <c:v>159</c:v>
                </c:pt>
              </c:numCache>
            </c:numRef>
          </c:val>
          <c:extLst>
            <c:ext xmlns:c16="http://schemas.microsoft.com/office/drawing/2014/chart" uri="{C3380CC4-5D6E-409C-BE32-E72D297353CC}">
              <c16:uniqueId val="{00000005-7970-41AF-9D46-2D7EE16D32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70-41AF-9D46-2D7EE16D32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94678</c:v>
                </c:pt>
                <c:pt idx="3">
                  <c:v>93671</c:v>
                </c:pt>
                <c:pt idx="6">
                  <c:v>92445</c:v>
                </c:pt>
                <c:pt idx="9">
                  <c:v>96534</c:v>
                </c:pt>
                <c:pt idx="12">
                  <c:v>90521</c:v>
                </c:pt>
              </c:numCache>
            </c:numRef>
          </c:val>
          <c:extLst>
            <c:ext xmlns:c16="http://schemas.microsoft.com/office/drawing/2014/chart" uri="{C3380CC4-5D6E-409C-BE32-E72D297353CC}">
              <c16:uniqueId val="{00000007-7970-41AF-9D46-2D7EE16D320B}"/>
            </c:ext>
          </c:extLst>
        </c:ser>
        <c:dLbls>
          <c:showLegendKey val="0"/>
          <c:showVal val="0"/>
          <c:showCatName val="0"/>
          <c:showSerName val="0"/>
          <c:showPercent val="0"/>
          <c:showBubbleSize val="0"/>
        </c:dLbls>
        <c:gapWidth val="100"/>
        <c:overlap val="100"/>
        <c:axId val="219488256"/>
        <c:axId val="21949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36710</c:v>
                </c:pt>
                <c:pt idx="2">
                  <c:v>#N/A</c:v>
                </c:pt>
                <c:pt idx="3">
                  <c:v>#N/A</c:v>
                </c:pt>
                <c:pt idx="4">
                  <c:v>35135</c:v>
                </c:pt>
                <c:pt idx="5">
                  <c:v>#N/A</c:v>
                </c:pt>
                <c:pt idx="6">
                  <c:v>#N/A</c:v>
                </c:pt>
                <c:pt idx="7">
                  <c:v>33847</c:v>
                </c:pt>
                <c:pt idx="8">
                  <c:v>#N/A</c:v>
                </c:pt>
                <c:pt idx="9">
                  <c:v>#N/A</c:v>
                </c:pt>
                <c:pt idx="10">
                  <c:v>32553</c:v>
                </c:pt>
                <c:pt idx="11">
                  <c:v>#N/A</c:v>
                </c:pt>
                <c:pt idx="12">
                  <c:v>#N/A</c:v>
                </c:pt>
                <c:pt idx="13">
                  <c:v>31713</c:v>
                </c:pt>
                <c:pt idx="14">
                  <c:v>#N/A</c:v>
                </c:pt>
              </c:numCache>
            </c:numRef>
          </c:val>
          <c:smooth val="0"/>
          <c:extLst>
            <c:ext xmlns:c16="http://schemas.microsoft.com/office/drawing/2014/chart" uri="{C3380CC4-5D6E-409C-BE32-E72D297353CC}">
              <c16:uniqueId val="{00000008-7970-41AF-9D46-2D7EE16D320B}"/>
            </c:ext>
          </c:extLst>
        </c:ser>
        <c:dLbls>
          <c:showLegendKey val="0"/>
          <c:showVal val="0"/>
          <c:showCatName val="0"/>
          <c:showSerName val="0"/>
          <c:showPercent val="0"/>
          <c:showBubbleSize val="0"/>
        </c:dLbls>
        <c:marker val="1"/>
        <c:smooth val="0"/>
        <c:axId val="219488256"/>
        <c:axId val="219490176"/>
      </c:lineChart>
      <c:catAx>
        <c:axId val="2194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490176"/>
        <c:crosses val="autoZero"/>
        <c:auto val="1"/>
        <c:lblAlgn val="ctr"/>
        <c:lblOffset val="100"/>
        <c:tickLblSkip val="1"/>
        <c:tickMarkSkip val="1"/>
        <c:noMultiLvlLbl val="0"/>
      </c:catAx>
      <c:valAx>
        <c:axId val="21949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706496</c:v>
                </c:pt>
                <c:pt idx="5">
                  <c:v>698158</c:v>
                </c:pt>
                <c:pt idx="8">
                  <c:v>686501</c:v>
                </c:pt>
                <c:pt idx="11">
                  <c:v>673672</c:v>
                </c:pt>
                <c:pt idx="14">
                  <c:v>660406</c:v>
                </c:pt>
              </c:numCache>
            </c:numRef>
          </c:val>
          <c:extLst>
            <c:ext xmlns:c16="http://schemas.microsoft.com/office/drawing/2014/chart" uri="{C3380CC4-5D6E-409C-BE32-E72D297353CC}">
              <c16:uniqueId val="{00000000-9E2A-4066-9200-0D368B72C7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21370</c:v>
                </c:pt>
                <c:pt idx="5">
                  <c:v>20083</c:v>
                </c:pt>
                <c:pt idx="8">
                  <c:v>20362</c:v>
                </c:pt>
                <c:pt idx="11">
                  <c:v>14115</c:v>
                </c:pt>
                <c:pt idx="14">
                  <c:v>17825</c:v>
                </c:pt>
              </c:numCache>
            </c:numRef>
          </c:val>
          <c:extLst>
            <c:ext xmlns:c16="http://schemas.microsoft.com/office/drawing/2014/chart" uri="{C3380CC4-5D6E-409C-BE32-E72D297353CC}">
              <c16:uniqueId val="{00000001-9E2A-4066-9200-0D368B72C7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48606</c:v>
                </c:pt>
                <c:pt idx="5">
                  <c:v>49142</c:v>
                </c:pt>
                <c:pt idx="8">
                  <c:v>45184</c:v>
                </c:pt>
                <c:pt idx="11">
                  <c:v>36349</c:v>
                </c:pt>
                <c:pt idx="14">
                  <c:v>37681</c:v>
                </c:pt>
              </c:numCache>
            </c:numRef>
          </c:val>
          <c:extLst>
            <c:ext xmlns:c16="http://schemas.microsoft.com/office/drawing/2014/chart" uri="{C3380CC4-5D6E-409C-BE32-E72D297353CC}">
              <c16:uniqueId val="{00000002-9E2A-4066-9200-0D368B72C7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2A-4066-9200-0D368B72C7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2A-4066-9200-0D368B72C7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12038</c:v>
                </c:pt>
                <c:pt idx="3">
                  <c:v>10548</c:v>
                </c:pt>
                <c:pt idx="6">
                  <c:v>11677</c:v>
                </c:pt>
                <c:pt idx="9">
                  <c:v>10442</c:v>
                </c:pt>
                <c:pt idx="12">
                  <c:v>9157</c:v>
                </c:pt>
              </c:numCache>
            </c:numRef>
          </c:val>
          <c:extLst>
            <c:ext xmlns:c16="http://schemas.microsoft.com/office/drawing/2014/chart" uri="{C3380CC4-5D6E-409C-BE32-E72D297353CC}">
              <c16:uniqueId val="{00000005-9E2A-4066-9200-0D368B72C7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149605</c:v>
                </c:pt>
                <c:pt idx="3">
                  <c:v>151080</c:v>
                </c:pt>
                <c:pt idx="6">
                  <c:v>146784</c:v>
                </c:pt>
                <c:pt idx="9">
                  <c:v>142209</c:v>
                </c:pt>
                <c:pt idx="12">
                  <c:v>132859</c:v>
                </c:pt>
              </c:numCache>
            </c:numRef>
          </c:val>
          <c:extLst>
            <c:ext xmlns:c16="http://schemas.microsoft.com/office/drawing/2014/chart" uri="{C3380CC4-5D6E-409C-BE32-E72D297353CC}">
              <c16:uniqueId val="{00000006-9E2A-4066-9200-0D368B72C7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8951</c:v>
                </c:pt>
                <c:pt idx="3">
                  <c:v>8655</c:v>
                </c:pt>
                <c:pt idx="6">
                  <c:v>7995</c:v>
                </c:pt>
                <c:pt idx="9">
                  <c:v>7451</c:v>
                </c:pt>
                <c:pt idx="12">
                  <c:v>6974</c:v>
                </c:pt>
              </c:numCache>
            </c:numRef>
          </c:val>
          <c:extLst>
            <c:ext xmlns:c16="http://schemas.microsoft.com/office/drawing/2014/chart" uri="{C3380CC4-5D6E-409C-BE32-E72D297353CC}">
              <c16:uniqueId val="{00000007-9E2A-4066-9200-0D368B72C7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30804</c:v>
                </c:pt>
                <c:pt idx="3">
                  <c:v>29101</c:v>
                </c:pt>
                <c:pt idx="6">
                  <c:v>27675</c:v>
                </c:pt>
                <c:pt idx="9">
                  <c:v>27357</c:v>
                </c:pt>
                <c:pt idx="12">
                  <c:v>27196</c:v>
                </c:pt>
              </c:numCache>
            </c:numRef>
          </c:val>
          <c:extLst>
            <c:ext xmlns:c16="http://schemas.microsoft.com/office/drawing/2014/chart" uri="{C3380CC4-5D6E-409C-BE32-E72D297353CC}">
              <c16:uniqueId val="{00000008-9E2A-4066-9200-0D368B72C7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1982</c:v>
                </c:pt>
                <c:pt idx="3">
                  <c:v>1482</c:v>
                </c:pt>
                <c:pt idx="6">
                  <c:v>1143</c:v>
                </c:pt>
                <c:pt idx="9">
                  <c:v>910</c:v>
                </c:pt>
                <c:pt idx="12">
                  <c:v>924</c:v>
                </c:pt>
              </c:numCache>
            </c:numRef>
          </c:val>
          <c:extLst>
            <c:ext xmlns:c16="http://schemas.microsoft.com/office/drawing/2014/chart" uri="{C3380CC4-5D6E-409C-BE32-E72D297353CC}">
              <c16:uniqueId val="{00000009-9E2A-4066-9200-0D368B72C7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1196851</c:v>
                </c:pt>
                <c:pt idx="3">
                  <c:v>1192010</c:v>
                </c:pt>
                <c:pt idx="6">
                  <c:v>1185507</c:v>
                </c:pt>
                <c:pt idx="9">
                  <c:v>1168669</c:v>
                </c:pt>
                <c:pt idx="12">
                  <c:v>1171297</c:v>
                </c:pt>
              </c:numCache>
            </c:numRef>
          </c:val>
          <c:extLst>
            <c:ext xmlns:c16="http://schemas.microsoft.com/office/drawing/2014/chart" uri="{C3380CC4-5D6E-409C-BE32-E72D297353CC}">
              <c16:uniqueId val="{0000000A-9E2A-4066-9200-0D368B72C7AD}"/>
            </c:ext>
          </c:extLst>
        </c:ser>
        <c:dLbls>
          <c:showLegendKey val="0"/>
          <c:showVal val="0"/>
          <c:showCatName val="0"/>
          <c:showSerName val="0"/>
          <c:showPercent val="0"/>
          <c:showBubbleSize val="0"/>
        </c:dLbls>
        <c:gapWidth val="100"/>
        <c:overlap val="100"/>
        <c:axId val="219427200"/>
        <c:axId val="219429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623758</c:v>
                </c:pt>
                <c:pt idx="2">
                  <c:v>#N/A</c:v>
                </c:pt>
                <c:pt idx="3">
                  <c:v>#N/A</c:v>
                </c:pt>
                <c:pt idx="4">
                  <c:v>625493</c:v>
                </c:pt>
                <c:pt idx="5">
                  <c:v>#N/A</c:v>
                </c:pt>
                <c:pt idx="6">
                  <c:v>#N/A</c:v>
                </c:pt>
                <c:pt idx="7">
                  <c:v>628735</c:v>
                </c:pt>
                <c:pt idx="8">
                  <c:v>#N/A</c:v>
                </c:pt>
                <c:pt idx="9">
                  <c:v>#N/A</c:v>
                </c:pt>
                <c:pt idx="10">
                  <c:v>632902</c:v>
                </c:pt>
                <c:pt idx="11">
                  <c:v>#N/A</c:v>
                </c:pt>
                <c:pt idx="12">
                  <c:v>#N/A</c:v>
                </c:pt>
                <c:pt idx="13">
                  <c:v>632494</c:v>
                </c:pt>
                <c:pt idx="14">
                  <c:v>#N/A</c:v>
                </c:pt>
              </c:numCache>
            </c:numRef>
          </c:val>
          <c:smooth val="0"/>
          <c:extLst>
            <c:ext xmlns:c16="http://schemas.microsoft.com/office/drawing/2014/chart" uri="{C3380CC4-5D6E-409C-BE32-E72D297353CC}">
              <c16:uniqueId val="{0000000B-9E2A-4066-9200-0D368B72C7AD}"/>
            </c:ext>
          </c:extLst>
        </c:ser>
        <c:dLbls>
          <c:showLegendKey val="0"/>
          <c:showVal val="0"/>
          <c:showCatName val="0"/>
          <c:showSerName val="0"/>
          <c:showPercent val="0"/>
          <c:showBubbleSize val="0"/>
        </c:dLbls>
        <c:marker val="1"/>
        <c:smooth val="0"/>
        <c:axId val="219427200"/>
        <c:axId val="219429120"/>
      </c:lineChart>
      <c:catAx>
        <c:axId val="2194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429120"/>
        <c:crosses val="autoZero"/>
        <c:auto val="1"/>
        <c:lblAlgn val="ctr"/>
        <c:lblOffset val="100"/>
        <c:tickLblSkip val="1"/>
        <c:tickMarkSkip val="1"/>
        <c:noMultiLvlLbl val="0"/>
      </c:catAx>
      <c:valAx>
        <c:axId val="21942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6766</c:v>
                </c:pt>
                <c:pt idx="1">
                  <c:v>6638</c:v>
                </c:pt>
                <c:pt idx="2">
                  <c:v>8611</c:v>
                </c:pt>
              </c:numCache>
            </c:numRef>
          </c:val>
          <c:extLst>
            <c:ext xmlns:c16="http://schemas.microsoft.com/office/drawing/2014/chart" uri="{C3380CC4-5D6E-409C-BE32-E72D297353CC}">
              <c16:uniqueId val="{00000000-B9D3-4178-A61D-AE97F39BC1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18576</c:v>
                </c:pt>
                <c:pt idx="1">
                  <c:v>17883</c:v>
                </c:pt>
                <c:pt idx="2">
                  <c:v>17883</c:v>
                </c:pt>
              </c:numCache>
            </c:numRef>
          </c:val>
          <c:extLst>
            <c:ext xmlns:c16="http://schemas.microsoft.com/office/drawing/2014/chart" uri="{C3380CC4-5D6E-409C-BE32-E72D297353CC}">
              <c16:uniqueId val="{00000001-B9D3-4178-A61D-AE97F39BC1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14193</c:v>
                </c:pt>
                <c:pt idx="1">
                  <c:v>12596</c:v>
                </c:pt>
                <c:pt idx="2">
                  <c:v>15339</c:v>
                </c:pt>
              </c:numCache>
            </c:numRef>
          </c:val>
          <c:extLst>
            <c:ext xmlns:c16="http://schemas.microsoft.com/office/drawing/2014/chart" uri="{C3380CC4-5D6E-409C-BE32-E72D297353CC}">
              <c16:uniqueId val="{00000002-B9D3-4178-A61D-AE97F39BC15C}"/>
            </c:ext>
          </c:extLst>
        </c:ser>
        <c:dLbls>
          <c:showLegendKey val="0"/>
          <c:showVal val="0"/>
          <c:showCatName val="0"/>
          <c:showSerName val="0"/>
          <c:showPercent val="0"/>
          <c:showBubbleSize val="0"/>
        </c:dLbls>
        <c:gapWidth val="120"/>
        <c:overlap val="100"/>
        <c:axId val="219756800"/>
        <c:axId val="219762688"/>
      </c:barChart>
      <c:catAx>
        <c:axId val="2197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762688"/>
        <c:crosses val="autoZero"/>
        <c:auto val="1"/>
        <c:lblAlgn val="ctr"/>
        <c:lblOffset val="100"/>
        <c:tickLblSkip val="1"/>
        <c:tickMarkSkip val="1"/>
        <c:noMultiLvlLbl val="0"/>
      </c:catAx>
      <c:valAx>
        <c:axId val="219762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75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{A93EF4CA-5B7D-4046-BA56-F0F54AB8A993}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28B-4FAC-A08B-06FD288055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{8625AFEA-5BD5-4784-B620-12458E1E26EF}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8B-4FAC-A08B-06FD288055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{534B1B83-EC08-4676-A297-0DFD18C18CA7}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8B-4FAC-A08B-06FD288055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{DB4025AB-CC6D-4D4B-A2B8-7C07AC4DA431}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8B-4FAC-A08B-06FD288055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{F67D5A64-6FA1-4413-AA86-C35C4A5E98BB}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8B-4FAC-A08B-06FD288055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{968F08EA-60B2-4E08-8580-8C953441C2B4}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28B-4FAC-A08B-06FD2880559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{89B1B0A5-9F76-4E87-9A38-536C9CD0F6F6}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28B-4FAC-A08B-06FD288055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{77DD5CE1-81C5-461A-A722-D9B6E35F9D8F}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28B-4FAC-A08B-06FD288055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{22E39E63-7A11-4FB9-98F9-E8272C8FAB7B}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28B-4FAC-A08B-06FD288055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62.8</c:v>
                </c:pt>
                <c:pt idx="32">
                  <c:v>64.5</c:v>
                </c:pt>
              </c:numCache>
            </c:numRef>
          </c:xVal>
          <c:yVal>
            <c:numRef>
              <c:f>公会計指標分析・財政指標組合せ分析表!$BP$51:$DC$51</c:f>
              <c:numCache>
                <c:formatCode>#,##0.0;"▲ "#,##0.0</c:formatCode>
                <c:ptCount val="40"/>
                <c:pt idx="16">
                  <c:v>233.1</c:v>
                </c:pt>
                <c:pt idx="24">
                  <c:v>236.6</c:v>
                </c:pt>
                <c:pt idx="32">
                  <c:v>236.8</c:v>
                </c:pt>
              </c:numCache>
            </c:numRef>
          </c:yVal>
          <c:smooth val="0"/>
          <c:extLst>
            <c:ext xmlns:c16="http://schemas.microsoft.com/office/drawing/2014/chart" uri="{C3380CC4-5D6E-409C-BE32-E72D297353CC}">
              <c16:uniqueId val="{00000009-528B-4FAC-A08B-06FD2880559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{3A855CBD-1DA4-4A4B-BF85-8AA540302295}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28B-4FAC-A08B-06FD288055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{C1207C25-93B4-4BC6-AB23-CC7A7A999162}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8B-4FAC-A08B-06FD288055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{4A81C12C-248F-4DEC-91DC-13AC60A554BC}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8B-4FAC-A08B-06FD288055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{D9A90AE8-88C0-445F-AEF3-9FBD8A8D81C9}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8B-4FAC-A08B-06FD288055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{91F7D608-CDA8-4FFD-8D7B-8357F9E32EE2}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8B-4FAC-A08B-06FD288055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{A5889281-3E98-4127-881D-54231C23F5C3}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28B-4FAC-A08B-06FD28805591}"/>
                </c:ext>
              </c:extLst>
            </c:dLbl>
            <c:dLbl>
              <c:idx val="16"/>
              <c:layout>
                <c:manualLayout>
                  <c:x val="-3.354388465365839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{8AE9FC2B-6001-443D-B8CA-632C6A745D00}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28B-4FAC-A08B-06FD28805591}"/>
                </c:ext>
              </c:extLst>
            </c:dLbl>
            <c:dLbl>
              <c:idx val="24"/>
              <c:layout>
                <c:manualLayout>
                  <c:x val="-3.074651628548621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{33839DA9-E810-4CFA-8737-C73449DAB223}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28B-4FAC-A08B-06FD288055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{379878E2-C3B3-4700-BFDF-8DA8780A4A35}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28B-4FAC-A08B-06FD288055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528B-4FAC-A08B-06FD28805591}"/>
            </c:ext>
          </c:extLst>
        </c:ser>
        <c:dLbls>
          <c:showLegendKey val="0"/>
          <c:showVal val="1"/>
          <c:showCatName val="0"/>
          <c:showSerName val="0"/>
          <c:showPercent val="0"/>
          <c:showBubbleSize val="0"/>
        </c:dLbls>
        <c:axId val="136168960"/>
        <c:axId val="136170880"/>
      </c:scatterChart>
      <c:valAx>
        <c:axId val="136168960"/>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170880"/>
        <c:crosses val="autoZero"/>
        <c:crossBetween val="midCat"/>
      </c:valAx>
      <c:valAx>
        <c:axId val="136170880"/>
        <c:scaling>
          <c:orientation val="minMax"/>
          <c:max val="248"/>
          <c:min val="1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16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{1777C175-4B25-4D39-BB0B-5F66A1005E48}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6C7-45C2-8C80-9D04FB7315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{7790BB08-AD46-49A2-9818-E7B39A3A76DC}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C7-45C2-8C80-9D04FB7315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{87D48DC8-BC6C-4CCA-B62D-A32F38D4F8C9}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C7-45C2-8C80-9D04FB7315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{EB14E470-C2F9-49D9-BEB5-3F457CB1C729}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C7-45C2-8C80-9D04FB7315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{9D03D36D-81AF-4E1F-BC3E-40BD062F1203}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C7-45C2-8C80-9D04FB7315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{DCC29825-2405-47B0-BA3A-FBB0A5C01A4C}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6C7-45C2-8C80-9D04FB7315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{BF5AD8C6-BF3E-48AD-A70B-75A1C9A8F7C5}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6C7-45C2-8C80-9D04FB7315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{EE46E38C-3AD1-45F0-A7D3-3B0932DB14A5}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6C7-45C2-8C80-9D04FB7315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{FEE83088-B15A-4689-9436-CF1493E889DE}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6C7-45C2-8C80-9D04FB7315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13.2</c:v>
                </c:pt>
                <c:pt idx="16">
                  <c:v>12.9</c:v>
                </c:pt>
                <c:pt idx="24">
                  <c:v>12.5</c:v>
                </c:pt>
                <c:pt idx="32">
                  <c:v>12.1</c:v>
                </c:pt>
              </c:numCache>
            </c:numRef>
          </c:xVal>
          <c:yVal>
            <c:numRef>
              <c:f>公会計指標分析・財政指標組合せ分析表!$BP$73:$DC$73</c:f>
              <c:numCache>
                <c:formatCode>#,##0.0;"▲ "#,##0.0</c:formatCode>
                <c:ptCount val="40"/>
                <c:pt idx="0">
                  <c:v>230.2</c:v>
                </c:pt>
                <c:pt idx="8">
                  <c:v>227.7</c:v>
                </c:pt>
                <c:pt idx="16">
                  <c:v>233.1</c:v>
                </c:pt>
                <c:pt idx="24">
                  <c:v>236.6</c:v>
                </c:pt>
                <c:pt idx="32">
                  <c:v>236.8</c:v>
                </c:pt>
              </c:numCache>
            </c:numRef>
          </c:yVal>
          <c:smooth val="0"/>
          <c:extLst>
            <c:ext xmlns:c16="http://schemas.microsoft.com/office/drawing/2014/chart" uri="{C3380CC4-5D6E-409C-BE32-E72D297353CC}">
              <c16:uniqueId val="{00000009-C6C7-45C2-8C80-9D04FB73154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{18857343-7489-42CC-8456-1963568D7617}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6C7-45C2-8C80-9D04FB7315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{C05BCD9A-9198-4BA7-85A2-50BD9BB56AEA}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C7-45C2-8C80-9D04FB7315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{66DD1C81-B17A-4846-9B3D-796912109507}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C7-45C2-8C80-9D04FB7315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{FF4E6B3B-977E-4AE3-96FD-919426FEC5BC}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C7-45C2-8C80-9D04FB7315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{6EBC0D6B-A54F-40D8-90AB-51255364F18F}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C7-45C2-8C80-9D04FB7315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{331AE29A-1999-401A-957F-A3394E047289}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6C7-45C2-8C80-9D04FB7315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{0E951AAC-09F2-4F5B-80CF-8B85DCA314E0}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6C7-45C2-8C80-9D04FB7315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{0F8253E9-7EFE-4F4C-8731-79A4E59173A6}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6C7-45C2-8C80-9D04FB7315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{633CAF89-377B-4819-8302-A83BFFC9DA25}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6C7-45C2-8C80-9D04FB7315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C6C7-45C2-8C80-9D04FB731548}"/>
            </c:ext>
          </c:extLst>
        </c:ser>
        <c:dLbls>
          <c:showLegendKey val="0"/>
          <c:showVal val="1"/>
          <c:showCatName val="0"/>
          <c:showSerName val="0"/>
          <c:showPercent val="0"/>
          <c:showBubbleSize val="0"/>
        </c:dLbls>
        <c:axId val="136001408"/>
        <c:axId val="136002560"/>
      </c:scatterChart>
      <c:valAx>
        <c:axId val="136001408"/>
        <c:scaling>
          <c:orientation val="minMax"/>
          <c:max val="16.600000000000001"/>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002560"/>
        <c:crosses val="autoZero"/>
        <c:crossBetween val="midCat"/>
      </c:valAx>
      <c:valAx>
        <c:axId val="136002560"/>
        <c:scaling>
          <c:orientation val="minMax"/>
          <c:max val="249"/>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001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a:t>
          </a:r>
        </a:p>
        <a:p>
          <a:r>
            <a:rPr kumimoji="1" lang="ja-JP" altLang="en-US" sz="1050">
              <a:latin typeface="ＭＳ ゴシック" pitchFamily="49" charset="-128"/>
              <a:ea typeface="ＭＳ ゴシック" pitchFamily="49" charset="-128"/>
            </a:rPr>
            <a:t>　低金利に伴う利子分の減、満期一括償還債の一部償還終了、平成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年度に生じた地域産業応援ファンドの原資償還の減等により、平成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年度の元利償還金等は平成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年度に比べ減少した。</a:t>
          </a:r>
        </a:p>
        <a:p>
          <a:r>
            <a:rPr kumimoji="1" lang="ja-JP" altLang="en-US" sz="1050">
              <a:latin typeface="ＭＳ ゴシック" pitchFamily="49" charset="-128"/>
              <a:ea typeface="ＭＳ ゴシック" pitchFamily="49" charset="-128"/>
            </a:rPr>
            <a:t>○　算入公債費等</a:t>
          </a:r>
        </a:p>
        <a:p>
          <a:r>
            <a:rPr kumimoji="1" lang="ja-JP" altLang="en-US" sz="1050">
              <a:latin typeface="ＭＳ ゴシック" pitchFamily="49" charset="-128"/>
              <a:ea typeface="ＭＳ ゴシック" pitchFamily="49" charset="-128"/>
            </a:rPr>
            <a:t>　財源対策債償還費や道路橋りょう費分の事業費補正等の減に伴う基準財政需要額算入額の減及び地域産業応援ファンドの原資償還のための特定財源の減等により、平成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年度の算入公債費等は平成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年度に比べ減少した。</a:t>
          </a:r>
        </a:p>
        <a:p>
          <a:r>
            <a:rPr kumimoji="1" lang="ja-JP" altLang="en-US" sz="1050">
              <a:latin typeface="ＭＳ ゴシック" pitchFamily="49" charset="-128"/>
              <a:ea typeface="ＭＳ ゴシック" pitchFamily="49" charset="-128"/>
            </a:rPr>
            <a:t>○　実質公債費比率の分子</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年度の分子は、低金利に伴う元利償還金の減等により平成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年度に比べ減少した。</a:t>
          </a:r>
        </a:p>
        <a:p>
          <a:r>
            <a:rPr kumimoji="1" lang="ja-JP" altLang="en-US" sz="1050">
              <a:latin typeface="ＭＳ ゴシック" pitchFamily="49" charset="-128"/>
              <a:ea typeface="ＭＳ ゴシック" pitchFamily="49" charset="-128"/>
            </a:rPr>
            <a:t>○　今後の対応</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年度においては、グループ内平均値を上回ったが、早期健全化基準未満であり、近年低下傾向にあるため、今後も公債費平準化等の取組みを通じて、自由度の高い県政運営の実現を目指していく。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平成９年度及び平成</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年度に満期一括償還債を発行し、各年度計画的に減債基金に積立てを行っている。平成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年度に、平成９年度発行債について満期一括償還を行ったため、残高及び積立相当額が減少している。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p>
        <a:p>
          <a:r>
            <a:rPr kumimoji="1" lang="ja-JP" altLang="en-US" sz="1200">
              <a:latin typeface="ＭＳ ゴシック" pitchFamily="49" charset="-128"/>
              <a:ea typeface="ＭＳ ゴシック" pitchFamily="49" charset="-128"/>
            </a:rPr>
            <a:t>　一般会計等に係る地方債の現在高が増加したものの、退職手当負担見込額及び設立法人等の負債額等負担見込額が減少したこと等により、将来負担額は減少している。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a:t>
          </a:r>
        </a:p>
        <a:p>
          <a:r>
            <a:rPr kumimoji="1" lang="ja-JP" altLang="en-US" sz="1200">
              <a:latin typeface="ＭＳ ゴシック" pitchFamily="49" charset="-128"/>
              <a:ea typeface="ＭＳ ゴシック" pitchFamily="49" charset="-128"/>
            </a:rPr>
            <a:t>　地方債現在高等に係る基準財政需要額算入見込額の減少等により、充当可能財源は減少している。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近年増加傾向が続いていたが、平成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年度は、充当可能財源が減少したものの、それを上回って将来負担額が減少したことに伴い、減少している。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億円を取り崩した一方、「財政調整基金」に決算剰余金を平成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年度に「県有施設整備基金」に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億円、「まち・ひと・しごと創生拠点整備基金」を設置し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億円の積立てを行ったこと等により、基金全体としては、平成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・令和元年度は財源不足への対応として取崩しを行うこと等により減となり、中長期的にも減少が見込まれる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・県有施設整備基金：県庁舎、地方合同庁舎その他大規模な施設の建設及び改修の資金への充当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・介護保険財政安定化基金：市町村の介護保険の財政の安定化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・県有施設整備基金：将来の県有施設の整備に備え、平成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・まち・ひと・しごと創生拠点整備基金：平成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年度に新たに設置し、地方創生拠点整備交付金を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年度より国民健康保険特別会計で管理され、普通会計決算の対象から外れたことによる皆減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・県有施設整備基金：令和元年度は県有施設の整備のため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億円を取り崩す予定であり、今後も施設整備の状況に応じ活用していく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・まち・ひと・しごと創生拠点整備基金：令和元年度は交付金事業である施設整備のため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億円を取り崩し、令和２年度で基金を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廃止する予定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・地方交付税と臨時財政対策債を合わせた実質的な交付税の減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・社会保障関係経費等への対応のための歳出の増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・他の財源対策（資金手当債の発行等）による一般財源の確保状況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・今後も多額の財源不足が見込まれており、何も対策を講じなければ、「財政調整基金」は枯渇する状況となっていることから、歳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入・歳出の両面から財源不足の解消に向けた対応策を講じることにより、「財政調整基金」取崩しの抑制に努める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・償還への財源に充当するため、平成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・「財政調整基金」と同様に、歳入・歳出の両面から、財源不足の解消に向けた対応策を講じることにより、「減債基金」取崩しの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本県の有形固定資産減価償却率は、都道府県平均より高く、老朽化の進行により今後も上昇する見込みであるが、</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「山形県県有財産総合管理（ファシリティマネジメント）基本方針」に基づき、県有施設の長寿命化と維持管理コストの低減、県有財産の有効活用、及び県有財産の総量縮小に取り組んでいる。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引き続き、上記基本方針に基づく県有施設の適正な管理を推進していく。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158979</xdr:rowOff>
    </xdr:from>
    <xdr:ext cx="405111" cy="259045"/>
    <xdr:sp macro="" textlink="">
      <xdr:nvSpPr>
        <xdr:cNvPr id="68" name="有形固定資産減価償却率平均値テキスト"/>
        <xdr:cNvSpPr txBox="1"/>
      </xdr:nvSpPr>
      <xdr:spPr>
        <a:xfrm>
          <a:off x="4352925" y="57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68792</xdr:rowOff>
    </xdr:from>
    <xdr:to>
      <xdr:col>23</xdr:col>
      <xdr:colOff>136525</xdr:colOff>
      <xdr:row>26</xdr:row>
      <xdr:rowOff>170392</xdr:rowOff>
    </xdr:to>
    <xdr:sp macro="" textlink="">
      <xdr:nvSpPr>
        <xdr:cNvPr id="78" name="楕円 77"/>
        <xdr:cNvSpPr/>
      </xdr:nvSpPr>
      <xdr:spPr>
        <a:xfrm>
          <a:off x="4251325" y="51424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21819</xdr:rowOff>
    </xdr:from>
    <xdr:ext cx="405111" cy="259045"/>
    <xdr:sp macro="" textlink="">
      <xdr:nvSpPr>
        <xdr:cNvPr id="79" name="有形固定資産減価償却率該当値テキスト"/>
        <xdr:cNvSpPr txBox="1"/>
      </xdr:nvSpPr>
      <xdr:spPr>
        <a:xfrm>
          <a:off x="4352925" y="509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19685</xdr:rowOff>
    </xdr:from>
    <xdr:to>
      <xdr:col>19</xdr:col>
      <xdr:colOff>187325</xdr:colOff>
      <xdr:row>27</xdr:row>
      <xdr:rowOff>121285</xdr:rowOff>
    </xdr:to>
    <xdr:sp macro="" textlink="">
      <xdr:nvSpPr>
        <xdr:cNvPr id="80" name="楕円 79"/>
        <xdr:cNvSpPr/>
      </xdr:nvSpPr>
      <xdr:spPr>
        <a:xfrm>
          <a:off x="3616325" y="5258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119592</xdr:rowOff>
    </xdr:from>
    <xdr:to>
      <xdr:col>23</xdr:col>
      <xdr:colOff>85725</xdr:colOff>
      <xdr:row>27</xdr:row>
      <xdr:rowOff>70485</xdr:rowOff>
    </xdr:to>
    <xdr:cxnSp macro="">
      <xdr:nvCxnSpPr>
        <xdr:cNvPr id="81" name="直線コネクタ 80"/>
        <xdr:cNvCxnSpPr/>
      </xdr:nvCxnSpPr>
      <xdr:spPr>
        <a:xfrm flipV="1">
          <a:off x="3667125" y="5193242"/>
          <a:ext cx="635000" cy="1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120438</xdr:rowOff>
    </xdr:from>
    <xdr:to>
      <xdr:col>15</xdr:col>
      <xdr:colOff>187325</xdr:colOff>
      <xdr:row>28</xdr:row>
      <xdr:rowOff>50588</xdr:rowOff>
    </xdr:to>
    <xdr:sp macro="" textlink="">
      <xdr:nvSpPr>
        <xdr:cNvPr id="82" name="楕円 81"/>
        <xdr:cNvSpPr/>
      </xdr:nvSpPr>
      <xdr:spPr>
        <a:xfrm>
          <a:off x="2930525" y="5359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70485</xdr:rowOff>
    </xdr:from>
    <xdr:to>
      <xdr:col>19</xdr:col>
      <xdr:colOff>136525</xdr:colOff>
      <xdr:row>27</xdr:row>
      <xdr:rowOff>171238</xdr:rowOff>
    </xdr:to>
    <xdr:cxnSp macro="">
      <xdr:nvCxnSpPr>
        <xdr:cNvPr id="83" name="直線コネクタ 82"/>
        <xdr:cNvCxnSpPr/>
      </xdr:nvCxnSpPr>
      <xdr:spPr>
        <a:xfrm flipV="1">
          <a:off x="2981325" y="5309235"/>
          <a:ext cx="685800" cy="9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84" name="n_1aveValue有形固定資産減価償却率"/>
        <xdr:cNvSpPr txBox="1"/>
      </xdr:nvSpPr>
      <xdr:spPr>
        <a:xfrm>
          <a:off x="3470919" y="59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5" name="n_2aveValue有形固定資産減価償却率"/>
        <xdr:cNvSpPr txBox="1"/>
      </xdr:nvSpPr>
      <xdr:spPr>
        <a:xfrm>
          <a:off x="2797819" y="600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137812</xdr:rowOff>
    </xdr:from>
    <xdr:ext cx="405111" cy="259045"/>
    <xdr:sp macro="" textlink="">
      <xdr:nvSpPr>
        <xdr:cNvPr id="87" name="n_1mainValue有形固定資産減価償却率"/>
        <xdr:cNvSpPr txBox="1"/>
      </xdr:nvSpPr>
      <xdr:spPr>
        <a:xfrm>
          <a:off x="3470919" y="504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67115</xdr:rowOff>
    </xdr:from>
    <xdr:ext cx="405111" cy="259045"/>
    <xdr:sp macro="" textlink="">
      <xdr:nvSpPr>
        <xdr:cNvPr id="88" name="n_2mainValue有形固定資産減価償却率"/>
        <xdr:cNvSpPr txBox="1"/>
      </xdr:nvSpPr>
      <xdr:spPr>
        <a:xfrm>
          <a:off x="2797819" y="5140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社会保障関係経費などの義務的経費の増加や、地方交付税と臨時財政対策債を合わせた実質的な地方交付税の減少等により不足した一般財源を補うため、財政調整基金の取崩額が前年度より大きくなったことから、充当可能基金残高が減少し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一方、将来負担額は、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職員数及び退職手当調整率の引下げに伴う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減少等により、前年度に引き続き減少した。結果的にグループ内平均値に比べ</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債務償還比率が高く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なっているが、今後も事務事業の見直しや計画的な地方債の償還等に取り組んでいく。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105363</xdr:rowOff>
    </xdr:from>
    <xdr:ext cx="560923" cy="259045"/>
    <xdr:sp macro="" textlink="">
      <xdr:nvSpPr>
        <xdr:cNvPr id="119" name="債務償還比率平均値テキスト"/>
        <xdr:cNvSpPr txBox="1"/>
      </xdr:nvSpPr>
      <xdr:spPr>
        <a:xfrm>
          <a:off x="13376275" y="567431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61354</xdr:rowOff>
    </xdr:from>
    <xdr:to>
      <xdr:col>76</xdr:col>
      <xdr:colOff>73025</xdr:colOff>
      <xdr:row>27</xdr:row>
      <xdr:rowOff>162954</xdr:rowOff>
    </xdr:to>
    <xdr:sp macro="" textlink="">
      <xdr:nvSpPr>
        <xdr:cNvPr id="127" name="楕円 126"/>
        <xdr:cNvSpPr/>
      </xdr:nvSpPr>
      <xdr:spPr>
        <a:xfrm>
          <a:off x="13293725" y="53001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84231</xdr:rowOff>
    </xdr:from>
    <xdr:ext cx="560923" cy="259045"/>
    <xdr:sp macro="" textlink="">
      <xdr:nvSpPr>
        <xdr:cNvPr id="128" name="債務償還比率該当値テキスト"/>
        <xdr:cNvSpPr txBox="1"/>
      </xdr:nvSpPr>
      <xdr:spPr>
        <a:xfrm>
          <a:off x="13376275" y="5157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70206</xdr:rowOff>
    </xdr:from>
    <xdr:to>
      <xdr:col>72</xdr:col>
      <xdr:colOff>123825</xdr:colOff>
      <xdr:row>28</xdr:row>
      <xdr:rowOff>356</xdr:rowOff>
    </xdr:to>
    <xdr:sp macro="" textlink="">
      <xdr:nvSpPr>
        <xdr:cNvPr id="129" name="楕円 128"/>
        <xdr:cNvSpPr/>
      </xdr:nvSpPr>
      <xdr:spPr>
        <a:xfrm>
          <a:off x="12639675" y="5308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112154</xdr:rowOff>
    </xdr:from>
    <xdr:to>
      <xdr:col>76</xdr:col>
      <xdr:colOff>22225</xdr:colOff>
      <xdr:row>27</xdr:row>
      <xdr:rowOff>121006</xdr:rowOff>
    </xdr:to>
    <xdr:cxnSp macro="">
      <xdr:nvCxnSpPr>
        <xdr:cNvPr id="130" name="直線コネクタ 129"/>
        <xdr:cNvCxnSpPr/>
      </xdr:nvCxnSpPr>
      <xdr:spPr>
        <a:xfrm flipV="1">
          <a:off x="12690475" y="5350904"/>
          <a:ext cx="635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40441</xdr:rowOff>
    </xdr:from>
    <xdr:ext cx="560923" cy="259045"/>
    <xdr:sp macro="" textlink="">
      <xdr:nvSpPr>
        <xdr:cNvPr id="131" name="n_1aveValue債務償還比率"/>
        <xdr:cNvSpPr txBox="1"/>
      </xdr:nvSpPr>
      <xdr:spPr>
        <a:xfrm>
          <a:off x="12435413" y="5774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16883</xdr:rowOff>
    </xdr:from>
    <xdr:ext cx="560923" cy="259045"/>
    <xdr:sp macro="" textlink="">
      <xdr:nvSpPr>
        <xdr:cNvPr id="132" name="n_1mainValue債務償還比率"/>
        <xdr:cNvSpPr txBox="1"/>
      </xdr:nvSpPr>
      <xdr:spPr>
        <a:xfrm>
          <a:off x="12435413" y="50905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7" name="正方形/長方形 10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8" name="正方形/長方形 107"/>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09" name="正方形/長方形 108"/>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0" name="正方形/長方形 109"/>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1" name="正方形/長方形 110"/>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2" name="正方形/長方形 111"/>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3" name="正方形/長方形 11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4" name="正方形/長方形 113"/>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5" name="正方形/長方形 114"/>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6" name="正方形/長方形 115"/>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7" name="正方形/長方形 116"/>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8" name="正方形/長方形 117"/>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19" name="正方形/長方形 11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0" name="正方形/長方形 11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1" name="テキスト ボックス 12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3" name="正方形/長方形 2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4" name="正方形/長方形 23"/>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5" name="正方形/長方形 24"/>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6" name="正方形/長方形 25"/>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7" name="正方形/長方形 26"/>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8" name="正方形/長方形 27"/>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29" name="正方形/長方形 2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0" name="正方形/長方形 29"/>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1" name="正方形/長方形 30"/>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2" name="正方形/長方形 31"/>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3" name="正方形/長方形 32"/>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4" name="正方形/長方形 33"/>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5" name="正方形/長方形 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6" name="正方形/長方形 3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7" name="正方形/長方形 3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8" name="正方形/長方形 3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39" name="正方形/長方形 3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0" name="正方形/長方形 39"/>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1" name="正方形/長方形 4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2" name="正方形/長方形 4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3" name="正方形/長方形 4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4" name="正方形/長方形 4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5" name="正方形/長方形 4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6" name="正方形/長方形 45"/>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7" name="正方形/長方形 4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8" name="正方形/長方形 47"/>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49" name="正方形/長方形 48"/>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0" name="正方形/長方形 49"/>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1" name="正方形/長方形 50"/>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2" name="正方形/長方形 5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3" name="正方形/長方形 5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4" name="正方形/長方形 5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5" name="正方形/長方形 5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6" name="正方形/長方形 5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7" name="正方形/長方形 5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8" name="正方形/長方形 57"/>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59" name="正方形/長方形 5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0" name="正方形/長方形 5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1" name="正方形/長方形 6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2" name="正方形/長方形 6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3" name="正方形/長方形 6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4" name="正方形/長方形 6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5" name="正方形/長方形 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6" name="正方形/長方形 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7" name="正方形/長方形 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8" name="正方形/長方形 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69" name="正方形/長方形 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0" name="正方形/長方形 6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1" name="正方形/長方形 7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2" name="正方形/長方形 71"/>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3" name="正方形/長方形 72"/>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4" name="正方形/長方形 73"/>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5" name="正方形/長方形 74"/>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6" name="正方形/長方形 75"/>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7" name="正方形/長方形 7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8" name="正方形/長方形 7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79" name="正方形/長方形 7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0" name="正方形/長方形 7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1" name="正方形/長方形 8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2" name="正方形/長方形 81"/>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3" name="正方形/長方形 8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4" name="正方形/長方形 8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5" name="正方形/長方形 8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6" name="正方形/長方形 8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7" name="正方形/長方形 8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8" name="正方形/長方形 87"/>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89" name="正方形/長方形 8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0" name="正方形/長方形 8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1" name="正方形/長方形 9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2" name="正方形/長方形 9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3" name="正方形/長方形 9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4" name="正方形/長方形 93"/>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5" name="正方形/長方形 9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6" name="正方形/長方形 9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7" name="正方形/長方形 9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8" name="正方形/長方形 9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99" name="正方形/長方形 9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0" name="正方形/長方形 99"/>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1" name="正方形/長方形 10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2" name="正方形/長方形 10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3" name="正方形/長方形 10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4" name="正方形/長方形 10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5" name="正方形/長方形 10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6" name="正方形/長方形 105"/>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7" name="正方形/長方形 10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8" name="正方形/長方形 10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09" name="テキスト ボックス 10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近年は基準財政収入額の増加及び基準財政需要額の減少に伴い、上昇傾向にある。平成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年度はグループ内平均値を上回っており、また法人関係税の増加に伴う基準財政収入額の増加等により単年度の財政力指数は前年度を上回り、３ヵ年平均も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39</xdr:row>
      <xdr:rowOff>126093</xdr:rowOff>
    </xdr:to>
    <xdr:cxnSp macro="">
      <xdr:nvCxnSpPr>
        <xdr:cNvPr id="69" name="直線コネクタ 68"/>
        <xdr:cNvCxnSpPr/>
      </xdr:nvCxnSpPr>
      <xdr:spPr>
        <a:xfrm flipV="1">
          <a:off x="4114800" y="6640285"/>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127000</xdr:rowOff>
    </xdr:to>
    <xdr:cxnSp macro="">
      <xdr:nvCxnSpPr>
        <xdr:cNvPr id="72" name="直線コネクタ 71"/>
        <xdr:cNvCxnSpPr/>
      </xdr:nvCxnSpPr>
      <xdr:spPr>
        <a:xfrm flipV="1">
          <a:off x="3225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xdr:cNvCxnSpPr/>
      </xdr:nvCxnSpPr>
      <xdr:spPr>
        <a:xfrm flipV="1">
          <a:off x="2336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43</xdr:row>
      <xdr:rowOff>129722</xdr:rowOff>
    </xdr:to>
    <xdr:cxnSp macro="">
      <xdr:nvCxnSpPr>
        <xdr:cNvPr id="78" name="直線コネクタ 77"/>
        <xdr:cNvCxnSpPr/>
      </xdr:nvCxnSpPr>
      <xdr:spPr>
        <a:xfrm flipV="1">
          <a:off x="1447800" y="7157357"/>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8" name="楕円 87"/>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89"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年度は、前年度より比率が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し、グループ内平均値を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回った。これは、職員数の減等に伴う職員給の減少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より、経常経費充当一般財源等が減少した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一方で、基準財政収入額の増加及び基準財政需要額の減少に伴う地方交付税の減少等により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、経常一般財源等が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引き続き、事務事業の見直し・改善や行政経費の節減・効率化等徹底した歳出の見直し及び歳入の確保により自由度の高い財政への転換に努め、経常収支比率の改善を目指す。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114300</xdr:rowOff>
    </xdr:to>
    <xdr:cxnSp macro="">
      <xdr:nvCxnSpPr>
        <xdr:cNvPr id="128" name="直線コネクタ 127"/>
        <xdr:cNvCxnSpPr/>
      </xdr:nvCxnSpPr>
      <xdr:spPr>
        <a:xfrm>
          <a:off x="4114800" y="1079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90170</xdr:rowOff>
    </xdr:to>
    <xdr:cxnSp macro="">
      <xdr:nvCxnSpPr>
        <xdr:cNvPr id="131" name="直線コネクタ 130"/>
        <xdr:cNvCxnSpPr/>
      </xdr:nvCxnSpPr>
      <xdr:spPr>
        <a:xfrm flipV="1">
          <a:off x="3225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90170</xdr:rowOff>
    </xdr:to>
    <xdr:cxnSp macro="">
      <xdr:nvCxnSpPr>
        <xdr:cNvPr id="134" name="直線コネクタ 133"/>
        <xdr:cNvCxnSpPr/>
      </xdr:nvCxnSpPr>
      <xdr:spPr>
        <a:xfrm>
          <a:off x="2336800" y="107226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6" name="テキスト ボックス 13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92710</xdr:rowOff>
    </xdr:to>
    <xdr:cxnSp macro="">
      <xdr:nvCxnSpPr>
        <xdr:cNvPr id="137" name="直線コネクタ 136"/>
        <xdr:cNvCxnSpPr/>
      </xdr:nvCxnSpPr>
      <xdr:spPr>
        <a:xfrm>
          <a:off x="1447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39" name="テキスト ボックス 13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7" name="楕円 146"/>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8"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49" name="楕円 148"/>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0" name="テキスト ボックス 14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1" name="楕円 150"/>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2" name="テキスト ボックス 151"/>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4" name="テキスト ボックス 153"/>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5" name="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6" name="テキスト ボックス 155"/>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年度は給与改定や退職者の増加に伴い増加、平成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年度は職員数の減等に伴う給料の減少等に伴い減少したが、平成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年度以降は人口の減少割合が人件費・物件費等の減少割合を上回ったことに伴い増加している。</a:t>
          </a:r>
        </a:p>
        <a:p>
          <a:r>
            <a:rPr kumimoji="1" lang="ja-JP" altLang="en-US" sz="1100">
              <a:latin typeface="ＭＳ Ｐゴシック" panose="020B0600070205080204" pitchFamily="50" charset="-128"/>
              <a:ea typeface="ＭＳ Ｐゴシック" panose="020B0600070205080204" pitchFamily="50" charset="-128"/>
            </a:rPr>
            <a:t>　人口１人当たりの決算額は、継続的にグループ内平均値を上回っている。この要因としては、人件費がグループ平均を上回っていることや、道路除雪費等が多額なこと等がある。</a:t>
          </a:r>
        </a:p>
        <a:p>
          <a:r>
            <a:rPr kumimoji="1" lang="ja-JP" altLang="en-US" sz="1100">
              <a:latin typeface="ＭＳ Ｐゴシック" panose="020B0600070205080204" pitchFamily="50" charset="-128"/>
              <a:ea typeface="ＭＳ Ｐゴシック" panose="020B0600070205080204" pitchFamily="50" charset="-128"/>
            </a:rPr>
            <a:t>　今後も知事部局一般会計職員の定員管理について、これまでの取組みを後退させず、効率化に努めるなど、たゆむことなく行財政改革に取り組み、財政の健全化に努めていく。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160007</xdr:rowOff>
    </xdr:from>
    <xdr:to>
      <xdr:col>23</xdr:col>
      <xdr:colOff>133350</xdr:colOff>
      <xdr:row>85</xdr:row>
      <xdr:rowOff>19202</xdr:rowOff>
    </xdr:to>
    <xdr:cxnSp macro="">
      <xdr:nvCxnSpPr>
        <xdr:cNvPr id="187" name="直線コネクタ 186"/>
        <xdr:cNvCxnSpPr/>
      </xdr:nvCxnSpPr>
      <xdr:spPr>
        <a:xfrm>
          <a:off x="4114800" y="14561807"/>
          <a:ext cx="8382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23527</xdr:rowOff>
    </xdr:from>
    <xdr:to>
      <xdr:col>19</xdr:col>
      <xdr:colOff>133350</xdr:colOff>
      <xdr:row>84</xdr:row>
      <xdr:rowOff>160007</xdr:rowOff>
    </xdr:to>
    <xdr:cxnSp macro="">
      <xdr:nvCxnSpPr>
        <xdr:cNvPr id="190" name="直線コネクタ 189"/>
        <xdr:cNvCxnSpPr/>
      </xdr:nvCxnSpPr>
      <xdr:spPr>
        <a:xfrm>
          <a:off x="3225800" y="14425327"/>
          <a:ext cx="889000" cy="1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23527</xdr:rowOff>
    </xdr:from>
    <xdr:to>
      <xdr:col>15</xdr:col>
      <xdr:colOff>82550</xdr:colOff>
      <xdr:row>84</xdr:row>
      <xdr:rowOff>56972</xdr:rowOff>
    </xdr:to>
    <xdr:cxnSp macro="">
      <xdr:nvCxnSpPr>
        <xdr:cNvPr id="193" name="直線コネクタ 192"/>
        <xdr:cNvCxnSpPr/>
      </xdr:nvCxnSpPr>
      <xdr:spPr>
        <a:xfrm flipV="1">
          <a:off x="2336800" y="14425327"/>
          <a:ext cx="889000" cy="3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50312</xdr:rowOff>
    </xdr:from>
    <xdr:to>
      <xdr:col>11</xdr:col>
      <xdr:colOff>31750</xdr:colOff>
      <xdr:row>84</xdr:row>
      <xdr:rowOff>56972</xdr:rowOff>
    </xdr:to>
    <xdr:cxnSp macro="">
      <xdr:nvCxnSpPr>
        <xdr:cNvPr id="196" name="直線コネクタ 195"/>
        <xdr:cNvCxnSpPr/>
      </xdr:nvCxnSpPr>
      <xdr:spPr>
        <a:xfrm>
          <a:off x="1447800" y="14452112"/>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139852</xdr:rowOff>
    </xdr:from>
    <xdr:to>
      <xdr:col>23</xdr:col>
      <xdr:colOff>184150</xdr:colOff>
      <xdr:row>85</xdr:row>
      <xdr:rowOff>70002</xdr:rowOff>
    </xdr:to>
    <xdr:sp macro="" textlink="">
      <xdr:nvSpPr>
        <xdr:cNvPr id="206" name="楕円 205"/>
        <xdr:cNvSpPr/>
      </xdr:nvSpPr>
      <xdr:spPr>
        <a:xfrm>
          <a:off x="4902200" y="145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111929</xdr:rowOff>
    </xdr:from>
    <xdr:ext cx="762000" cy="259045"/>
    <xdr:sp macro="" textlink="">
      <xdr:nvSpPr>
        <xdr:cNvPr id="207" name="人件費・物件費等の状況該当値テキスト"/>
        <xdr:cNvSpPr txBox="1"/>
      </xdr:nvSpPr>
      <xdr:spPr>
        <a:xfrm>
          <a:off x="5041900" y="14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109207</xdr:rowOff>
    </xdr:from>
    <xdr:to>
      <xdr:col>19</xdr:col>
      <xdr:colOff>184150</xdr:colOff>
      <xdr:row>85</xdr:row>
      <xdr:rowOff>39357</xdr:rowOff>
    </xdr:to>
    <xdr:sp macro="" textlink="">
      <xdr:nvSpPr>
        <xdr:cNvPr id="208" name="楕円 207"/>
        <xdr:cNvSpPr/>
      </xdr:nvSpPr>
      <xdr:spPr>
        <a:xfrm>
          <a:off x="4064000" y="145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24134</xdr:rowOff>
    </xdr:from>
    <xdr:ext cx="736600" cy="259045"/>
    <xdr:sp macro="" textlink="">
      <xdr:nvSpPr>
        <xdr:cNvPr id="209" name="テキスト ボックス 208"/>
        <xdr:cNvSpPr txBox="1"/>
      </xdr:nvSpPr>
      <xdr:spPr>
        <a:xfrm>
          <a:off x="3733800" y="1459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144177</xdr:rowOff>
    </xdr:from>
    <xdr:to>
      <xdr:col>15</xdr:col>
      <xdr:colOff>133350</xdr:colOff>
      <xdr:row>84</xdr:row>
      <xdr:rowOff>74327</xdr:rowOff>
    </xdr:to>
    <xdr:sp macro="" textlink="">
      <xdr:nvSpPr>
        <xdr:cNvPr id="210" name="楕円 209"/>
        <xdr:cNvSpPr/>
      </xdr:nvSpPr>
      <xdr:spPr>
        <a:xfrm>
          <a:off x="3175000" y="143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59104</xdr:rowOff>
    </xdr:from>
    <xdr:ext cx="762000" cy="259045"/>
    <xdr:sp macro="" textlink="">
      <xdr:nvSpPr>
        <xdr:cNvPr id="211" name="テキスト ボックス 210"/>
        <xdr:cNvSpPr txBox="1"/>
      </xdr:nvSpPr>
      <xdr:spPr>
        <a:xfrm>
          <a:off x="2844800" y="1446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6172</xdr:rowOff>
    </xdr:from>
    <xdr:to>
      <xdr:col>11</xdr:col>
      <xdr:colOff>82550</xdr:colOff>
      <xdr:row>84</xdr:row>
      <xdr:rowOff>107772</xdr:rowOff>
    </xdr:to>
    <xdr:sp macro="" textlink="">
      <xdr:nvSpPr>
        <xdr:cNvPr id="212" name="楕円 211"/>
        <xdr:cNvSpPr/>
      </xdr:nvSpPr>
      <xdr:spPr>
        <a:xfrm>
          <a:off x="2286000" y="144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92549</xdr:rowOff>
    </xdr:from>
    <xdr:ext cx="762000" cy="259045"/>
    <xdr:sp macro="" textlink="">
      <xdr:nvSpPr>
        <xdr:cNvPr id="213" name="テキスト ボックス 212"/>
        <xdr:cNvSpPr txBox="1"/>
      </xdr:nvSpPr>
      <xdr:spPr>
        <a:xfrm>
          <a:off x="1955800" y="144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170962</xdr:rowOff>
    </xdr:from>
    <xdr:to>
      <xdr:col>7</xdr:col>
      <xdr:colOff>31750</xdr:colOff>
      <xdr:row>84</xdr:row>
      <xdr:rowOff>101112</xdr:rowOff>
    </xdr:to>
    <xdr:sp macro="" textlink="">
      <xdr:nvSpPr>
        <xdr:cNvPr id="214" name="楕円 213"/>
        <xdr:cNvSpPr/>
      </xdr:nvSpPr>
      <xdr:spPr>
        <a:xfrm>
          <a:off x="1397000" y="144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85889</xdr:rowOff>
    </xdr:from>
    <xdr:ext cx="762000" cy="259045"/>
    <xdr:sp macro="" textlink="">
      <xdr:nvSpPr>
        <xdr:cNvPr id="215" name="テキスト ボックス 214"/>
        <xdr:cNvSpPr txBox="1"/>
      </xdr:nvSpPr>
      <xdr:spPr>
        <a:xfrm>
          <a:off x="1066800" y="1448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給与制度の総合的見直し及び給与構造の見直しに伴う相違等により、</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はラスパイレス指数が上昇したが、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年度の本県の給料表の改定率が国家公務員の俸給表の改定率を下回ったこと等により、ラスパイレス指数は前年同値となった。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は、本県において平成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年度に給料表の改定を行っていないこと等により、ラスパイレス指数が低下した。</a:t>
          </a:r>
        </a:p>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年度の本県の給料表の改定率が国家公務員の俸給表の改定率を下回ったこと等により、ラスパイレス指数が低下した。</a:t>
          </a:r>
        </a:p>
        <a:p>
          <a:r>
            <a:rPr kumimoji="1" lang="ja-JP" altLang="en-US" sz="1100">
              <a:latin typeface="ＭＳ Ｐゴシック" panose="020B0600070205080204" pitchFamily="50" charset="-128"/>
              <a:ea typeface="ＭＳ Ｐゴシック" panose="020B0600070205080204" pitchFamily="50" charset="-128"/>
            </a:rPr>
            <a:t>　持続可能な財政基盤を確立するため、引き続き、適正な給与管理に努めていくこととしている。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89</xdr:row>
      <xdr:rowOff>907</xdr:rowOff>
    </xdr:to>
    <xdr:cxnSp macro="">
      <xdr:nvCxnSpPr>
        <xdr:cNvPr id="249" name="直線コネクタ 248"/>
        <xdr:cNvCxnSpPr/>
      </xdr:nvCxnSpPr>
      <xdr:spPr>
        <a:xfrm flipV="1">
          <a:off x="16179800" y="151565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90</xdr:row>
      <xdr:rowOff>36286</xdr:rowOff>
    </xdr:to>
    <xdr:cxnSp macro="">
      <xdr:nvCxnSpPr>
        <xdr:cNvPr id="252" name="直線コネクタ 251"/>
        <xdr:cNvCxnSpPr/>
      </xdr:nvCxnSpPr>
      <xdr:spPr>
        <a:xfrm flipV="1">
          <a:off x="15290800" y="152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36286</xdr:rowOff>
    </xdr:from>
    <xdr:to>
      <xdr:col>72</xdr:col>
      <xdr:colOff>203200</xdr:colOff>
      <xdr:row>90</xdr:row>
      <xdr:rowOff>36286</xdr:rowOff>
    </xdr:to>
    <xdr:cxnSp macro="">
      <xdr:nvCxnSpPr>
        <xdr:cNvPr id="255" name="直線コネクタ 254"/>
        <xdr:cNvCxnSpPr/>
      </xdr:nvCxnSpPr>
      <xdr:spPr>
        <a:xfrm>
          <a:off x="14401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57" name="テキスト ボックス 256"/>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138793</xdr:rowOff>
    </xdr:from>
    <xdr:to>
      <xdr:col>68</xdr:col>
      <xdr:colOff>152400</xdr:colOff>
      <xdr:row>90</xdr:row>
      <xdr:rowOff>36286</xdr:rowOff>
    </xdr:to>
    <xdr:cxnSp macro="">
      <xdr:nvCxnSpPr>
        <xdr:cNvPr id="258" name="直線コネクタ 257"/>
        <xdr:cNvCxnSpPr/>
      </xdr:nvCxnSpPr>
      <xdr:spPr>
        <a:xfrm>
          <a:off x="13512800" y="153978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60" name="テキスト ボックス 259"/>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2" name="テキスト ボックス 261"/>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68" name="楕円 26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69" name="給与水準   （国との比較）該当値テキスト"/>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0" name="楕円 269"/>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71" name="テキスト ボックス 270"/>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156936</xdr:rowOff>
    </xdr:from>
    <xdr:to>
      <xdr:col>73</xdr:col>
      <xdr:colOff>44450</xdr:colOff>
      <xdr:row>90</xdr:row>
      <xdr:rowOff>87086</xdr:rowOff>
    </xdr:to>
    <xdr:sp macro="" textlink="">
      <xdr:nvSpPr>
        <xdr:cNvPr id="272" name="楕円 271"/>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71863</xdr:rowOff>
    </xdr:from>
    <xdr:ext cx="762000" cy="259045"/>
    <xdr:sp macro="" textlink="">
      <xdr:nvSpPr>
        <xdr:cNvPr id="273" name="テキスト ボックス 272"/>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74" name="楕円 273"/>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75" name="テキスト ボックス 274"/>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76" name="楕円 275"/>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77" name="テキスト ボックス 276"/>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latin typeface="ＭＳ Ｐゴシック" panose="020B0600070205080204" pitchFamily="50" charset="-128"/>
              <a:ea typeface="ＭＳ Ｐゴシック" panose="020B0600070205080204" pitchFamily="50" charset="-128"/>
            </a:rPr>
            <a:t>　</a:t>
          </a:r>
          <a:r>
            <a:rPr kumimoji="1" lang="ja-JP" altLang="en-US" sz="950">
              <a:latin typeface="ＭＳ Ｐゴシック" panose="020B0600070205080204" pitchFamily="50" charset="-128"/>
              <a:ea typeface="ＭＳ Ｐゴシック" panose="020B0600070205080204" pitchFamily="50" charset="-128"/>
            </a:rPr>
            <a:t>持続可能な財政基盤の確立のため、これまでの行財政改革の取組みを後退させることなく、引き続き簡素で効率的な組織機構の実現に向けて不断の見直しを行う。</a:t>
          </a:r>
        </a:p>
        <a:p>
          <a:r>
            <a:rPr kumimoji="1" lang="ja-JP" altLang="en-US" sz="950">
              <a:latin typeface="ＭＳ Ｐゴシック" panose="020B0600070205080204" pitchFamily="50" charset="-128"/>
              <a:ea typeface="ＭＳ Ｐゴシック" panose="020B0600070205080204" pitchFamily="50" charset="-128"/>
            </a:rPr>
            <a:t>　このため、県が業務を行っている各分野において、民間活力の活用を検討しながら、行政サービス提供主体の多様化等による組織機構の構造的な見直しを推進していく。</a:t>
          </a:r>
        </a:p>
        <a:p>
          <a:r>
            <a:rPr kumimoji="1" lang="ja-JP" altLang="en-US" sz="950">
              <a:latin typeface="ＭＳ Ｐゴシック" panose="020B0600070205080204" pitchFamily="50" charset="-128"/>
              <a:ea typeface="ＭＳ Ｐゴシック" panose="020B0600070205080204" pitchFamily="50" charset="-128"/>
            </a:rPr>
            <a:t>　一方、人口減少対策や災害対応、やまがた創生の実現等、本県を取り巻く新たな行政課題についても的確に対応していく必要がある。</a:t>
          </a:r>
        </a:p>
        <a:p>
          <a:r>
            <a:rPr kumimoji="1" lang="ja-JP" altLang="en-US" sz="950">
              <a:latin typeface="ＭＳ Ｐゴシック" panose="020B0600070205080204" pitchFamily="50" charset="-128"/>
              <a:ea typeface="ＭＳ Ｐゴシック" panose="020B0600070205080204" pitchFamily="50" charset="-128"/>
            </a:rPr>
            <a:t>　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p>
        <a:p>
          <a:r>
            <a:rPr kumimoji="1" lang="ja-JP" altLang="en-US" sz="950">
              <a:latin typeface="ＭＳ Ｐゴシック" panose="020B0600070205080204" pitchFamily="50" charset="-128"/>
              <a:ea typeface="ＭＳ Ｐゴシック" panose="020B0600070205080204" pitchFamily="50" charset="-128"/>
            </a:rPr>
            <a:t>　なお、教育委員会、警察本部の特に配慮を要する教育、治安などの分野の現場機能に係るものについては、別途、適正な定員管理に取り組むものとする。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83614</xdr:rowOff>
    </xdr:from>
    <xdr:to>
      <xdr:col>81</xdr:col>
      <xdr:colOff>44450</xdr:colOff>
      <xdr:row>60</xdr:row>
      <xdr:rowOff>116551</xdr:rowOff>
    </xdr:to>
    <xdr:cxnSp macro="">
      <xdr:nvCxnSpPr>
        <xdr:cNvPr id="306" name="直線コネクタ 305"/>
        <xdr:cNvCxnSpPr/>
      </xdr:nvCxnSpPr>
      <xdr:spPr>
        <a:xfrm>
          <a:off x="16179800" y="10370614"/>
          <a:ext cx="8382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7" name="定員管理の状況平均値テキスト"/>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83614</xdr:rowOff>
    </xdr:from>
    <xdr:to>
      <xdr:col>77</xdr:col>
      <xdr:colOff>44450</xdr:colOff>
      <xdr:row>60</xdr:row>
      <xdr:rowOff>88922</xdr:rowOff>
    </xdr:to>
    <xdr:cxnSp macro="">
      <xdr:nvCxnSpPr>
        <xdr:cNvPr id="309" name="直線コネクタ 308"/>
        <xdr:cNvCxnSpPr/>
      </xdr:nvCxnSpPr>
      <xdr:spPr>
        <a:xfrm flipV="1">
          <a:off x="15290800" y="1037061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1" name="テキスト ボックス 310"/>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70945</xdr:rowOff>
    </xdr:from>
    <xdr:to>
      <xdr:col>72</xdr:col>
      <xdr:colOff>203200</xdr:colOff>
      <xdr:row>60</xdr:row>
      <xdr:rowOff>88922</xdr:rowOff>
    </xdr:to>
    <xdr:cxnSp macro="">
      <xdr:nvCxnSpPr>
        <xdr:cNvPr id="312" name="直線コネクタ 311"/>
        <xdr:cNvCxnSpPr/>
      </xdr:nvCxnSpPr>
      <xdr:spPr>
        <a:xfrm>
          <a:off x="14401800" y="10357945"/>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70945</xdr:rowOff>
    </xdr:from>
    <xdr:to>
      <xdr:col>68</xdr:col>
      <xdr:colOff>152400</xdr:colOff>
      <xdr:row>60</xdr:row>
      <xdr:rowOff>82286</xdr:rowOff>
    </xdr:to>
    <xdr:cxnSp macro="">
      <xdr:nvCxnSpPr>
        <xdr:cNvPr id="315" name="直線コネクタ 314"/>
        <xdr:cNvCxnSpPr/>
      </xdr:nvCxnSpPr>
      <xdr:spPr>
        <a:xfrm flipV="1">
          <a:off x="13512800" y="10357945"/>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65751</xdr:rowOff>
    </xdr:from>
    <xdr:to>
      <xdr:col>81</xdr:col>
      <xdr:colOff>95250</xdr:colOff>
      <xdr:row>60</xdr:row>
      <xdr:rowOff>167351</xdr:rowOff>
    </xdr:to>
    <xdr:sp macro="" textlink="">
      <xdr:nvSpPr>
        <xdr:cNvPr id="325" name="楕円 324"/>
        <xdr:cNvSpPr/>
      </xdr:nvSpPr>
      <xdr:spPr>
        <a:xfrm>
          <a:off x="16967200" y="103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82278</xdr:rowOff>
    </xdr:from>
    <xdr:ext cx="762000" cy="259045"/>
    <xdr:sp macro="" textlink="">
      <xdr:nvSpPr>
        <xdr:cNvPr id="326" name="定員管理の状況該当値テキスト"/>
        <xdr:cNvSpPr txBox="1"/>
      </xdr:nvSpPr>
      <xdr:spPr>
        <a:xfrm>
          <a:off x="17106900" y="1019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32814</xdr:rowOff>
    </xdr:from>
    <xdr:to>
      <xdr:col>77</xdr:col>
      <xdr:colOff>95250</xdr:colOff>
      <xdr:row>60</xdr:row>
      <xdr:rowOff>134414</xdr:rowOff>
    </xdr:to>
    <xdr:sp macro="" textlink="">
      <xdr:nvSpPr>
        <xdr:cNvPr id="327" name="楕円 326"/>
        <xdr:cNvSpPr/>
      </xdr:nvSpPr>
      <xdr:spPr>
        <a:xfrm>
          <a:off x="16129000" y="103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144591</xdr:rowOff>
    </xdr:from>
    <xdr:ext cx="736600" cy="259045"/>
    <xdr:sp macro="" textlink="">
      <xdr:nvSpPr>
        <xdr:cNvPr id="328" name="テキスト ボックス 327"/>
        <xdr:cNvSpPr txBox="1"/>
      </xdr:nvSpPr>
      <xdr:spPr>
        <a:xfrm>
          <a:off x="15798800" y="1008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38122</xdr:rowOff>
    </xdr:from>
    <xdr:to>
      <xdr:col>73</xdr:col>
      <xdr:colOff>44450</xdr:colOff>
      <xdr:row>60</xdr:row>
      <xdr:rowOff>139722</xdr:rowOff>
    </xdr:to>
    <xdr:sp macro="" textlink="">
      <xdr:nvSpPr>
        <xdr:cNvPr id="329" name="楕円 328"/>
        <xdr:cNvSpPr/>
      </xdr:nvSpPr>
      <xdr:spPr>
        <a:xfrm>
          <a:off x="15240000" y="103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124499</xdr:rowOff>
    </xdr:from>
    <xdr:ext cx="762000" cy="259045"/>
    <xdr:sp macro="" textlink="">
      <xdr:nvSpPr>
        <xdr:cNvPr id="330" name="テキスト ボックス 329"/>
        <xdr:cNvSpPr txBox="1"/>
      </xdr:nvSpPr>
      <xdr:spPr>
        <a:xfrm>
          <a:off x="14909800" y="104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20145</xdr:rowOff>
    </xdr:from>
    <xdr:to>
      <xdr:col>68</xdr:col>
      <xdr:colOff>203200</xdr:colOff>
      <xdr:row>60</xdr:row>
      <xdr:rowOff>121745</xdr:rowOff>
    </xdr:to>
    <xdr:sp macro="" textlink="">
      <xdr:nvSpPr>
        <xdr:cNvPr id="331" name="楕円 330"/>
        <xdr:cNvSpPr/>
      </xdr:nvSpPr>
      <xdr:spPr>
        <a:xfrm>
          <a:off x="14351000" y="103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106522</xdr:rowOff>
    </xdr:from>
    <xdr:ext cx="762000" cy="259045"/>
    <xdr:sp macro="" textlink="">
      <xdr:nvSpPr>
        <xdr:cNvPr id="332" name="テキスト ボックス 331"/>
        <xdr:cNvSpPr txBox="1"/>
      </xdr:nvSpPr>
      <xdr:spPr>
        <a:xfrm>
          <a:off x="14020800" y="1039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31486</xdr:rowOff>
    </xdr:from>
    <xdr:to>
      <xdr:col>64</xdr:col>
      <xdr:colOff>152400</xdr:colOff>
      <xdr:row>60</xdr:row>
      <xdr:rowOff>133086</xdr:rowOff>
    </xdr:to>
    <xdr:sp macro="" textlink="">
      <xdr:nvSpPr>
        <xdr:cNvPr id="333" name="楕円 332"/>
        <xdr:cNvSpPr/>
      </xdr:nvSpPr>
      <xdr:spPr>
        <a:xfrm>
          <a:off x="13462000" y="103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117863</xdr:rowOff>
    </xdr:from>
    <xdr:ext cx="762000" cy="259045"/>
    <xdr:sp macro="" textlink="">
      <xdr:nvSpPr>
        <xdr:cNvPr id="334" name="テキスト ボックス 333"/>
        <xdr:cNvSpPr txBox="1"/>
      </xdr:nvSpPr>
      <xdr:spPr>
        <a:xfrm>
          <a:off x="13131800" y="104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近年は低金利に伴う元利償還金の減少等により、低下傾向にある。平成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年度については、グループ内平均値を上回ったものの、昨年度と比較して、実質公債費比率は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今後も県債発行の抑制に努めるとともに、公債費平準化等の取組みを通じて、実質公債費比率の上昇を抑える。</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143328</xdr:rowOff>
    </xdr:from>
    <xdr:to>
      <xdr:col>81</xdr:col>
      <xdr:colOff>44450</xdr:colOff>
      <xdr:row>40</xdr:row>
      <xdr:rowOff>40822</xdr:rowOff>
    </xdr:to>
    <xdr:cxnSp macro="">
      <xdr:nvCxnSpPr>
        <xdr:cNvPr id="369" name="直線コネクタ 368"/>
        <xdr:cNvCxnSpPr/>
      </xdr:nvCxnSpPr>
      <xdr:spPr>
        <a:xfrm flipV="1">
          <a:off x="16179800" y="682987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40112</xdr:rowOff>
    </xdr:from>
    <xdr:ext cx="762000" cy="259045"/>
    <xdr:sp macro="" textlink="">
      <xdr:nvSpPr>
        <xdr:cNvPr id="370"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40822</xdr:rowOff>
    </xdr:from>
    <xdr:to>
      <xdr:col>77</xdr:col>
      <xdr:colOff>44450</xdr:colOff>
      <xdr:row>40</xdr:row>
      <xdr:rowOff>109765</xdr:rowOff>
    </xdr:to>
    <xdr:cxnSp macro="">
      <xdr:nvCxnSpPr>
        <xdr:cNvPr id="372" name="直線コネクタ 371"/>
        <xdr:cNvCxnSpPr/>
      </xdr:nvCxnSpPr>
      <xdr:spPr>
        <a:xfrm flipV="1">
          <a:off x="15290800" y="68988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4" name="テキスト ボックス 373"/>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109765</xdr:rowOff>
    </xdr:from>
    <xdr:to>
      <xdr:col>72</xdr:col>
      <xdr:colOff>203200</xdr:colOff>
      <xdr:row>40</xdr:row>
      <xdr:rowOff>161472</xdr:rowOff>
    </xdr:to>
    <xdr:cxnSp macro="">
      <xdr:nvCxnSpPr>
        <xdr:cNvPr id="375" name="直線コネクタ 374"/>
        <xdr:cNvCxnSpPr/>
      </xdr:nvCxnSpPr>
      <xdr:spPr>
        <a:xfrm flipV="1">
          <a:off x="14401800" y="696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58965</xdr:rowOff>
    </xdr:to>
    <xdr:cxnSp macro="">
      <xdr:nvCxnSpPr>
        <xdr:cNvPr id="378" name="直線コネクタ 377"/>
        <xdr:cNvCxnSpPr/>
      </xdr:nvCxnSpPr>
      <xdr:spPr>
        <a:xfrm flipV="1">
          <a:off x="13512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92528</xdr:rowOff>
    </xdr:from>
    <xdr:to>
      <xdr:col>81</xdr:col>
      <xdr:colOff>95250</xdr:colOff>
      <xdr:row>40</xdr:row>
      <xdr:rowOff>22678</xdr:rowOff>
    </xdr:to>
    <xdr:sp macro="" textlink="">
      <xdr:nvSpPr>
        <xdr:cNvPr id="388" name="楕円 387"/>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64605</xdr:rowOff>
    </xdr:from>
    <xdr:ext cx="762000" cy="259045"/>
    <xdr:sp macro="" textlink="">
      <xdr:nvSpPr>
        <xdr:cNvPr id="389" name="公債費負担の状況該当値テキスト"/>
        <xdr:cNvSpPr txBox="1"/>
      </xdr:nvSpPr>
      <xdr:spPr>
        <a:xfrm>
          <a:off x="17106900" y="675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161472</xdr:rowOff>
    </xdr:from>
    <xdr:to>
      <xdr:col>77</xdr:col>
      <xdr:colOff>95250</xdr:colOff>
      <xdr:row>40</xdr:row>
      <xdr:rowOff>91622</xdr:rowOff>
    </xdr:to>
    <xdr:sp macro="" textlink="">
      <xdr:nvSpPr>
        <xdr:cNvPr id="390" name="楕円 389"/>
        <xdr:cNvSpPr/>
      </xdr:nvSpPr>
      <xdr:spPr>
        <a:xfrm>
          <a:off x="16129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76399</xdr:rowOff>
    </xdr:from>
    <xdr:ext cx="736600" cy="259045"/>
    <xdr:sp macro="" textlink="">
      <xdr:nvSpPr>
        <xdr:cNvPr id="391" name="テキスト ボックス 390"/>
        <xdr:cNvSpPr txBox="1"/>
      </xdr:nvSpPr>
      <xdr:spPr>
        <a:xfrm>
          <a:off x="15798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58965</xdr:rowOff>
    </xdr:from>
    <xdr:to>
      <xdr:col>73</xdr:col>
      <xdr:colOff>44450</xdr:colOff>
      <xdr:row>40</xdr:row>
      <xdr:rowOff>160565</xdr:rowOff>
    </xdr:to>
    <xdr:sp macro="" textlink="">
      <xdr:nvSpPr>
        <xdr:cNvPr id="392" name="楕円 391"/>
        <xdr:cNvSpPr/>
      </xdr:nvSpPr>
      <xdr:spPr>
        <a:xfrm>
          <a:off x="15240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170742</xdr:rowOff>
    </xdr:from>
    <xdr:ext cx="762000" cy="259045"/>
    <xdr:sp macro="" textlink="">
      <xdr:nvSpPr>
        <xdr:cNvPr id="393" name="テキスト ボックス 392"/>
        <xdr:cNvSpPr txBox="1"/>
      </xdr:nvSpPr>
      <xdr:spPr>
        <a:xfrm>
          <a:off x="14909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394" name="楕円 393"/>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5" name="テキスト ボックス 394"/>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396" name="楕円 395"/>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397" name="テキスト ボックス 396"/>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分子については、平成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年度以降増加していたが、平成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減少した。主なる要因としては、地方債現在高等に係る基準財政需要額算入見込額の減少等により、充当可能財源が減少したものの、それを上回って退職手当支給予定額の減少等により、将来負担額が減少したことによる。</a:t>
          </a:r>
        </a:p>
        <a:p>
          <a:r>
            <a:rPr kumimoji="1" lang="ja-JP" altLang="en-US" sz="1050">
              <a:latin typeface="ＭＳ Ｐゴシック" panose="020B0600070205080204" pitchFamily="50" charset="-128"/>
              <a:ea typeface="ＭＳ Ｐゴシック" panose="020B0600070205080204" pitchFamily="50" charset="-128"/>
            </a:rPr>
            <a:t>　分母については、減少傾向が続いており、平成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年度においても減少した。主なる要因としては、標準税収入額は増加したものの、それを上回って普通交付税額及び臨時財政対策債発行可能額が減少したことによる。</a:t>
          </a:r>
        </a:p>
        <a:p>
          <a:r>
            <a:rPr kumimoji="1" lang="ja-JP" altLang="en-US" sz="1050">
              <a:latin typeface="ＭＳ Ｐゴシック" panose="020B0600070205080204" pitchFamily="50" charset="-128"/>
              <a:ea typeface="ＭＳ Ｐゴシック" panose="020B0600070205080204" pitchFamily="50" charset="-128"/>
            </a:rPr>
            <a:t>　将来負担比率全体としては、分子の減少よりも分母の減少の方が大きかったため、平成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年度よりも</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ポイント上昇したが、県債発行の抑制に努めること等により、今後も改善を図っていく。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163931</xdr:rowOff>
    </xdr:from>
    <xdr:to>
      <xdr:col>81</xdr:col>
      <xdr:colOff>44450</xdr:colOff>
      <xdr:row>20</xdr:row>
      <xdr:rowOff>164897</xdr:rowOff>
    </xdr:to>
    <xdr:cxnSp macro="">
      <xdr:nvCxnSpPr>
        <xdr:cNvPr id="427" name="直線コネクタ 426"/>
        <xdr:cNvCxnSpPr/>
      </xdr:nvCxnSpPr>
      <xdr:spPr>
        <a:xfrm>
          <a:off x="16179800" y="3592931"/>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147041</xdr:rowOff>
    </xdr:from>
    <xdr:to>
      <xdr:col>77</xdr:col>
      <xdr:colOff>44450</xdr:colOff>
      <xdr:row>20</xdr:row>
      <xdr:rowOff>163931</xdr:rowOff>
    </xdr:to>
    <xdr:cxnSp macro="">
      <xdr:nvCxnSpPr>
        <xdr:cNvPr id="430" name="直線コネクタ 429"/>
        <xdr:cNvCxnSpPr/>
      </xdr:nvCxnSpPr>
      <xdr:spPr>
        <a:xfrm>
          <a:off x="15290800" y="357604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120980</xdr:rowOff>
    </xdr:from>
    <xdr:to>
      <xdr:col>72</xdr:col>
      <xdr:colOff>203200</xdr:colOff>
      <xdr:row>20</xdr:row>
      <xdr:rowOff>147041</xdr:rowOff>
    </xdr:to>
    <xdr:cxnSp macro="">
      <xdr:nvCxnSpPr>
        <xdr:cNvPr id="433" name="直線コネクタ 432"/>
        <xdr:cNvCxnSpPr/>
      </xdr:nvCxnSpPr>
      <xdr:spPr>
        <a:xfrm>
          <a:off x="14401800" y="35499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120980</xdr:rowOff>
    </xdr:from>
    <xdr:to>
      <xdr:col>68</xdr:col>
      <xdr:colOff>152400</xdr:colOff>
      <xdr:row>20</xdr:row>
      <xdr:rowOff>133045</xdr:rowOff>
    </xdr:to>
    <xdr:cxnSp macro="">
      <xdr:nvCxnSpPr>
        <xdr:cNvPr id="436" name="直線コネクタ 435"/>
        <xdr:cNvCxnSpPr/>
      </xdr:nvCxnSpPr>
      <xdr:spPr>
        <a:xfrm flipV="1">
          <a:off x="13512800" y="35499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125493</xdr:rowOff>
    </xdr:from>
    <xdr:ext cx="762000" cy="259045"/>
    <xdr:sp macro="" textlink="">
      <xdr:nvSpPr>
        <xdr:cNvPr id="440" name="テキスト ボックス 439"/>
        <xdr:cNvSpPr txBox="1"/>
      </xdr:nvSpPr>
      <xdr:spPr>
        <a:xfrm>
          <a:off x="13131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114097</xdr:rowOff>
    </xdr:from>
    <xdr:to>
      <xdr:col>81</xdr:col>
      <xdr:colOff>95250</xdr:colOff>
      <xdr:row>21</xdr:row>
      <xdr:rowOff>44247</xdr:rowOff>
    </xdr:to>
    <xdr:sp macro="" textlink="">
      <xdr:nvSpPr>
        <xdr:cNvPr id="446" name="楕円 445"/>
        <xdr:cNvSpPr/>
      </xdr:nvSpPr>
      <xdr:spPr>
        <a:xfrm>
          <a:off x="169672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9974</xdr:rowOff>
    </xdr:from>
    <xdr:ext cx="762000" cy="259045"/>
    <xdr:sp macro="" textlink="">
      <xdr:nvSpPr>
        <xdr:cNvPr id="447" name="将来負担の状況該当値テキスト"/>
        <xdr:cNvSpPr txBox="1"/>
      </xdr:nvSpPr>
      <xdr:spPr>
        <a:xfrm>
          <a:off x="17106900" y="343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113131</xdr:rowOff>
    </xdr:from>
    <xdr:to>
      <xdr:col>77</xdr:col>
      <xdr:colOff>95250</xdr:colOff>
      <xdr:row>21</xdr:row>
      <xdr:rowOff>43281</xdr:rowOff>
    </xdr:to>
    <xdr:sp macro="" textlink="">
      <xdr:nvSpPr>
        <xdr:cNvPr id="448" name="楕円 447"/>
        <xdr:cNvSpPr/>
      </xdr:nvSpPr>
      <xdr:spPr>
        <a:xfrm>
          <a:off x="161290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28058</xdr:rowOff>
    </xdr:from>
    <xdr:ext cx="736600" cy="259045"/>
    <xdr:sp macro="" textlink="">
      <xdr:nvSpPr>
        <xdr:cNvPr id="449" name="テキスト ボックス 448"/>
        <xdr:cNvSpPr txBox="1"/>
      </xdr:nvSpPr>
      <xdr:spPr>
        <a:xfrm>
          <a:off x="15798800" y="362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96241</xdr:rowOff>
    </xdr:from>
    <xdr:to>
      <xdr:col>73</xdr:col>
      <xdr:colOff>44450</xdr:colOff>
      <xdr:row>21</xdr:row>
      <xdr:rowOff>26391</xdr:rowOff>
    </xdr:to>
    <xdr:sp macro="" textlink="">
      <xdr:nvSpPr>
        <xdr:cNvPr id="450" name="楕円 449"/>
        <xdr:cNvSpPr/>
      </xdr:nvSpPr>
      <xdr:spPr>
        <a:xfrm>
          <a:off x="15240000" y="3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11168</xdr:rowOff>
    </xdr:from>
    <xdr:ext cx="762000" cy="259045"/>
    <xdr:sp macro="" textlink="">
      <xdr:nvSpPr>
        <xdr:cNvPr id="451" name="テキスト ボックス 450"/>
        <xdr:cNvSpPr txBox="1"/>
      </xdr:nvSpPr>
      <xdr:spPr>
        <a:xfrm>
          <a:off x="14909800" y="36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70180</xdr:rowOff>
    </xdr:from>
    <xdr:to>
      <xdr:col>68</xdr:col>
      <xdr:colOff>203200</xdr:colOff>
      <xdr:row>21</xdr:row>
      <xdr:rowOff>330</xdr:rowOff>
    </xdr:to>
    <xdr:sp macro="" textlink="">
      <xdr:nvSpPr>
        <xdr:cNvPr id="452" name="楕円 451"/>
        <xdr:cNvSpPr/>
      </xdr:nvSpPr>
      <xdr:spPr>
        <a:xfrm>
          <a:off x="14351000" y="34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156557</xdr:rowOff>
    </xdr:from>
    <xdr:ext cx="762000" cy="259045"/>
    <xdr:sp macro="" textlink="">
      <xdr:nvSpPr>
        <xdr:cNvPr id="453" name="テキスト ボックス 452"/>
        <xdr:cNvSpPr txBox="1"/>
      </xdr:nvSpPr>
      <xdr:spPr>
        <a:xfrm>
          <a:off x="14020800" y="358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82245</xdr:rowOff>
    </xdr:from>
    <xdr:to>
      <xdr:col>64</xdr:col>
      <xdr:colOff>152400</xdr:colOff>
      <xdr:row>21</xdr:row>
      <xdr:rowOff>12395</xdr:rowOff>
    </xdr:to>
    <xdr:sp macro="" textlink="">
      <xdr:nvSpPr>
        <xdr:cNvPr id="454" name="楕円 453"/>
        <xdr:cNvSpPr/>
      </xdr:nvSpPr>
      <xdr:spPr>
        <a:xfrm>
          <a:off x="13462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168622</xdr:rowOff>
    </xdr:from>
    <xdr:ext cx="762000" cy="259045"/>
    <xdr:sp macro="" textlink="">
      <xdr:nvSpPr>
        <xdr:cNvPr id="455" name="テキスト ボックス 454"/>
        <xdr:cNvSpPr txBox="1"/>
      </xdr:nvSpPr>
      <xdr:spPr>
        <a:xfrm>
          <a:off x="13131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年度は、地方交付税の減少等による経常一般財源等の減少に加え、退職者数の増加に伴う退職金の増加等により、前年度から</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年度は職員数の減等に伴う給料の減少等により人件費総額は減少したが、地方譲与税の減少等により経常一般財源等が減少したため、前年度から悪化した。</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年度は職員数の減等に伴う給料の減少等による人件費総額の減少に加え、法人事業税の増加等による経常一般財源等の増加により、前年度から改善している。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年度は経常一般財源等が減少したものの、職員数の減等に伴う給料の減少等による人件費総額の減少により、前年度から改善している。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また、本県は、グループ内他団体に比べ、比率が依然として高い数値となっている。これは、ラスパイレス指数が高いことが要因である。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知事部局一般会計職員の定員管理について、これまでの取組みを後退させず、効率化に努めるなど、たゆむことなく行財政改革に取り組むことにより、比率の改善を目指す。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1270</xdr:rowOff>
    </xdr:to>
    <xdr:cxnSp macro="">
      <xdr:nvCxnSpPr>
        <xdr:cNvPr id="63" name="直線コネクタ 62"/>
        <xdr:cNvCxnSpPr/>
      </xdr:nvCxnSpPr>
      <xdr:spPr>
        <a:xfrm flipV="1">
          <a:off x="3987800" y="629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58420</xdr:rowOff>
    </xdr:to>
    <xdr:cxnSp macro="">
      <xdr:nvCxnSpPr>
        <xdr:cNvPr id="66" name="直線コネクタ 65"/>
        <xdr:cNvCxnSpPr/>
      </xdr:nvCxnSpPr>
      <xdr:spPr>
        <a:xfrm flipV="1">
          <a:off x="3098800" y="6344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58420</xdr:rowOff>
    </xdr:to>
    <xdr:cxnSp macro="">
      <xdr:nvCxnSpPr>
        <xdr:cNvPr id="69" name="直線コネクタ 68"/>
        <xdr:cNvCxnSpPr/>
      </xdr:nvCxnSpPr>
      <xdr:spPr>
        <a:xfrm>
          <a:off x="2209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138430</xdr:rowOff>
    </xdr:to>
    <xdr:cxnSp macro="">
      <xdr:nvCxnSpPr>
        <xdr:cNvPr id="72" name="直線コネクタ 71"/>
        <xdr:cNvCxnSpPr/>
      </xdr:nvCxnSpPr>
      <xdr:spPr>
        <a:xfrm>
          <a:off x="1320800" y="6253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2" name="楕円 81"/>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3"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4" name="楕円 83"/>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5" name="テキスト ボックス 84"/>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6" name="楕円 85"/>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7" name="テキスト ボックス 86"/>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8" name="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89" name="テキスト ボックス 88"/>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0" name="楕円 89"/>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1" name="テキスト ボックス 90"/>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地方交付税等の経常一般財源等の増減により、若干の上下動はあるものの、平成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年度以降はグループ内平均値を下回る傾向で推移している。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年度は、地方譲与税の減少等により経常一般財源等が減少したが、県立施設の移譲に伴う指定管理経費の減少等により、前年度から改善している。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年度は、法人事業税の増加等により経常一般財源等が増加したが、情報ネットワーク事業費の増加等により、前年度と同水準となった。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年度は、地方交付税等の減少により経常一般財源等が減少し、システム改修等により物件費が増加したため、前年度比で</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ポイント悪化した。</a:t>
          </a:r>
        </a:p>
        <a:p>
          <a:r>
            <a:rPr kumimoji="1" lang="ja-JP" altLang="en-US" sz="1000">
              <a:latin typeface="ＭＳ Ｐゴシック" panose="020B0600070205080204" pitchFamily="50" charset="-128"/>
              <a:ea typeface="ＭＳ Ｐゴシック" panose="020B0600070205080204" pitchFamily="50" charset="-128"/>
            </a:rPr>
            <a:t>　今後とも、継続して歳出の見直しに努め、一層の改善を図っていく。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2" name="直線コネクタ 121"/>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3"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127000</xdr:rowOff>
    </xdr:to>
    <xdr:cxnSp macro="">
      <xdr:nvCxnSpPr>
        <xdr:cNvPr id="125" name="直線コネクタ 124"/>
        <xdr:cNvCxnSpPr/>
      </xdr:nvCxnSpPr>
      <xdr:spPr>
        <a:xfrm>
          <a:off x="14782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107950</xdr:rowOff>
    </xdr:to>
    <xdr:cxnSp macro="">
      <xdr:nvCxnSpPr>
        <xdr:cNvPr id="128" name="直線コネクタ 127"/>
        <xdr:cNvCxnSpPr/>
      </xdr:nvCxnSpPr>
      <xdr:spPr>
        <a:xfrm flipV="1">
          <a:off x="13893800" y="252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107950</xdr:rowOff>
    </xdr:to>
    <xdr:cxnSp macro="">
      <xdr:nvCxnSpPr>
        <xdr:cNvPr id="131" name="直線コネクタ 130"/>
        <xdr:cNvCxnSpPr/>
      </xdr:nvCxnSpPr>
      <xdr:spPr>
        <a:xfrm>
          <a:off x="13004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5" name="テキスト ボックス 134"/>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1" name="楕円 140"/>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2"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3" name="楕円 142"/>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4" name="テキスト ボックス 143"/>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5" name="楕円 144"/>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6" name="テキスト ボックス 145"/>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47" name="楕円 146"/>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8" name="テキスト ボックス 14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9" name="楕円 148"/>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0" name="テキスト ボックス 14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年度以降、グループ内平均値を下回り、比較的良好な水準で推移している。</a:t>
          </a:r>
        </a:p>
        <a:p>
          <a:r>
            <a:rPr kumimoji="1" lang="ja-JP" altLang="en-US" sz="1200">
              <a:latin typeface="ＭＳ Ｐゴシック" panose="020B0600070205080204" pitchFamily="50" charset="-128"/>
              <a:ea typeface="ＭＳ Ｐゴシック" panose="020B0600070205080204" pitchFamily="50" charset="-128"/>
            </a:rPr>
            <a:t>　要因としては、生活保護費に係る保護率がグループ内他団体と比較して低いこと等により、経常経費充当一般財源等が少額であることが挙げられる。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今後も社会保障関係経費の増加に伴う扶助費の増加が見込まれるが、引き続き効率的かつ適切な予算執行に努めていく。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35560</xdr:rowOff>
    </xdr:to>
    <xdr:cxnSp macro="">
      <xdr:nvCxnSpPr>
        <xdr:cNvPr id="179" name="直線コネクタ 178"/>
        <xdr:cNvCxnSpPr/>
      </xdr:nvCxnSpPr>
      <xdr:spPr>
        <a:xfrm>
          <a:off x="3987800" y="9248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0"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53</xdr:row>
      <xdr:rowOff>161290</xdr:rowOff>
    </xdr:to>
    <xdr:cxnSp macro="">
      <xdr:nvCxnSpPr>
        <xdr:cNvPr id="182" name="直線コネクタ 181"/>
        <xdr:cNvCxnSpPr/>
      </xdr:nvCxnSpPr>
      <xdr:spPr>
        <a:xfrm>
          <a:off x="3098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161290</xdr:rowOff>
    </xdr:to>
    <xdr:cxnSp macro="">
      <xdr:nvCxnSpPr>
        <xdr:cNvPr id="185" name="直線コネクタ 184"/>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87" name="テキスト ボックス 186"/>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53</xdr:row>
      <xdr:rowOff>161290</xdr:rowOff>
    </xdr:to>
    <xdr:cxnSp macro="">
      <xdr:nvCxnSpPr>
        <xdr:cNvPr id="188" name="直線コネクタ 187"/>
        <xdr:cNvCxnSpPr/>
      </xdr:nvCxnSpPr>
      <xdr:spPr>
        <a:xfrm>
          <a:off x="1320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198" name="楕円 197"/>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199"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0" name="楕円 199"/>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1" name="テキスト ボックス 200"/>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2" name="楕円 201"/>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3" name="テキスト ボックス 202"/>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04" name="楕円 203"/>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05" name="テキスト ボックス 204"/>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06" name="楕円 205"/>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07" name="テキスト ボックス 206"/>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例年、除雪に係る維持補修費がグループ内他団体と比較して多額であること等から、グループ内平均値を上回る傾向で推移している。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年度は、道路除雪費の減等に伴い、維持補修費は減少したが、国保制度改革に伴う繰出金の増により、比率は上昇した。</a:t>
          </a:r>
        </a:p>
        <a:p>
          <a:r>
            <a:rPr kumimoji="1" lang="ja-JP" altLang="en-US" sz="1200">
              <a:latin typeface="ＭＳ Ｐゴシック" panose="020B0600070205080204" pitchFamily="50" charset="-128"/>
              <a:ea typeface="ＭＳ Ｐゴシック" panose="020B0600070205080204" pitchFamily="50" charset="-128"/>
            </a:rPr>
            <a:t>　今後とも、所要経費は確保するとともに、計画的、効率的かつ効果的な予算の執行に努め、比率の改善を目指す。</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57</xdr:row>
      <xdr:rowOff>88900</xdr:rowOff>
    </xdr:to>
    <xdr:cxnSp macro="">
      <xdr:nvCxnSpPr>
        <xdr:cNvPr id="237" name="直線コネクタ 236"/>
        <xdr:cNvCxnSpPr/>
      </xdr:nvCxnSpPr>
      <xdr:spPr>
        <a:xfrm>
          <a:off x="15671800" y="95567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16527</xdr:rowOff>
    </xdr:from>
    <xdr:ext cx="762000" cy="259045"/>
    <xdr:sp macro="" textlink="">
      <xdr:nvSpPr>
        <xdr:cNvPr id="238" name="その他平均値テキスト"/>
        <xdr:cNvSpPr txBox="1"/>
      </xdr:nvSpPr>
      <xdr:spPr>
        <a:xfrm>
          <a:off x="16598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127000</xdr:rowOff>
    </xdr:to>
    <xdr:cxnSp macro="">
      <xdr:nvCxnSpPr>
        <xdr:cNvPr id="240" name="直線コネクタ 239"/>
        <xdr:cNvCxnSpPr/>
      </xdr:nvCxnSpPr>
      <xdr:spPr>
        <a:xfrm>
          <a:off x="14782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42" name="テキスト ボックス 241"/>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165100</xdr:rowOff>
    </xdr:to>
    <xdr:cxnSp macro="">
      <xdr:nvCxnSpPr>
        <xdr:cNvPr id="243" name="直線コネクタ 242"/>
        <xdr:cNvCxnSpPr/>
      </xdr:nvCxnSpPr>
      <xdr:spPr>
        <a:xfrm>
          <a:off x="13893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5" name="テキスト ボックス 24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69850</xdr:rowOff>
    </xdr:to>
    <xdr:cxnSp macro="">
      <xdr:nvCxnSpPr>
        <xdr:cNvPr id="246" name="直線コネクタ 245"/>
        <xdr:cNvCxnSpPr/>
      </xdr:nvCxnSpPr>
      <xdr:spPr>
        <a:xfrm flipV="1">
          <a:off x="13004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48" name="テキスト ボックス 247"/>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50" name="テキスト ボックス 249"/>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56" name="楕円 255"/>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57"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58" name="楕円 257"/>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162577</xdr:rowOff>
    </xdr:from>
    <xdr:ext cx="736600" cy="259045"/>
    <xdr:sp macro="" textlink="">
      <xdr:nvSpPr>
        <xdr:cNvPr id="259" name="テキスト ボックス 258"/>
        <xdr:cNvSpPr txBox="1"/>
      </xdr:nvSpPr>
      <xdr:spPr>
        <a:xfrm>
          <a:off x="15290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0" name="楕円 259"/>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2" name="楕円 26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3" name="テキスト ボックス 262"/>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4" name="楕円 26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65" name="テキスト ボックス 26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年度以降、グループ内平均値と同水準もしくはそれ以下で推移しているものの、年々増加傾向にある。平成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年度については、国保制度改革に伴う国保財政安定化対策事業費の減により、比率は低下した。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今後も、社会保障関係経費の自然増などによる比率の増加が見込まれるが、補助費等に係る事務事業の見直し・改善や歳出の適正化等を推進し、比率の改善を図っていく。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40</xdr:row>
      <xdr:rowOff>58420</xdr:rowOff>
    </xdr:to>
    <xdr:cxnSp macro="">
      <xdr:nvCxnSpPr>
        <xdr:cNvPr id="294" name="直線コネクタ 293"/>
        <xdr:cNvCxnSpPr/>
      </xdr:nvCxnSpPr>
      <xdr:spPr>
        <a:xfrm flipV="1">
          <a:off x="15671800" y="6642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92727</xdr:rowOff>
    </xdr:from>
    <xdr:ext cx="762000" cy="259045"/>
    <xdr:sp macro="" textlink="">
      <xdr:nvSpPr>
        <xdr:cNvPr id="295" name="補助費等平均値テキスト"/>
        <xdr:cNvSpPr txBox="1"/>
      </xdr:nvSpPr>
      <xdr:spPr>
        <a:xfrm>
          <a:off x="16598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161290</xdr:rowOff>
    </xdr:from>
    <xdr:to>
      <xdr:col>78</xdr:col>
      <xdr:colOff>69850</xdr:colOff>
      <xdr:row>40</xdr:row>
      <xdr:rowOff>58420</xdr:rowOff>
    </xdr:to>
    <xdr:cxnSp macro="">
      <xdr:nvCxnSpPr>
        <xdr:cNvPr id="297" name="直線コネクタ 296"/>
        <xdr:cNvCxnSpPr/>
      </xdr:nvCxnSpPr>
      <xdr:spPr>
        <a:xfrm>
          <a:off x="14782800" y="6847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299" name="テキスト ボックス 298"/>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161290</xdr:rowOff>
    </xdr:to>
    <xdr:cxnSp macro="">
      <xdr:nvCxnSpPr>
        <xdr:cNvPr id="300" name="直線コネクタ 299"/>
        <xdr:cNvCxnSpPr/>
      </xdr:nvCxnSpPr>
      <xdr:spPr>
        <a:xfrm>
          <a:off x="13893800" y="6779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2" name="テキスト ボックス 301"/>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39</xdr:row>
      <xdr:rowOff>92710</xdr:rowOff>
    </xdr:to>
    <xdr:cxnSp macro="">
      <xdr:nvCxnSpPr>
        <xdr:cNvPr id="303" name="直線コネクタ 302"/>
        <xdr:cNvCxnSpPr/>
      </xdr:nvCxnSpPr>
      <xdr:spPr>
        <a:xfrm>
          <a:off x="13004800" y="65506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5" name="テキスト ボックス 304"/>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6" name="フローチャート: 判断 305"/>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07" name="テキスト ボックス 30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3" name="楕円 312"/>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14"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15" name="楕円 314"/>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119397</xdr:rowOff>
    </xdr:from>
    <xdr:ext cx="736600" cy="259045"/>
    <xdr:sp macro="" textlink="">
      <xdr:nvSpPr>
        <xdr:cNvPr id="316" name="テキスト ボックス 315"/>
        <xdr:cNvSpPr txBox="1"/>
      </xdr:nvSpPr>
      <xdr:spPr>
        <a:xfrm>
          <a:off x="15290800" y="663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17" name="楕円 316"/>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50817</xdr:rowOff>
    </xdr:from>
    <xdr:ext cx="762000" cy="259045"/>
    <xdr:sp macro="" textlink="">
      <xdr:nvSpPr>
        <xdr:cNvPr id="318" name="テキスト ボックス 317"/>
        <xdr:cNvSpPr txBox="1"/>
      </xdr:nvSpPr>
      <xdr:spPr>
        <a:xfrm>
          <a:off x="14401800" y="65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19" name="楕円 318"/>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153687</xdr:rowOff>
    </xdr:from>
    <xdr:ext cx="762000" cy="259045"/>
    <xdr:sp macro="" textlink="">
      <xdr:nvSpPr>
        <xdr:cNvPr id="320" name="テキスト ボックス 319"/>
        <xdr:cNvSpPr txBox="1"/>
      </xdr:nvSpPr>
      <xdr:spPr>
        <a:xfrm>
          <a:off x="13512800" y="649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21" name="楕円 320"/>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96537</xdr:rowOff>
    </xdr:from>
    <xdr:ext cx="762000" cy="259045"/>
    <xdr:sp macro="" textlink="">
      <xdr:nvSpPr>
        <xdr:cNvPr id="322" name="テキスト ボックス 321"/>
        <xdr:cNvSpPr txBox="1"/>
      </xdr:nvSpPr>
      <xdr:spPr>
        <a:xfrm>
          <a:off x="12623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年度はグループ内平均値を上回り、また地方交付税の減少に伴い経常一般財源等が減少したこと等により、平成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持続可能な県政運営実現のため、「臨時財政対策債と補正予算債等を除いた県債残高」の縮減に努め、公債費負担の軽減を図り、自由度の高い県政運営の実現を目指していく。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0" name="直線コネクタ 349"/>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1"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2" name="直線コネクタ 351"/>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162379</xdr:rowOff>
    </xdr:from>
    <xdr:to>
      <xdr:col>24</xdr:col>
      <xdr:colOff>25400</xdr:colOff>
      <xdr:row>80</xdr:row>
      <xdr:rowOff>1814</xdr:rowOff>
    </xdr:to>
    <xdr:cxnSp macro="">
      <xdr:nvCxnSpPr>
        <xdr:cNvPr id="355" name="直線コネクタ 354"/>
        <xdr:cNvCxnSpPr/>
      </xdr:nvCxnSpPr>
      <xdr:spPr>
        <a:xfrm>
          <a:off x="3987800" y="137069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8363</xdr:rowOff>
    </xdr:from>
    <xdr:ext cx="762000" cy="259045"/>
    <xdr:sp macro="" textlink="">
      <xdr:nvSpPr>
        <xdr:cNvPr id="356" name="公債費平均値テキスト"/>
        <xdr:cNvSpPr txBox="1"/>
      </xdr:nvSpPr>
      <xdr:spPr>
        <a:xfrm>
          <a:off x="4914900" y="1338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7" name="フローチャート: 判断 356"/>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162379</xdr:rowOff>
    </xdr:from>
    <xdr:to>
      <xdr:col>19</xdr:col>
      <xdr:colOff>187325</xdr:colOff>
      <xdr:row>80</xdr:row>
      <xdr:rowOff>34471</xdr:rowOff>
    </xdr:to>
    <xdr:cxnSp macro="">
      <xdr:nvCxnSpPr>
        <xdr:cNvPr id="358" name="直線コネクタ 357"/>
        <xdr:cNvCxnSpPr/>
      </xdr:nvCxnSpPr>
      <xdr:spPr>
        <a:xfrm flipV="1">
          <a:off x="3098800" y="13706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59" name="フローチャート: 判断 358"/>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158041</xdr:rowOff>
    </xdr:from>
    <xdr:ext cx="736600" cy="259045"/>
    <xdr:sp macro="" textlink="">
      <xdr:nvSpPr>
        <xdr:cNvPr id="360" name="テキスト ボックス 359"/>
        <xdr:cNvSpPr txBox="1"/>
      </xdr:nvSpPr>
      <xdr:spPr>
        <a:xfrm>
          <a:off x="3606800" y="1335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34471</xdr:rowOff>
    </xdr:from>
    <xdr:to>
      <xdr:col>15</xdr:col>
      <xdr:colOff>98425</xdr:colOff>
      <xdr:row>80</xdr:row>
      <xdr:rowOff>34471</xdr:rowOff>
    </xdr:to>
    <xdr:cxnSp macro="">
      <xdr:nvCxnSpPr>
        <xdr:cNvPr id="361" name="直線コネクタ 360"/>
        <xdr:cNvCxnSpPr/>
      </xdr:nvCxnSpPr>
      <xdr:spPr>
        <a:xfrm>
          <a:off x="2209800" y="13750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2" name="フローチャート: 判断 361"/>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73677</xdr:rowOff>
    </xdr:from>
    <xdr:ext cx="762000" cy="259045"/>
    <xdr:sp macro="" textlink="">
      <xdr:nvSpPr>
        <xdr:cNvPr id="363" name="テキスト ボックス 362"/>
        <xdr:cNvSpPr txBox="1"/>
      </xdr:nvSpPr>
      <xdr:spPr>
        <a:xfrm>
          <a:off x="2717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56243</xdr:rowOff>
    </xdr:to>
    <xdr:cxnSp macro="">
      <xdr:nvCxnSpPr>
        <xdr:cNvPr id="364" name="直線コネクタ 363"/>
        <xdr:cNvCxnSpPr/>
      </xdr:nvCxnSpPr>
      <xdr:spPr>
        <a:xfrm flipV="1">
          <a:off x="1320800" y="1375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5" name="フローチャート: 判断 364"/>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95448</xdr:rowOff>
    </xdr:from>
    <xdr:ext cx="762000" cy="259045"/>
    <xdr:sp macro="" textlink="">
      <xdr:nvSpPr>
        <xdr:cNvPr id="366" name="テキスト ボックス 365"/>
        <xdr:cNvSpPr txBox="1"/>
      </xdr:nvSpPr>
      <xdr:spPr>
        <a:xfrm>
          <a:off x="1828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7" name="フローチャート: 判断 366"/>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68" name="テキスト ボックス 367"/>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122464</xdr:rowOff>
    </xdr:from>
    <xdr:to>
      <xdr:col>24</xdr:col>
      <xdr:colOff>76200</xdr:colOff>
      <xdr:row>80</xdr:row>
      <xdr:rowOff>52614</xdr:rowOff>
    </xdr:to>
    <xdr:sp macro="" textlink="">
      <xdr:nvSpPr>
        <xdr:cNvPr id="374" name="楕円 373"/>
        <xdr:cNvSpPr/>
      </xdr:nvSpPr>
      <xdr:spPr>
        <a:xfrm>
          <a:off x="47752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94541</xdr:rowOff>
    </xdr:from>
    <xdr:ext cx="762000" cy="259045"/>
    <xdr:sp macro="" textlink="">
      <xdr:nvSpPr>
        <xdr:cNvPr id="375" name="公債費該当値テキスト"/>
        <xdr:cNvSpPr txBox="1"/>
      </xdr:nvSpPr>
      <xdr:spPr>
        <a:xfrm>
          <a:off x="4914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111579</xdr:rowOff>
    </xdr:from>
    <xdr:to>
      <xdr:col>20</xdr:col>
      <xdr:colOff>38100</xdr:colOff>
      <xdr:row>80</xdr:row>
      <xdr:rowOff>41729</xdr:rowOff>
    </xdr:to>
    <xdr:sp macro="" textlink="">
      <xdr:nvSpPr>
        <xdr:cNvPr id="376" name="楕円 375"/>
        <xdr:cNvSpPr/>
      </xdr:nvSpPr>
      <xdr:spPr>
        <a:xfrm>
          <a:off x="3937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26506</xdr:rowOff>
    </xdr:from>
    <xdr:ext cx="736600" cy="259045"/>
    <xdr:sp macro="" textlink="">
      <xdr:nvSpPr>
        <xdr:cNvPr id="377" name="テキスト ボックス 376"/>
        <xdr:cNvSpPr txBox="1"/>
      </xdr:nvSpPr>
      <xdr:spPr>
        <a:xfrm>
          <a:off x="3606800" y="1374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155121</xdr:rowOff>
    </xdr:from>
    <xdr:to>
      <xdr:col>15</xdr:col>
      <xdr:colOff>149225</xdr:colOff>
      <xdr:row>80</xdr:row>
      <xdr:rowOff>85271</xdr:rowOff>
    </xdr:to>
    <xdr:sp macro="" textlink="">
      <xdr:nvSpPr>
        <xdr:cNvPr id="378" name="楕円 377"/>
        <xdr:cNvSpPr/>
      </xdr:nvSpPr>
      <xdr:spPr>
        <a:xfrm>
          <a:off x="3048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70048</xdr:rowOff>
    </xdr:from>
    <xdr:ext cx="762000" cy="259045"/>
    <xdr:sp macro="" textlink="">
      <xdr:nvSpPr>
        <xdr:cNvPr id="379" name="テキスト ボックス 378"/>
        <xdr:cNvSpPr txBox="1"/>
      </xdr:nvSpPr>
      <xdr:spPr>
        <a:xfrm>
          <a:off x="2717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155121</xdr:rowOff>
    </xdr:from>
    <xdr:to>
      <xdr:col>11</xdr:col>
      <xdr:colOff>60325</xdr:colOff>
      <xdr:row>80</xdr:row>
      <xdr:rowOff>85271</xdr:rowOff>
    </xdr:to>
    <xdr:sp macro="" textlink="">
      <xdr:nvSpPr>
        <xdr:cNvPr id="380" name="楕円 379"/>
        <xdr:cNvSpPr/>
      </xdr:nvSpPr>
      <xdr:spPr>
        <a:xfrm>
          <a:off x="2159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81" name="テキスト ボックス 380"/>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5443</xdr:rowOff>
    </xdr:from>
    <xdr:to>
      <xdr:col>6</xdr:col>
      <xdr:colOff>171450</xdr:colOff>
      <xdr:row>80</xdr:row>
      <xdr:rowOff>107043</xdr:rowOff>
    </xdr:to>
    <xdr:sp macro="" textlink="">
      <xdr:nvSpPr>
        <xdr:cNvPr id="382" name="楕円 381"/>
        <xdr:cNvSpPr/>
      </xdr:nvSpPr>
      <xdr:spPr>
        <a:xfrm>
          <a:off x="1270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117220</xdr:rowOff>
    </xdr:from>
    <xdr:ext cx="762000" cy="259045"/>
    <xdr:sp macro="" textlink="">
      <xdr:nvSpPr>
        <xdr:cNvPr id="383" name="テキスト ボックス 382"/>
        <xdr:cNvSpPr txBox="1"/>
      </xdr:nvSpPr>
      <xdr:spPr>
        <a:xfrm>
          <a:off x="939800" y="1349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en-US" altLang="ja-JP" sz="1000" b="0" i="0" baseline="0">
              <a:solidFill>
                <a:schemeClr val="dk1"/>
              </a:solidFill>
              <a:effectLst/>
              <a:latin typeface="+mn-lt"/>
              <a:ea typeface="+mn-ea"/>
              <a:cs typeface="+mn-cs"/>
            </a:rPr>
            <a:t>   </a:t>
          </a:r>
          <a:r>
            <a:rPr kumimoji="1"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年度以降、グループ内平均値と同水準で推移している。</a:t>
          </a:r>
          <a:endParaRPr kumimoji="0" lang="en-US"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base" latinLnBrk="0" hangingPunct="1"/>
          <a:r>
            <a:rPr kumimoji="0"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年度は職員数の減等に伴い</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人件費が減少した</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ほか</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、道路除雪費の</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等に伴う維持補修費の</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減少などにより、</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経常経費充当一般財源等は前年度</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比で減少した。</a:t>
          </a:r>
          <a:r>
            <a:rPr lang="en-US"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r>
          <a:br>
            <a:rPr lang="en-US"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b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一方で、</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法人事業税の増等に伴い地方税が増加したものの、基準財政収入額の</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増加及び基準財政需要額の減少</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に伴う地方交付税の減少</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幅が大きく</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、経常一般財源等</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よりも減少した</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経常充当一般財源の減少よりも、経常一般財源の減少の方が大きいため、</a:t>
          </a:r>
          <a:r>
            <a:rPr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経常収支比率は、前年度の比率から</a:t>
          </a:r>
          <a:r>
            <a:rPr lang="en-US"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lang="ja-JP" altLang="en-US"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8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8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今後、一層の事務事業の見直し・改善や行政経費の節減・効率化など、徹底した歳出の見直し及び歳入の確保に努め、自由度の高い県政運営の実現を目指していく。</a:t>
          </a:r>
          <a:endParaRPr lang="ja-JP" altLang="ja-JP" sz="8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157480</xdr:rowOff>
    </xdr:to>
    <xdr:cxnSp macro="">
      <xdr:nvCxnSpPr>
        <xdr:cNvPr id="414" name="直線コネクタ 413"/>
        <xdr:cNvCxnSpPr/>
      </xdr:nvCxnSpPr>
      <xdr:spPr>
        <a:xfrm>
          <a:off x="15671800" y="13157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5" name="公債費以外平均値テキスト"/>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127000</xdr:rowOff>
    </xdr:to>
    <xdr:cxnSp macro="">
      <xdr:nvCxnSpPr>
        <xdr:cNvPr id="417" name="直線コネクタ 416"/>
        <xdr:cNvCxnSpPr/>
      </xdr:nvCxnSpPr>
      <xdr:spPr>
        <a:xfrm>
          <a:off x="14782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127000</xdr:rowOff>
    </xdr:to>
    <xdr:cxnSp macro="">
      <xdr:nvCxnSpPr>
        <xdr:cNvPr id="420" name="直線コネクタ 419"/>
        <xdr:cNvCxnSpPr/>
      </xdr:nvCxnSpPr>
      <xdr:spPr>
        <a:xfrm>
          <a:off x="13893800" y="13103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2" name="テキスト ボックス 42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73661</xdr:rowOff>
    </xdr:to>
    <xdr:cxnSp macro="">
      <xdr:nvCxnSpPr>
        <xdr:cNvPr id="423" name="直線コネクタ 422"/>
        <xdr:cNvCxnSpPr/>
      </xdr:nvCxnSpPr>
      <xdr:spPr>
        <a:xfrm>
          <a:off x="13004800" y="129971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5" name="テキスト ボックス 42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27" name="テキスト ボックス 426"/>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楕円 432"/>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34"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35" name="楕円 434"/>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6" name="テキスト ボックス 435"/>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37" name="楕円 43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8" name="テキスト ボックス 43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39" name="楕円 438"/>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1" name="楕円 440"/>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2" name="テキスト ボックス 441"/>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118344</xdr:rowOff>
    </xdr:from>
    <xdr:to>
      <xdr:col>29</xdr:col>
      <xdr:colOff>127000</xdr:colOff>
      <xdr:row>14</xdr:row>
      <xdr:rowOff>122961</xdr:rowOff>
    </xdr:to>
    <xdr:cxnSp macro="">
      <xdr:nvCxnSpPr>
        <xdr:cNvPr id="48" name="直線コネクタ 47"/>
        <xdr:cNvCxnSpPr/>
      </xdr:nvCxnSpPr>
      <xdr:spPr bwMode="auto">
        <a:xfrm flipV="1">
          <a:off x="5003800" y="2566269"/>
          <a:ext cx="647700" cy="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122961</xdr:rowOff>
    </xdr:from>
    <xdr:to>
      <xdr:col>26</xdr:col>
      <xdr:colOff>50800</xdr:colOff>
      <xdr:row>14</xdr:row>
      <xdr:rowOff>152177</xdr:rowOff>
    </xdr:to>
    <xdr:cxnSp macro="">
      <xdr:nvCxnSpPr>
        <xdr:cNvPr id="51" name="直線コネクタ 50"/>
        <xdr:cNvCxnSpPr/>
      </xdr:nvCxnSpPr>
      <xdr:spPr bwMode="auto">
        <a:xfrm flipV="1">
          <a:off x="4305300" y="2570886"/>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146050</xdr:rowOff>
    </xdr:from>
    <xdr:to>
      <xdr:col>22</xdr:col>
      <xdr:colOff>114300</xdr:colOff>
      <xdr:row>14</xdr:row>
      <xdr:rowOff>152177</xdr:rowOff>
    </xdr:to>
    <xdr:cxnSp macro="">
      <xdr:nvCxnSpPr>
        <xdr:cNvPr id="54" name="直線コネクタ 53"/>
        <xdr:cNvCxnSpPr/>
      </xdr:nvCxnSpPr>
      <xdr:spPr bwMode="auto">
        <a:xfrm>
          <a:off x="3606800" y="2593975"/>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146050</xdr:rowOff>
    </xdr:from>
    <xdr:to>
      <xdr:col>18</xdr:col>
      <xdr:colOff>177800</xdr:colOff>
      <xdr:row>15</xdr:row>
      <xdr:rowOff>18400</xdr:rowOff>
    </xdr:to>
    <xdr:cxnSp macro="">
      <xdr:nvCxnSpPr>
        <xdr:cNvPr id="57" name="直線コネクタ 56"/>
        <xdr:cNvCxnSpPr/>
      </xdr:nvCxnSpPr>
      <xdr:spPr bwMode="auto">
        <a:xfrm flipV="1">
          <a:off x="2908300" y="2593975"/>
          <a:ext cx="698500" cy="4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67544</xdr:rowOff>
    </xdr:from>
    <xdr:to>
      <xdr:col>29</xdr:col>
      <xdr:colOff>177800</xdr:colOff>
      <xdr:row>14</xdr:row>
      <xdr:rowOff>169144</xdr:rowOff>
    </xdr:to>
    <xdr:sp macro="" textlink="">
      <xdr:nvSpPr>
        <xdr:cNvPr id="67" name="楕円 66"/>
        <xdr:cNvSpPr/>
      </xdr:nvSpPr>
      <xdr:spPr bwMode="auto">
        <a:xfrm>
          <a:off x="5600700" y="25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84071</xdr:rowOff>
    </xdr:from>
    <xdr:ext cx="762000" cy="259045"/>
    <xdr:sp macro="" textlink="">
      <xdr:nvSpPr>
        <xdr:cNvPr id="68" name="人口1人当たり決算額の推移該当値テキスト130"/>
        <xdr:cNvSpPr txBox="1"/>
      </xdr:nvSpPr>
      <xdr:spPr>
        <a:xfrm>
          <a:off x="5740400" y="236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72161</xdr:rowOff>
    </xdr:from>
    <xdr:to>
      <xdr:col>26</xdr:col>
      <xdr:colOff>101600</xdr:colOff>
      <xdr:row>15</xdr:row>
      <xdr:rowOff>2311</xdr:rowOff>
    </xdr:to>
    <xdr:sp macro="" textlink="">
      <xdr:nvSpPr>
        <xdr:cNvPr id="69" name="楕円 68"/>
        <xdr:cNvSpPr/>
      </xdr:nvSpPr>
      <xdr:spPr bwMode="auto">
        <a:xfrm>
          <a:off x="4953000" y="252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12488</xdr:rowOff>
    </xdr:from>
    <xdr:ext cx="736600" cy="259045"/>
    <xdr:sp macro="" textlink="">
      <xdr:nvSpPr>
        <xdr:cNvPr id="70" name="テキスト ボックス 69"/>
        <xdr:cNvSpPr txBox="1"/>
      </xdr:nvSpPr>
      <xdr:spPr>
        <a:xfrm>
          <a:off x="4622800" y="228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101377</xdr:rowOff>
    </xdr:from>
    <xdr:to>
      <xdr:col>22</xdr:col>
      <xdr:colOff>165100</xdr:colOff>
      <xdr:row>15</xdr:row>
      <xdr:rowOff>31527</xdr:rowOff>
    </xdr:to>
    <xdr:sp macro="" textlink="">
      <xdr:nvSpPr>
        <xdr:cNvPr id="71" name="楕円 70"/>
        <xdr:cNvSpPr/>
      </xdr:nvSpPr>
      <xdr:spPr bwMode="auto">
        <a:xfrm>
          <a:off x="4254500" y="254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41704</xdr:rowOff>
    </xdr:from>
    <xdr:ext cx="762000" cy="259045"/>
    <xdr:sp macro="" textlink="">
      <xdr:nvSpPr>
        <xdr:cNvPr id="72" name="テキスト ボックス 71"/>
        <xdr:cNvSpPr txBox="1"/>
      </xdr:nvSpPr>
      <xdr:spPr>
        <a:xfrm>
          <a:off x="3924300" y="231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95250</xdr:rowOff>
    </xdr:from>
    <xdr:to>
      <xdr:col>19</xdr:col>
      <xdr:colOff>38100</xdr:colOff>
      <xdr:row>15</xdr:row>
      <xdr:rowOff>25400</xdr:rowOff>
    </xdr:to>
    <xdr:sp macro="" textlink="">
      <xdr:nvSpPr>
        <xdr:cNvPr id="73" name="楕円 72"/>
        <xdr:cNvSpPr/>
      </xdr:nvSpPr>
      <xdr:spPr bwMode="auto">
        <a:xfrm>
          <a:off x="3556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35577</xdr:rowOff>
    </xdr:from>
    <xdr:ext cx="762000" cy="259045"/>
    <xdr:sp macro="" textlink="">
      <xdr:nvSpPr>
        <xdr:cNvPr id="74" name="テキスト ボックス 73"/>
        <xdr:cNvSpPr txBox="1"/>
      </xdr:nvSpPr>
      <xdr:spPr>
        <a:xfrm>
          <a:off x="3225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139050</xdr:rowOff>
    </xdr:from>
    <xdr:to>
      <xdr:col>15</xdr:col>
      <xdr:colOff>101600</xdr:colOff>
      <xdr:row>15</xdr:row>
      <xdr:rowOff>69200</xdr:rowOff>
    </xdr:to>
    <xdr:sp macro="" textlink="">
      <xdr:nvSpPr>
        <xdr:cNvPr id="75" name="楕円 74"/>
        <xdr:cNvSpPr/>
      </xdr:nvSpPr>
      <xdr:spPr bwMode="auto">
        <a:xfrm>
          <a:off x="2857500" y="258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79377</xdr:rowOff>
    </xdr:from>
    <xdr:ext cx="762000" cy="259045"/>
    <xdr:sp macro="" textlink="">
      <xdr:nvSpPr>
        <xdr:cNvPr id="76" name="テキスト ボックス 75"/>
        <xdr:cNvSpPr txBox="1"/>
      </xdr:nvSpPr>
      <xdr:spPr>
        <a:xfrm>
          <a:off x="2527300" y="235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325608</xdr:rowOff>
    </xdr:from>
    <xdr:to>
      <xdr:col>29</xdr:col>
      <xdr:colOff>127000</xdr:colOff>
      <xdr:row>35</xdr:row>
      <xdr:rowOff>3465</xdr:rowOff>
    </xdr:to>
    <xdr:cxnSp macro="">
      <xdr:nvCxnSpPr>
        <xdr:cNvPr id="109" name="直線コネクタ 108"/>
        <xdr:cNvCxnSpPr/>
      </xdr:nvCxnSpPr>
      <xdr:spPr bwMode="auto">
        <a:xfrm>
          <a:off x="5003800" y="6593058"/>
          <a:ext cx="6477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340702</xdr:rowOff>
    </xdr:from>
    <xdr:ext cx="762000" cy="259045"/>
    <xdr:sp macro="" textlink="">
      <xdr:nvSpPr>
        <xdr:cNvPr id="110" name="人口1人当たり決算額の推移平均値テキスト445"/>
        <xdr:cNvSpPr txBox="1"/>
      </xdr:nvSpPr>
      <xdr:spPr>
        <a:xfrm>
          <a:off x="5740400" y="660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286472</xdr:rowOff>
    </xdr:from>
    <xdr:to>
      <xdr:col>26</xdr:col>
      <xdr:colOff>50800</xdr:colOff>
      <xdr:row>34</xdr:row>
      <xdr:rowOff>325608</xdr:rowOff>
    </xdr:to>
    <xdr:cxnSp macro="">
      <xdr:nvCxnSpPr>
        <xdr:cNvPr id="112" name="直線コネクタ 111"/>
        <xdr:cNvCxnSpPr/>
      </xdr:nvCxnSpPr>
      <xdr:spPr bwMode="auto">
        <a:xfrm>
          <a:off x="4305300" y="6553922"/>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60850</xdr:rowOff>
    </xdr:from>
    <xdr:ext cx="736600" cy="259045"/>
    <xdr:sp macro="" textlink="">
      <xdr:nvSpPr>
        <xdr:cNvPr id="114" name="テキスト ボックス 113"/>
        <xdr:cNvSpPr txBox="1"/>
      </xdr:nvSpPr>
      <xdr:spPr>
        <a:xfrm>
          <a:off x="4622800" y="667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247975</xdr:rowOff>
    </xdr:from>
    <xdr:to>
      <xdr:col>22</xdr:col>
      <xdr:colOff>114300</xdr:colOff>
      <xdr:row>34</xdr:row>
      <xdr:rowOff>286472</xdr:rowOff>
    </xdr:to>
    <xdr:cxnSp macro="">
      <xdr:nvCxnSpPr>
        <xdr:cNvPr id="115" name="直線コネクタ 114"/>
        <xdr:cNvCxnSpPr/>
      </xdr:nvCxnSpPr>
      <xdr:spPr bwMode="auto">
        <a:xfrm>
          <a:off x="3606800" y="6515425"/>
          <a:ext cx="698500" cy="3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26834</xdr:rowOff>
    </xdr:from>
    <xdr:ext cx="762000" cy="259045"/>
    <xdr:sp macro="" textlink="">
      <xdr:nvSpPr>
        <xdr:cNvPr id="117" name="テキスト ボックス 116"/>
        <xdr:cNvSpPr txBox="1"/>
      </xdr:nvSpPr>
      <xdr:spPr>
        <a:xfrm>
          <a:off x="3924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198781</xdr:rowOff>
    </xdr:from>
    <xdr:to>
      <xdr:col>18</xdr:col>
      <xdr:colOff>177800</xdr:colOff>
      <xdr:row>34</xdr:row>
      <xdr:rowOff>247975</xdr:rowOff>
    </xdr:to>
    <xdr:cxnSp macro="">
      <xdr:nvCxnSpPr>
        <xdr:cNvPr id="118" name="直線コネクタ 117"/>
        <xdr:cNvCxnSpPr/>
      </xdr:nvCxnSpPr>
      <xdr:spPr bwMode="auto">
        <a:xfrm>
          <a:off x="2908300" y="6466231"/>
          <a:ext cx="698500" cy="49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287027</xdr:rowOff>
    </xdr:from>
    <xdr:ext cx="762000" cy="259045"/>
    <xdr:sp macro="" textlink="">
      <xdr:nvSpPr>
        <xdr:cNvPr id="120" name="テキスト ボックス 119"/>
        <xdr:cNvSpPr txBox="1"/>
      </xdr:nvSpPr>
      <xdr:spPr>
        <a:xfrm>
          <a:off x="32258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295565</xdr:rowOff>
    </xdr:from>
    <xdr:to>
      <xdr:col>29</xdr:col>
      <xdr:colOff>177800</xdr:colOff>
      <xdr:row>35</xdr:row>
      <xdr:rowOff>54265</xdr:rowOff>
    </xdr:to>
    <xdr:sp macro="" textlink="">
      <xdr:nvSpPr>
        <xdr:cNvPr id="128" name="楕円 127"/>
        <xdr:cNvSpPr/>
      </xdr:nvSpPr>
      <xdr:spPr bwMode="auto">
        <a:xfrm>
          <a:off x="5600700" y="656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140642</xdr:rowOff>
    </xdr:from>
    <xdr:ext cx="762000" cy="259045"/>
    <xdr:sp macro="" textlink="">
      <xdr:nvSpPr>
        <xdr:cNvPr id="129" name="人口1人当たり決算額の推移該当値テキスト445"/>
        <xdr:cNvSpPr txBox="1"/>
      </xdr:nvSpPr>
      <xdr:spPr>
        <a:xfrm>
          <a:off x="5740400" y="64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274808</xdr:rowOff>
    </xdr:from>
    <xdr:to>
      <xdr:col>26</xdr:col>
      <xdr:colOff>101600</xdr:colOff>
      <xdr:row>35</xdr:row>
      <xdr:rowOff>33508</xdr:rowOff>
    </xdr:to>
    <xdr:sp macro="" textlink="">
      <xdr:nvSpPr>
        <xdr:cNvPr id="130" name="楕円 129"/>
        <xdr:cNvSpPr/>
      </xdr:nvSpPr>
      <xdr:spPr bwMode="auto">
        <a:xfrm>
          <a:off x="4953000" y="654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43685</xdr:rowOff>
    </xdr:from>
    <xdr:ext cx="736600" cy="259045"/>
    <xdr:sp macro="" textlink="">
      <xdr:nvSpPr>
        <xdr:cNvPr id="131" name="テキスト ボックス 130"/>
        <xdr:cNvSpPr txBox="1"/>
      </xdr:nvSpPr>
      <xdr:spPr>
        <a:xfrm>
          <a:off x="4622800" y="631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235672</xdr:rowOff>
    </xdr:from>
    <xdr:to>
      <xdr:col>22</xdr:col>
      <xdr:colOff>165100</xdr:colOff>
      <xdr:row>34</xdr:row>
      <xdr:rowOff>337272</xdr:rowOff>
    </xdr:to>
    <xdr:sp macro="" textlink="">
      <xdr:nvSpPr>
        <xdr:cNvPr id="132" name="楕円 131"/>
        <xdr:cNvSpPr/>
      </xdr:nvSpPr>
      <xdr:spPr bwMode="auto">
        <a:xfrm>
          <a:off x="4254500" y="650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4548</xdr:rowOff>
    </xdr:from>
    <xdr:ext cx="762000" cy="259045"/>
    <xdr:sp macro="" textlink="">
      <xdr:nvSpPr>
        <xdr:cNvPr id="133" name="テキスト ボックス 132"/>
        <xdr:cNvSpPr txBox="1"/>
      </xdr:nvSpPr>
      <xdr:spPr>
        <a:xfrm>
          <a:off x="3924300" y="62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197175</xdr:rowOff>
    </xdr:from>
    <xdr:to>
      <xdr:col>19</xdr:col>
      <xdr:colOff>38100</xdr:colOff>
      <xdr:row>34</xdr:row>
      <xdr:rowOff>298776</xdr:rowOff>
    </xdr:to>
    <xdr:sp macro="" textlink="">
      <xdr:nvSpPr>
        <xdr:cNvPr id="134" name="楕円 133"/>
        <xdr:cNvSpPr/>
      </xdr:nvSpPr>
      <xdr:spPr bwMode="auto">
        <a:xfrm>
          <a:off x="3556000" y="64646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308952</xdr:rowOff>
    </xdr:from>
    <xdr:ext cx="762000" cy="259045"/>
    <xdr:sp macro="" textlink="">
      <xdr:nvSpPr>
        <xdr:cNvPr id="135" name="テキスト ボックス 134"/>
        <xdr:cNvSpPr txBox="1"/>
      </xdr:nvSpPr>
      <xdr:spPr>
        <a:xfrm>
          <a:off x="3225800" y="623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147981</xdr:rowOff>
    </xdr:from>
    <xdr:to>
      <xdr:col>15</xdr:col>
      <xdr:colOff>101600</xdr:colOff>
      <xdr:row>34</xdr:row>
      <xdr:rowOff>249580</xdr:rowOff>
    </xdr:to>
    <xdr:sp macro="" textlink="">
      <xdr:nvSpPr>
        <xdr:cNvPr id="136" name="楕円 135"/>
        <xdr:cNvSpPr/>
      </xdr:nvSpPr>
      <xdr:spPr bwMode="auto">
        <a:xfrm>
          <a:off x="2857500" y="64154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234357</xdr:rowOff>
    </xdr:from>
    <xdr:ext cx="762000" cy="259045"/>
    <xdr:sp macro="" textlink="">
      <xdr:nvSpPr>
        <xdr:cNvPr id="137" name="テキスト ボックス 136"/>
        <xdr:cNvSpPr txBox="1"/>
      </xdr:nvSpPr>
      <xdr:spPr>
        <a:xfrm>
          <a:off x="2527300" y="650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53244</xdr:rowOff>
    </xdr:from>
    <xdr:to>
      <xdr:col>24</xdr:col>
      <xdr:colOff>63500</xdr:colOff>
      <xdr:row>33</xdr:row>
      <xdr:rowOff>82413</xdr:rowOff>
    </xdr:to>
    <xdr:cxnSp macro="">
      <xdr:nvCxnSpPr>
        <xdr:cNvPr id="59" name="直線コネクタ 58"/>
        <xdr:cNvCxnSpPr/>
      </xdr:nvCxnSpPr>
      <xdr:spPr>
        <a:xfrm>
          <a:off x="3797300" y="5711094"/>
          <a:ext cx="8382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53244</xdr:rowOff>
    </xdr:from>
    <xdr:to>
      <xdr:col>19</xdr:col>
      <xdr:colOff>177800</xdr:colOff>
      <xdr:row>33</xdr:row>
      <xdr:rowOff>106096</xdr:rowOff>
    </xdr:to>
    <xdr:cxnSp macro="">
      <xdr:nvCxnSpPr>
        <xdr:cNvPr id="62" name="直線コネクタ 61"/>
        <xdr:cNvCxnSpPr/>
      </xdr:nvCxnSpPr>
      <xdr:spPr>
        <a:xfrm flipV="1">
          <a:off x="2908300" y="5711094"/>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106096</xdr:rowOff>
    </xdr:from>
    <xdr:to>
      <xdr:col>15</xdr:col>
      <xdr:colOff>50800</xdr:colOff>
      <xdr:row>33</xdr:row>
      <xdr:rowOff>124018</xdr:rowOff>
    </xdr:to>
    <xdr:cxnSp macro="">
      <xdr:nvCxnSpPr>
        <xdr:cNvPr id="65" name="直線コネクタ 64"/>
        <xdr:cNvCxnSpPr/>
      </xdr:nvCxnSpPr>
      <xdr:spPr>
        <a:xfrm flipV="1">
          <a:off x="2019300" y="576394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124018</xdr:rowOff>
    </xdr:from>
    <xdr:to>
      <xdr:col>10</xdr:col>
      <xdr:colOff>114300</xdr:colOff>
      <xdr:row>34</xdr:row>
      <xdr:rowOff>124201</xdr:rowOff>
    </xdr:to>
    <xdr:cxnSp macro="">
      <xdr:nvCxnSpPr>
        <xdr:cNvPr id="68" name="直線コネクタ 67"/>
        <xdr:cNvCxnSpPr/>
      </xdr:nvCxnSpPr>
      <xdr:spPr>
        <a:xfrm flipV="1">
          <a:off x="1130300" y="5781868"/>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31613</xdr:rowOff>
    </xdr:from>
    <xdr:to>
      <xdr:col>24</xdr:col>
      <xdr:colOff>114300</xdr:colOff>
      <xdr:row>33</xdr:row>
      <xdr:rowOff>133213</xdr:rowOff>
    </xdr:to>
    <xdr:sp macro="" textlink="">
      <xdr:nvSpPr>
        <xdr:cNvPr id="78" name="楕円 77"/>
        <xdr:cNvSpPr/>
      </xdr:nvSpPr>
      <xdr:spPr>
        <a:xfrm>
          <a:off x="4584700" y="56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54490</xdr:rowOff>
    </xdr:from>
    <xdr:ext cx="599010" cy="259045"/>
    <xdr:sp macro="" textlink="">
      <xdr:nvSpPr>
        <xdr:cNvPr id="79" name="人件費該当値テキスト"/>
        <xdr:cNvSpPr txBox="1"/>
      </xdr:nvSpPr>
      <xdr:spPr>
        <a:xfrm>
          <a:off x="4686300" y="554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2444</xdr:rowOff>
    </xdr:from>
    <xdr:to>
      <xdr:col>20</xdr:col>
      <xdr:colOff>38100</xdr:colOff>
      <xdr:row>33</xdr:row>
      <xdr:rowOff>104044</xdr:rowOff>
    </xdr:to>
    <xdr:sp macro="" textlink="">
      <xdr:nvSpPr>
        <xdr:cNvPr id="80" name="楕円 79"/>
        <xdr:cNvSpPr/>
      </xdr:nvSpPr>
      <xdr:spPr>
        <a:xfrm>
          <a:off x="3746500" y="56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120571</xdr:rowOff>
    </xdr:from>
    <xdr:ext cx="599010" cy="259045"/>
    <xdr:sp macro="" textlink="">
      <xdr:nvSpPr>
        <xdr:cNvPr id="81" name="テキスト ボックス 80"/>
        <xdr:cNvSpPr txBox="1"/>
      </xdr:nvSpPr>
      <xdr:spPr>
        <a:xfrm>
          <a:off x="3485095" y="543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55296</xdr:rowOff>
    </xdr:from>
    <xdr:to>
      <xdr:col>15</xdr:col>
      <xdr:colOff>101600</xdr:colOff>
      <xdr:row>33</xdr:row>
      <xdr:rowOff>156896</xdr:rowOff>
    </xdr:to>
    <xdr:sp macro="" textlink="">
      <xdr:nvSpPr>
        <xdr:cNvPr id="82" name="楕円 81"/>
        <xdr:cNvSpPr/>
      </xdr:nvSpPr>
      <xdr:spPr>
        <a:xfrm>
          <a:off x="2857500" y="57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1973</xdr:rowOff>
    </xdr:from>
    <xdr:ext cx="599010" cy="259045"/>
    <xdr:sp macro="" textlink="">
      <xdr:nvSpPr>
        <xdr:cNvPr id="83" name="テキスト ボックス 82"/>
        <xdr:cNvSpPr txBox="1"/>
      </xdr:nvSpPr>
      <xdr:spPr>
        <a:xfrm>
          <a:off x="2608795" y="548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73218</xdr:rowOff>
    </xdr:from>
    <xdr:to>
      <xdr:col>10</xdr:col>
      <xdr:colOff>165100</xdr:colOff>
      <xdr:row>34</xdr:row>
      <xdr:rowOff>3368</xdr:rowOff>
    </xdr:to>
    <xdr:sp macro="" textlink="">
      <xdr:nvSpPr>
        <xdr:cNvPr id="84" name="楕円 83"/>
        <xdr:cNvSpPr/>
      </xdr:nvSpPr>
      <xdr:spPr>
        <a:xfrm>
          <a:off x="1968500" y="57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19895</xdr:rowOff>
    </xdr:from>
    <xdr:ext cx="599010" cy="259045"/>
    <xdr:sp macro="" textlink="">
      <xdr:nvSpPr>
        <xdr:cNvPr id="85" name="テキスト ボックス 84"/>
        <xdr:cNvSpPr txBox="1"/>
      </xdr:nvSpPr>
      <xdr:spPr>
        <a:xfrm>
          <a:off x="1719795" y="55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73401</xdr:rowOff>
    </xdr:from>
    <xdr:to>
      <xdr:col>6</xdr:col>
      <xdr:colOff>38100</xdr:colOff>
      <xdr:row>35</xdr:row>
      <xdr:rowOff>3551</xdr:rowOff>
    </xdr:to>
    <xdr:sp macro="" textlink="">
      <xdr:nvSpPr>
        <xdr:cNvPr id="86" name="楕円 85"/>
        <xdr:cNvSpPr/>
      </xdr:nvSpPr>
      <xdr:spPr>
        <a:xfrm>
          <a:off x="1079500" y="59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20078</xdr:rowOff>
    </xdr:from>
    <xdr:ext cx="599010" cy="259045"/>
    <xdr:sp macro="" textlink="">
      <xdr:nvSpPr>
        <xdr:cNvPr id="87" name="テキスト ボックス 86"/>
        <xdr:cNvSpPr txBox="1"/>
      </xdr:nvSpPr>
      <xdr:spPr>
        <a:xfrm>
          <a:off x="830795" y="567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60071</xdr:rowOff>
    </xdr:from>
    <xdr:to>
      <xdr:col>24</xdr:col>
      <xdr:colOff>63500</xdr:colOff>
      <xdr:row>56</xdr:row>
      <xdr:rowOff>110592</xdr:rowOff>
    </xdr:to>
    <xdr:cxnSp macro="">
      <xdr:nvCxnSpPr>
        <xdr:cNvPr id="115" name="直線コネクタ 114"/>
        <xdr:cNvCxnSpPr/>
      </xdr:nvCxnSpPr>
      <xdr:spPr>
        <a:xfrm flipV="1">
          <a:off x="3797300" y="9661271"/>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110592</xdr:rowOff>
    </xdr:from>
    <xdr:to>
      <xdr:col>19</xdr:col>
      <xdr:colOff>177800</xdr:colOff>
      <xdr:row>56</xdr:row>
      <xdr:rowOff>120345</xdr:rowOff>
    </xdr:to>
    <xdr:cxnSp macro="">
      <xdr:nvCxnSpPr>
        <xdr:cNvPr id="118" name="直線コネクタ 117"/>
        <xdr:cNvCxnSpPr/>
      </xdr:nvCxnSpPr>
      <xdr:spPr>
        <a:xfrm flipV="1">
          <a:off x="2908300" y="971179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7112</xdr:rowOff>
    </xdr:from>
    <xdr:to>
      <xdr:col>15</xdr:col>
      <xdr:colOff>50800</xdr:colOff>
      <xdr:row>56</xdr:row>
      <xdr:rowOff>120345</xdr:rowOff>
    </xdr:to>
    <xdr:cxnSp macro="">
      <xdr:nvCxnSpPr>
        <xdr:cNvPr id="121" name="直線コネクタ 120"/>
        <xdr:cNvCxnSpPr/>
      </xdr:nvCxnSpPr>
      <xdr:spPr>
        <a:xfrm>
          <a:off x="2019300" y="9608312"/>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7112</xdr:rowOff>
    </xdr:from>
    <xdr:to>
      <xdr:col>10</xdr:col>
      <xdr:colOff>114300</xdr:colOff>
      <xdr:row>56</xdr:row>
      <xdr:rowOff>54128</xdr:rowOff>
    </xdr:to>
    <xdr:cxnSp macro="">
      <xdr:nvCxnSpPr>
        <xdr:cNvPr id="124" name="直線コネクタ 123"/>
        <xdr:cNvCxnSpPr/>
      </xdr:nvCxnSpPr>
      <xdr:spPr>
        <a:xfrm flipV="1">
          <a:off x="1130300" y="9608312"/>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9271</xdr:rowOff>
    </xdr:from>
    <xdr:to>
      <xdr:col>24</xdr:col>
      <xdr:colOff>114300</xdr:colOff>
      <xdr:row>56</xdr:row>
      <xdr:rowOff>110871</xdr:rowOff>
    </xdr:to>
    <xdr:sp macro="" textlink="">
      <xdr:nvSpPr>
        <xdr:cNvPr id="134" name="楕円 133"/>
        <xdr:cNvSpPr/>
      </xdr:nvSpPr>
      <xdr:spPr>
        <a:xfrm>
          <a:off x="4584700" y="96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159148</xdr:rowOff>
    </xdr:from>
    <xdr:ext cx="534377" cy="259045"/>
    <xdr:sp macro="" textlink="">
      <xdr:nvSpPr>
        <xdr:cNvPr id="135" name="物件費該当値テキスト"/>
        <xdr:cNvSpPr txBox="1"/>
      </xdr:nvSpPr>
      <xdr:spPr>
        <a:xfrm>
          <a:off x="4686300" y="958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59792</xdr:rowOff>
    </xdr:from>
    <xdr:to>
      <xdr:col>20</xdr:col>
      <xdr:colOff>38100</xdr:colOff>
      <xdr:row>56</xdr:row>
      <xdr:rowOff>161392</xdr:rowOff>
    </xdr:to>
    <xdr:sp macro="" textlink="">
      <xdr:nvSpPr>
        <xdr:cNvPr id="136" name="楕円 135"/>
        <xdr:cNvSpPr/>
      </xdr:nvSpPr>
      <xdr:spPr>
        <a:xfrm>
          <a:off x="3746500" y="96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152519</xdr:rowOff>
    </xdr:from>
    <xdr:ext cx="534377" cy="259045"/>
    <xdr:sp macro="" textlink="">
      <xdr:nvSpPr>
        <xdr:cNvPr id="137" name="テキスト ボックス 136"/>
        <xdr:cNvSpPr txBox="1"/>
      </xdr:nvSpPr>
      <xdr:spPr>
        <a:xfrm>
          <a:off x="35174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69545</xdr:rowOff>
    </xdr:from>
    <xdr:to>
      <xdr:col>15</xdr:col>
      <xdr:colOff>101600</xdr:colOff>
      <xdr:row>56</xdr:row>
      <xdr:rowOff>171145</xdr:rowOff>
    </xdr:to>
    <xdr:sp macro="" textlink="">
      <xdr:nvSpPr>
        <xdr:cNvPr id="138" name="楕円 137"/>
        <xdr:cNvSpPr/>
      </xdr:nvSpPr>
      <xdr:spPr>
        <a:xfrm>
          <a:off x="2857500" y="96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162272</xdr:rowOff>
    </xdr:from>
    <xdr:ext cx="534377" cy="259045"/>
    <xdr:sp macro="" textlink="">
      <xdr:nvSpPr>
        <xdr:cNvPr id="139" name="テキスト ボックス 138"/>
        <xdr:cNvSpPr txBox="1"/>
      </xdr:nvSpPr>
      <xdr:spPr>
        <a:xfrm>
          <a:off x="2641111" y="97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127762</xdr:rowOff>
    </xdr:from>
    <xdr:to>
      <xdr:col>10</xdr:col>
      <xdr:colOff>165100</xdr:colOff>
      <xdr:row>56</xdr:row>
      <xdr:rowOff>57912</xdr:rowOff>
    </xdr:to>
    <xdr:sp macro="" textlink="">
      <xdr:nvSpPr>
        <xdr:cNvPr id="140" name="楕円 139"/>
        <xdr:cNvSpPr/>
      </xdr:nvSpPr>
      <xdr:spPr>
        <a:xfrm>
          <a:off x="1968500" y="95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49039</xdr:rowOff>
    </xdr:from>
    <xdr:ext cx="534377" cy="259045"/>
    <xdr:sp macro="" textlink="">
      <xdr:nvSpPr>
        <xdr:cNvPr id="141" name="テキスト ボックス 140"/>
        <xdr:cNvSpPr txBox="1"/>
      </xdr:nvSpPr>
      <xdr:spPr>
        <a:xfrm>
          <a:off x="1752111" y="96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3328</xdr:rowOff>
    </xdr:from>
    <xdr:to>
      <xdr:col>6</xdr:col>
      <xdr:colOff>38100</xdr:colOff>
      <xdr:row>56</xdr:row>
      <xdr:rowOff>104928</xdr:rowOff>
    </xdr:to>
    <xdr:sp macro="" textlink="">
      <xdr:nvSpPr>
        <xdr:cNvPr id="142" name="楕円 141"/>
        <xdr:cNvSpPr/>
      </xdr:nvSpPr>
      <xdr:spPr>
        <a:xfrm>
          <a:off x="1079500" y="96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121455</xdr:rowOff>
    </xdr:from>
    <xdr:ext cx="534377" cy="259045"/>
    <xdr:sp macro="" textlink="">
      <xdr:nvSpPr>
        <xdr:cNvPr id="143" name="テキスト ボックス 142"/>
        <xdr:cNvSpPr txBox="1"/>
      </xdr:nvSpPr>
      <xdr:spPr>
        <a:xfrm>
          <a:off x="863111" y="93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130861</xdr:rowOff>
    </xdr:from>
    <xdr:to>
      <xdr:col>24</xdr:col>
      <xdr:colOff>63500</xdr:colOff>
      <xdr:row>72</xdr:row>
      <xdr:rowOff>162560</xdr:rowOff>
    </xdr:to>
    <xdr:cxnSp macro="">
      <xdr:nvCxnSpPr>
        <xdr:cNvPr id="169" name="直線コネクタ 168"/>
        <xdr:cNvCxnSpPr/>
      </xdr:nvCxnSpPr>
      <xdr:spPr>
        <a:xfrm>
          <a:off x="3797300" y="12475261"/>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128134</xdr:rowOff>
    </xdr:from>
    <xdr:ext cx="469744" cy="259045"/>
    <xdr:sp macro="" textlink="">
      <xdr:nvSpPr>
        <xdr:cNvPr id="170" name="維持補修費平均値テキスト"/>
        <xdr:cNvSpPr txBox="1"/>
      </xdr:nvSpPr>
      <xdr:spPr>
        <a:xfrm>
          <a:off x="4686300" y="1298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130861</xdr:rowOff>
    </xdr:from>
    <xdr:to>
      <xdr:col>19</xdr:col>
      <xdr:colOff>177800</xdr:colOff>
      <xdr:row>74</xdr:row>
      <xdr:rowOff>112116</xdr:rowOff>
    </xdr:to>
    <xdr:cxnSp macro="">
      <xdr:nvCxnSpPr>
        <xdr:cNvPr id="172" name="直線コネクタ 171"/>
        <xdr:cNvCxnSpPr/>
      </xdr:nvCxnSpPr>
      <xdr:spPr>
        <a:xfrm flipV="1">
          <a:off x="2908300" y="12475261"/>
          <a:ext cx="889000" cy="3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121735</xdr:rowOff>
    </xdr:from>
    <xdr:ext cx="469744" cy="259045"/>
    <xdr:sp macro="" textlink="">
      <xdr:nvSpPr>
        <xdr:cNvPr id="174" name="テキスト ボックス 173"/>
        <xdr:cNvSpPr txBox="1"/>
      </xdr:nvSpPr>
      <xdr:spPr>
        <a:xfrm>
          <a:off x="3549728" y="131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112116</xdr:rowOff>
    </xdr:from>
    <xdr:to>
      <xdr:col>15</xdr:col>
      <xdr:colOff>50800</xdr:colOff>
      <xdr:row>75</xdr:row>
      <xdr:rowOff>91237</xdr:rowOff>
    </xdr:to>
    <xdr:cxnSp macro="">
      <xdr:nvCxnSpPr>
        <xdr:cNvPr id="175" name="直線コネクタ 174"/>
        <xdr:cNvCxnSpPr/>
      </xdr:nvCxnSpPr>
      <xdr:spPr>
        <a:xfrm flipV="1">
          <a:off x="2019300" y="12799416"/>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44314</xdr:rowOff>
    </xdr:from>
    <xdr:ext cx="469744" cy="259045"/>
    <xdr:sp macro="" textlink="">
      <xdr:nvSpPr>
        <xdr:cNvPr id="177" name="テキスト ボックス 176"/>
        <xdr:cNvSpPr txBox="1"/>
      </xdr:nvSpPr>
      <xdr:spPr>
        <a:xfrm>
          <a:off x="2673428" y="132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29363</xdr:rowOff>
    </xdr:from>
    <xdr:to>
      <xdr:col>10</xdr:col>
      <xdr:colOff>114300</xdr:colOff>
      <xdr:row>75</xdr:row>
      <xdr:rowOff>91237</xdr:rowOff>
    </xdr:to>
    <xdr:cxnSp macro="">
      <xdr:nvCxnSpPr>
        <xdr:cNvPr id="178" name="直線コネクタ 177"/>
        <xdr:cNvCxnSpPr/>
      </xdr:nvCxnSpPr>
      <xdr:spPr>
        <a:xfrm>
          <a:off x="1130300" y="12716663"/>
          <a:ext cx="889000" cy="2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78909</xdr:rowOff>
    </xdr:from>
    <xdr:ext cx="469744" cy="259045"/>
    <xdr:sp macro="" textlink="">
      <xdr:nvSpPr>
        <xdr:cNvPr id="180" name="テキスト ボックス 179"/>
        <xdr:cNvSpPr txBox="1"/>
      </xdr:nvSpPr>
      <xdr:spPr>
        <a:xfrm>
          <a:off x="1784428" y="132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123562</xdr:rowOff>
    </xdr:from>
    <xdr:ext cx="469744" cy="259045"/>
    <xdr:sp macro="" textlink="">
      <xdr:nvSpPr>
        <xdr:cNvPr id="182" name="テキスト ボックス 181"/>
        <xdr:cNvSpPr txBox="1"/>
      </xdr:nvSpPr>
      <xdr:spPr>
        <a:xfrm>
          <a:off x="895428"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111760</xdr:rowOff>
    </xdr:from>
    <xdr:to>
      <xdr:col>24</xdr:col>
      <xdr:colOff>114300</xdr:colOff>
      <xdr:row>73</xdr:row>
      <xdr:rowOff>41910</xdr:rowOff>
    </xdr:to>
    <xdr:sp macro="" textlink="">
      <xdr:nvSpPr>
        <xdr:cNvPr id="188" name="楕円 187"/>
        <xdr:cNvSpPr/>
      </xdr:nvSpPr>
      <xdr:spPr>
        <a:xfrm>
          <a:off x="4584700" y="124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134637</xdr:rowOff>
    </xdr:from>
    <xdr:ext cx="469744" cy="259045"/>
    <xdr:sp macro="" textlink="">
      <xdr:nvSpPr>
        <xdr:cNvPr id="189" name="維持補修費該当値テキスト"/>
        <xdr:cNvSpPr txBox="1"/>
      </xdr:nvSpPr>
      <xdr:spPr>
        <a:xfrm>
          <a:off x="4686300" y="1230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80061</xdr:rowOff>
    </xdr:from>
    <xdr:to>
      <xdr:col>20</xdr:col>
      <xdr:colOff>38100</xdr:colOff>
      <xdr:row>73</xdr:row>
      <xdr:rowOff>10211</xdr:rowOff>
    </xdr:to>
    <xdr:sp macro="" textlink="">
      <xdr:nvSpPr>
        <xdr:cNvPr id="190" name="楕円 189"/>
        <xdr:cNvSpPr/>
      </xdr:nvSpPr>
      <xdr:spPr>
        <a:xfrm>
          <a:off x="3746500" y="124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26738</xdr:rowOff>
    </xdr:from>
    <xdr:ext cx="469744" cy="259045"/>
    <xdr:sp macro="" textlink="">
      <xdr:nvSpPr>
        <xdr:cNvPr id="191" name="テキスト ボックス 190"/>
        <xdr:cNvSpPr txBox="1"/>
      </xdr:nvSpPr>
      <xdr:spPr>
        <a:xfrm>
          <a:off x="3549728" y="121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61316</xdr:rowOff>
    </xdr:from>
    <xdr:to>
      <xdr:col>15</xdr:col>
      <xdr:colOff>101600</xdr:colOff>
      <xdr:row>74</xdr:row>
      <xdr:rowOff>162916</xdr:rowOff>
    </xdr:to>
    <xdr:sp macro="" textlink="">
      <xdr:nvSpPr>
        <xdr:cNvPr id="192" name="楕円 191"/>
        <xdr:cNvSpPr/>
      </xdr:nvSpPr>
      <xdr:spPr>
        <a:xfrm>
          <a:off x="2857500" y="12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7993</xdr:rowOff>
    </xdr:from>
    <xdr:ext cx="469744" cy="259045"/>
    <xdr:sp macro="" textlink="">
      <xdr:nvSpPr>
        <xdr:cNvPr id="193" name="テキスト ボックス 192"/>
        <xdr:cNvSpPr txBox="1"/>
      </xdr:nvSpPr>
      <xdr:spPr>
        <a:xfrm>
          <a:off x="2673428" y="1252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40437</xdr:rowOff>
    </xdr:from>
    <xdr:to>
      <xdr:col>10</xdr:col>
      <xdr:colOff>165100</xdr:colOff>
      <xdr:row>75</xdr:row>
      <xdr:rowOff>142037</xdr:rowOff>
    </xdr:to>
    <xdr:sp macro="" textlink="">
      <xdr:nvSpPr>
        <xdr:cNvPr id="194" name="楕円 193"/>
        <xdr:cNvSpPr/>
      </xdr:nvSpPr>
      <xdr:spPr>
        <a:xfrm>
          <a:off x="1968500" y="128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158564</xdr:rowOff>
    </xdr:from>
    <xdr:ext cx="469744" cy="259045"/>
    <xdr:sp macro="" textlink="">
      <xdr:nvSpPr>
        <xdr:cNvPr id="195" name="テキスト ボックス 194"/>
        <xdr:cNvSpPr txBox="1"/>
      </xdr:nvSpPr>
      <xdr:spPr>
        <a:xfrm>
          <a:off x="1784428" y="126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150013</xdr:rowOff>
    </xdr:from>
    <xdr:to>
      <xdr:col>6</xdr:col>
      <xdr:colOff>38100</xdr:colOff>
      <xdr:row>74</xdr:row>
      <xdr:rowOff>80163</xdr:rowOff>
    </xdr:to>
    <xdr:sp macro="" textlink="">
      <xdr:nvSpPr>
        <xdr:cNvPr id="196" name="楕円 195"/>
        <xdr:cNvSpPr/>
      </xdr:nvSpPr>
      <xdr:spPr>
        <a:xfrm>
          <a:off x="1079500" y="126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96690</xdr:rowOff>
    </xdr:from>
    <xdr:ext cx="469744" cy="259045"/>
    <xdr:sp macro="" textlink="">
      <xdr:nvSpPr>
        <xdr:cNvPr id="197" name="テキスト ボックス 196"/>
        <xdr:cNvSpPr txBox="1"/>
      </xdr:nvSpPr>
      <xdr:spPr>
        <a:xfrm>
          <a:off x="895428" y="1244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149823</xdr:rowOff>
    </xdr:from>
    <xdr:to>
      <xdr:col>24</xdr:col>
      <xdr:colOff>63500</xdr:colOff>
      <xdr:row>98</xdr:row>
      <xdr:rowOff>159186</xdr:rowOff>
    </xdr:to>
    <xdr:cxnSp macro="">
      <xdr:nvCxnSpPr>
        <xdr:cNvPr id="227" name="直線コネクタ 226"/>
        <xdr:cNvCxnSpPr/>
      </xdr:nvCxnSpPr>
      <xdr:spPr>
        <a:xfrm flipV="1">
          <a:off x="3797300" y="16951923"/>
          <a:ext cx="8382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138882</xdr:rowOff>
    </xdr:from>
    <xdr:ext cx="534377" cy="259045"/>
    <xdr:sp macro="" textlink="">
      <xdr:nvSpPr>
        <xdr:cNvPr id="228" name="扶助費平均値テキスト"/>
        <xdr:cNvSpPr txBox="1"/>
      </xdr:nvSpPr>
      <xdr:spPr>
        <a:xfrm>
          <a:off x="4686300" y="1608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159186</xdr:rowOff>
    </xdr:from>
    <xdr:to>
      <xdr:col>19</xdr:col>
      <xdr:colOff>177800</xdr:colOff>
      <xdr:row>99</xdr:row>
      <xdr:rowOff>8201</xdr:rowOff>
    </xdr:to>
    <xdr:cxnSp macro="">
      <xdr:nvCxnSpPr>
        <xdr:cNvPr id="230" name="直線コネクタ 229"/>
        <xdr:cNvCxnSpPr/>
      </xdr:nvCxnSpPr>
      <xdr:spPr>
        <a:xfrm flipV="1">
          <a:off x="2908300" y="16961286"/>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2" name="テキスト ボックス 231"/>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1126</xdr:rowOff>
    </xdr:from>
    <xdr:to>
      <xdr:col>15</xdr:col>
      <xdr:colOff>50800</xdr:colOff>
      <xdr:row>99</xdr:row>
      <xdr:rowOff>8201</xdr:rowOff>
    </xdr:to>
    <xdr:cxnSp macro="">
      <xdr:nvCxnSpPr>
        <xdr:cNvPr id="233" name="直線コネクタ 232"/>
        <xdr:cNvCxnSpPr/>
      </xdr:nvCxnSpPr>
      <xdr:spPr>
        <a:xfrm>
          <a:off x="2019300" y="16974676"/>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5" name="テキスト ボックス 234"/>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1126</xdr:rowOff>
    </xdr:from>
    <xdr:to>
      <xdr:col>10</xdr:col>
      <xdr:colOff>114300</xdr:colOff>
      <xdr:row>99</xdr:row>
      <xdr:rowOff>19740</xdr:rowOff>
    </xdr:to>
    <xdr:cxnSp macro="">
      <xdr:nvCxnSpPr>
        <xdr:cNvPr id="236" name="直線コネクタ 235"/>
        <xdr:cNvCxnSpPr/>
      </xdr:nvCxnSpPr>
      <xdr:spPr>
        <a:xfrm flipV="1">
          <a:off x="1130300" y="16974676"/>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38" name="テキスト ボックス 237"/>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0" name="テキスト ボックス 239"/>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99023</xdr:rowOff>
    </xdr:from>
    <xdr:to>
      <xdr:col>24</xdr:col>
      <xdr:colOff>114300</xdr:colOff>
      <xdr:row>99</xdr:row>
      <xdr:rowOff>29173</xdr:rowOff>
    </xdr:to>
    <xdr:sp macro="" textlink="">
      <xdr:nvSpPr>
        <xdr:cNvPr id="246" name="楕円 245"/>
        <xdr:cNvSpPr/>
      </xdr:nvSpPr>
      <xdr:spPr>
        <a:xfrm>
          <a:off x="4584700" y="169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13950</xdr:rowOff>
    </xdr:from>
    <xdr:ext cx="469744" cy="259045"/>
    <xdr:sp macro="" textlink="">
      <xdr:nvSpPr>
        <xdr:cNvPr id="247" name="扶助費該当値テキスト"/>
        <xdr:cNvSpPr txBox="1"/>
      </xdr:nvSpPr>
      <xdr:spPr>
        <a:xfrm>
          <a:off x="4686300" y="1681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108386</xdr:rowOff>
    </xdr:from>
    <xdr:to>
      <xdr:col>20</xdr:col>
      <xdr:colOff>38100</xdr:colOff>
      <xdr:row>99</xdr:row>
      <xdr:rowOff>38536</xdr:rowOff>
    </xdr:to>
    <xdr:sp macro="" textlink="">
      <xdr:nvSpPr>
        <xdr:cNvPr id="248" name="楕円 247"/>
        <xdr:cNvSpPr/>
      </xdr:nvSpPr>
      <xdr:spPr>
        <a:xfrm>
          <a:off x="3746500" y="16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29663</xdr:rowOff>
    </xdr:from>
    <xdr:ext cx="469744" cy="259045"/>
    <xdr:sp macro="" textlink="">
      <xdr:nvSpPr>
        <xdr:cNvPr id="249" name="テキスト ボックス 248"/>
        <xdr:cNvSpPr txBox="1"/>
      </xdr:nvSpPr>
      <xdr:spPr>
        <a:xfrm>
          <a:off x="3549728" y="1700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128851</xdr:rowOff>
    </xdr:from>
    <xdr:to>
      <xdr:col>15</xdr:col>
      <xdr:colOff>101600</xdr:colOff>
      <xdr:row>99</xdr:row>
      <xdr:rowOff>59001</xdr:rowOff>
    </xdr:to>
    <xdr:sp macro="" textlink="">
      <xdr:nvSpPr>
        <xdr:cNvPr id="250" name="楕円 249"/>
        <xdr:cNvSpPr/>
      </xdr:nvSpPr>
      <xdr:spPr>
        <a:xfrm>
          <a:off x="2857500" y="169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50128</xdr:rowOff>
    </xdr:from>
    <xdr:ext cx="469744" cy="259045"/>
    <xdr:sp macro="" textlink="">
      <xdr:nvSpPr>
        <xdr:cNvPr id="251" name="テキスト ボックス 250"/>
        <xdr:cNvSpPr txBox="1"/>
      </xdr:nvSpPr>
      <xdr:spPr>
        <a:xfrm>
          <a:off x="2673428" y="170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121776</xdr:rowOff>
    </xdr:from>
    <xdr:to>
      <xdr:col>10</xdr:col>
      <xdr:colOff>165100</xdr:colOff>
      <xdr:row>99</xdr:row>
      <xdr:rowOff>51926</xdr:rowOff>
    </xdr:to>
    <xdr:sp macro="" textlink="">
      <xdr:nvSpPr>
        <xdr:cNvPr id="252" name="楕円 251"/>
        <xdr:cNvSpPr/>
      </xdr:nvSpPr>
      <xdr:spPr>
        <a:xfrm>
          <a:off x="1968500" y="169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43053</xdr:rowOff>
    </xdr:from>
    <xdr:ext cx="469744" cy="259045"/>
    <xdr:sp macro="" textlink="">
      <xdr:nvSpPr>
        <xdr:cNvPr id="253" name="テキスト ボックス 252"/>
        <xdr:cNvSpPr txBox="1"/>
      </xdr:nvSpPr>
      <xdr:spPr>
        <a:xfrm>
          <a:off x="1784428" y="170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140390</xdr:rowOff>
    </xdr:from>
    <xdr:to>
      <xdr:col>6</xdr:col>
      <xdr:colOff>38100</xdr:colOff>
      <xdr:row>99</xdr:row>
      <xdr:rowOff>70540</xdr:rowOff>
    </xdr:to>
    <xdr:sp macro="" textlink="">
      <xdr:nvSpPr>
        <xdr:cNvPr id="254" name="楕円 253"/>
        <xdr:cNvSpPr/>
      </xdr:nvSpPr>
      <xdr:spPr>
        <a:xfrm>
          <a:off x="1079500" y="169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61667</xdr:rowOff>
    </xdr:from>
    <xdr:ext cx="469744" cy="259045"/>
    <xdr:sp macro="" textlink="">
      <xdr:nvSpPr>
        <xdr:cNvPr id="255" name="テキスト ボックス 254"/>
        <xdr:cNvSpPr txBox="1"/>
      </xdr:nvSpPr>
      <xdr:spPr>
        <a:xfrm>
          <a:off x="895428" y="170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7988</xdr:rowOff>
    </xdr:from>
    <xdr:to>
      <xdr:col>55</xdr:col>
      <xdr:colOff>0</xdr:colOff>
      <xdr:row>35</xdr:row>
      <xdr:rowOff>21857</xdr:rowOff>
    </xdr:to>
    <xdr:cxnSp macro="">
      <xdr:nvCxnSpPr>
        <xdr:cNvPr id="283" name="直線コネクタ 282"/>
        <xdr:cNvCxnSpPr/>
      </xdr:nvCxnSpPr>
      <xdr:spPr>
        <a:xfrm>
          <a:off x="9639300" y="5837288"/>
          <a:ext cx="838200" cy="18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7988</xdr:rowOff>
    </xdr:from>
    <xdr:to>
      <xdr:col>50</xdr:col>
      <xdr:colOff>114300</xdr:colOff>
      <xdr:row>34</xdr:row>
      <xdr:rowOff>64643</xdr:rowOff>
    </xdr:to>
    <xdr:cxnSp macro="">
      <xdr:nvCxnSpPr>
        <xdr:cNvPr id="286" name="直線コネクタ 285"/>
        <xdr:cNvCxnSpPr/>
      </xdr:nvCxnSpPr>
      <xdr:spPr>
        <a:xfrm flipV="1">
          <a:off x="8750300" y="5837288"/>
          <a:ext cx="8890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54813</xdr:rowOff>
    </xdr:from>
    <xdr:to>
      <xdr:col>45</xdr:col>
      <xdr:colOff>177800</xdr:colOff>
      <xdr:row>34</xdr:row>
      <xdr:rowOff>64643</xdr:rowOff>
    </xdr:to>
    <xdr:cxnSp macro="">
      <xdr:nvCxnSpPr>
        <xdr:cNvPr id="289" name="直線コネクタ 288"/>
        <xdr:cNvCxnSpPr/>
      </xdr:nvCxnSpPr>
      <xdr:spPr>
        <a:xfrm>
          <a:off x="7861300" y="588411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54813</xdr:rowOff>
    </xdr:from>
    <xdr:to>
      <xdr:col>41</xdr:col>
      <xdr:colOff>50800</xdr:colOff>
      <xdr:row>37</xdr:row>
      <xdr:rowOff>104686</xdr:rowOff>
    </xdr:to>
    <xdr:cxnSp macro="">
      <xdr:nvCxnSpPr>
        <xdr:cNvPr id="292" name="直線コネクタ 291"/>
        <xdr:cNvCxnSpPr/>
      </xdr:nvCxnSpPr>
      <xdr:spPr>
        <a:xfrm flipV="1">
          <a:off x="6972300" y="5884113"/>
          <a:ext cx="889000" cy="5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4" name="テキスト ボックス 293"/>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67060</xdr:rowOff>
    </xdr:from>
    <xdr:ext cx="534377" cy="259045"/>
    <xdr:sp macro="" textlink="">
      <xdr:nvSpPr>
        <xdr:cNvPr id="296" name="テキスト ボックス 295"/>
        <xdr:cNvSpPr txBox="1"/>
      </xdr:nvSpPr>
      <xdr:spPr>
        <a:xfrm>
          <a:off x="6705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142507</xdr:rowOff>
    </xdr:from>
    <xdr:to>
      <xdr:col>55</xdr:col>
      <xdr:colOff>50800</xdr:colOff>
      <xdr:row>35</xdr:row>
      <xdr:rowOff>72657</xdr:rowOff>
    </xdr:to>
    <xdr:sp macro="" textlink="">
      <xdr:nvSpPr>
        <xdr:cNvPr id="302" name="楕円 301"/>
        <xdr:cNvSpPr/>
      </xdr:nvSpPr>
      <xdr:spPr>
        <a:xfrm>
          <a:off x="10426700" y="59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120934</xdr:rowOff>
    </xdr:from>
    <xdr:ext cx="599010" cy="259045"/>
    <xdr:sp macro="" textlink="">
      <xdr:nvSpPr>
        <xdr:cNvPr id="303" name="補助費等該当値テキスト"/>
        <xdr:cNvSpPr txBox="1"/>
      </xdr:nvSpPr>
      <xdr:spPr>
        <a:xfrm>
          <a:off x="10528300" y="595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128638</xdr:rowOff>
    </xdr:from>
    <xdr:to>
      <xdr:col>50</xdr:col>
      <xdr:colOff>165100</xdr:colOff>
      <xdr:row>34</xdr:row>
      <xdr:rowOff>58788</xdr:rowOff>
    </xdr:to>
    <xdr:sp macro="" textlink="">
      <xdr:nvSpPr>
        <xdr:cNvPr id="304" name="楕円 303"/>
        <xdr:cNvSpPr/>
      </xdr:nvSpPr>
      <xdr:spPr>
        <a:xfrm>
          <a:off x="9588500" y="57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49915</xdr:rowOff>
    </xdr:from>
    <xdr:ext cx="599010" cy="259045"/>
    <xdr:sp macro="" textlink="">
      <xdr:nvSpPr>
        <xdr:cNvPr id="305" name="テキスト ボックス 304"/>
        <xdr:cNvSpPr txBox="1"/>
      </xdr:nvSpPr>
      <xdr:spPr>
        <a:xfrm>
          <a:off x="9327095" y="587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13843</xdr:rowOff>
    </xdr:from>
    <xdr:to>
      <xdr:col>46</xdr:col>
      <xdr:colOff>38100</xdr:colOff>
      <xdr:row>34</xdr:row>
      <xdr:rowOff>115443</xdr:rowOff>
    </xdr:to>
    <xdr:sp macro="" textlink="">
      <xdr:nvSpPr>
        <xdr:cNvPr id="306" name="楕円 305"/>
        <xdr:cNvSpPr/>
      </xdr:nvSpPr>
      <xdr:spPr>
        <a:xfrm>
          <a:off x="8699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106570</xdr:rowOff>
    </xdr:from>
    <xdr:ext cx="599010" cy="259045"/>
    <xdr:sp macro="" textlink="">
      <xdr:nvSpPr>
        <xdr:cNvPr id="307" name="テキスト ボックス 306"/>
        <xdr:cNvSpPr txBox="1"/>
      </xdr:nvSpPr>
      <xdr:spPr>
        <a:xfrm>
          <a:off x="8450795" y="593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4013</xdr:rowOff>
    </xdr:from>
    <xdr:to>
      <xdr:col>41</xdr:col>
      <xdr:colOff>101600</xdr:colOff>
      <xdr:row>34</xdr:row>
      <xdr:rowOff>105613</xdr:rowOff>
    </xdr:to>
    <xdr:sp macro="" textlink="">
      <xdr:nvSpPr>
        <xdr:cNvPr id="308" name="楕円 307"/>
        <xdr:cNvSpPr/>
      </xdr:nvSpPr>
      <xdr:spPr>
        <a:xfrm>
          <a:off x="7810500" y="58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96740</xdr:rowOff>
    </xdr:from>
    <xdr:ext cx="599010" cy="259045"/>
    <xdr:sp macro="" textlink="">
      <xdr:nvSpPr>
        <xdr:cNvPr id="309" name="テキスト ボックス 308"/>
        <xdr:cNvSpPr txBox="1"/>
      </xdr:nvSpPr>
      <xdr:spPr>
        <a:xfrm>
          <a:off x="7561795" y="59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53886</xdr:rowOff>
    </xdr:from>
    <xdr:to>
      <xdr:col>36</xdr:col>
      <xdr:colOff>165100</xdr:colOff>
      <xdr:row>37</xdr:row>
      <xdr:rowOff>155486</xdr:rowOff>
    </xdr:to>
    <xdr:sp macro="" textlink="">
      <xdr:nvSpPr>
        <xdr:cNvPr id="310" name="楕円 309"/>
        <xdr:cNvSpPr/>
      </xdr:nvSpPr>
      <xdr:spPr>
        <a:xfrm>
          <a:off x="6921500" y="63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563</xdr:rowOff>
    </xdr:from>
    <xdr:ext cx="534377" cy="259045"/>
    <xdr:sp macro="" textlink="">
      <xdr:nvSpPr>
        <xdr:cNvPr id="311" name="テキスト ボックス 310"/>
        <xdr:cNvSpPr txBox="1"/>
      </xdr:nvSpPr>
      <xdr:spPr>
        <a:xfrm>
          <a:off x="6705111" y="61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139700</xdr:rowOff>
    </xdr:from>
    <xdr:to>
      <xdr:col>59</xdr:col>
      <xdr:colOff>50800</xdr:colOff>
      <xdr:row>59</xdr:row>
      <xdr:rowOff>139700</xdr:rowOff>
    </xdr:to>
    <xdr:cxnSp macro="">
      <xdr:nvCxnSpPr>
        <xdr:cNvPr id="321" name="直線コネクタ 320"/>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168927</xdr:rowOff>
    </xdr:from>
    <xdr:ext cx="531299" cy="259045"/>
    <xdr:sp macro="" textlink="">
      <xdr:nvSpPr>
        <xdr:cNvPr id="322" name="テキスト ボックス 321"/>
        <xdr:cNvSpPr txBox="1"/>
      </xdr:nvSpPr>
      <xdr:spPr>
        <a:xfrm>
          <a:off x="6072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24" name="テキスト ボックス 323"/>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25" name="直線コネクタ 324"/>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111777</xdr:rowOff>
    </xdr:from>
    <xdr:ext cx="595419" cy="259045"/>
    <xdr:sp macro="" textlink="">
      <xdr:nvSpPr>
        <xdr:cNvPr id="326" name="テキスト ボックス 325"/>
        <xdr:cNvSpPr txBox="1"/>
      </xdr:nvSpPr>
      <xdr:spPr>
        <a:xfrm>
          <a:off x="6008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29" name="直線コネクタ 328"/>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30" name="テキスト ボックス 329"/>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33" name="直線コネクタ 332"/>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34" name="テキスト ボックス 333"/>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109754</xdr:rowOff>
    </xdr:from>
    <xdr:to>
      <xdr:col>54</xdr:col>
      <xdr:colOff>189865</xdr:colOff>
      <xdr:row>57</xdr:row>
      <xdr:rowOff>140771</xdr:rowOff>
    </xdr:to>
    <xdr:cxnSp macro="">
      <xdr:nvCxnSpPr>
        <xdr:cNvPr id="338" name="直線コネクタ 337"/>
        <xdr:cNvCxnSpPr/>
      </xdr:nvCxnSpPr>
      <xdr:spPr>
        <a:xfrm flipV="1">
          <a:off x="10475595" y="8682254"/>
          <a:ext cx="1270" cy="123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144598</xdr:rowOff>
    </xdr:from>
    <xdr:ext cx="534377" cy="259045"/>
    <xdr:sp macro="" textlink="">
      <xdr:nvSpPr>
        <xdr:cNvPr id="339" name="普通建設事業費最小値テキスト"/>
        <xdr:cNvSpPr txBox="1"/>
      </xdr:nvSpPr>
      <xdr:spPr>
        <a:xfrm>
          <a:off x="10528300" y="99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140771</xdr:rowOff>
    </xdr:from>
    <xdr:to>
      <xdr:col>55</xdr:col>
      <xdr:colOff>88900</xdr:colOff>
      <xdr:row>57</xdr:row>
      <xdr:rowOff>140771</xdr:rowOff>
    </xdr:to>
    <xdr:cxnSp macro="">
      <xdr:nvCxnSpPr>
        <xdr:cNvPr id="340" name="直線コネクタ 339"/>
        <xdr:cNvCxnSpPr/>
      </xdr:nvCxnSpPr>
      <xdr:spPr>
        <a:xfrm>
          <a:off x="10388600" y="991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56431</xdr:rowOff>
    </xdr:from>
    <xdr:ext cx="599010" cy="259045"/>
    <xdr:sp macro="" textlink="">
      <xdr:nvSpPr>
        <xdr:cNvPr id="341" name="普通建設事業費最大値テキスト"/>
        <xdr:cNvSpPr txBox="1"/>
      </xdr:nvSpPr>
      <xdr:spPr>
        <a:xfrm>
          <a:off x="10528300" y="845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109754</xdr:rowOff>
    </xdr:from>
    <xdr:to>
      <xdr:col>55</xdr:col>
      <xdr:colOff>88900</xdr:colOff>
      <xdr:row>50</xdr:row>
      <xdr:rowOff>109754</xdr:rowOff>
    </xdr:to>
    <xdr:cxnSp macro="">
      <xdr:nvCxnSpPr>
        <xdr:cNvPr id="342" name="直線コネクタ 341"/>
        <xdr:cNvCxnSpPr/>
      </xdr:nvCxnSpPr>
      <xdr:spPr>
        <a:xfrm>
          <a:off x="10388600" y="868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140771</xdr:rowOff>
    </xdr:from>
    <xdr:to>
      <xdr:col>55</xdr:col>
      <xdr:colOff>0</xdr:colOff>
      <xdr:row>57</xdr:row>
      <xdr:rowOff>170947</xdr:rowOff>
    </xdr:to>
    <xdr:cxnSp macro="">
      <xdr:nvCxnSpPr>
        <xdr:cNvPr id="343" name="直線コネクタ 342"/>
        <xdr:cNvCxnSpPr/>
      </xdr:nvCxnSpPr>
      <xdr:spPr>
        <a:xfrm flipV="1">
          <a:off x="9639300" y="9913421"/>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146281</xdr:rowOff>
    </xdr:from>
    <xdr:ext cx="599010" cy="259045"/>
    <xdr:sp macro="" textlink="">
      <xdr:nvSpPr>
        <xdr:cNvPr id="344" name="普通建設事業費平均値テキスト"/>
        <xdr:cNvSpPr txBox="1"/>
      </xdr:nvSpPr>
      <xdr:spPr>
        <a:xfrm>
          <a:off x="10528300" y="940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123404</xdr:rowOff>
    </xdr:from>
    <xdr:to>
      <xdr:col>55</xdr:col>
      <xdr:colOff>50800</xdr:colOff>
      <xdr:row>56</xdr:row>
      <xdr:rowOff>53554</xdr:rowOff>
    </xdr:to>
    <xdr:sp macro="" textlink="">
      <xdr:nvSpPr>
        <xdr:cNvPr id="345" name="フローチャート: 判断 344"/>
        <xdr:cNvSpPr/>
      </xdr:nvSpPr>
      <xdr:spPr>
        <a:xfrm>
          <a:off x="10426700" y="95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104953</xdr:rowOff>
    </xdr:from>
    <xdr:to>
      <xdr:col>50</xdr:col>
      <xdr:colOff>114300</xdr:colOff>
      <xdr:row>57</xdr:row>
      <xdr:rowOff>170947</xdr:rowOff>
    </xdr:to>
    <xdr:cxnSp macro="">
      <xdr:nvCxnSpPr>
        <xdr:cNvPr id="346" name="直線コネクタ 345"/>
        <xdr:cNvCxnSpPr/>
      </xdr:nvCxnSpPr>
      <xdr:spPr>
        <a:xfrm>
          <a:off x="8750300" y="9877603"/>
          <a:ext cx="889000" cy="6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85699</xdr:rowOff>
    </xdr:from>
    <xdr:to>
      <xdr:col>50</xdr:col>
      <xdr:colOff>165100</xdr:colOff>
      <xdr:row>56</xdr:row>
      <xdr:rowOff>15849</xdr:rowOff>
    </xdr:to>
    <xdr:sp macro="" textlink="">
      <xdr:nvSpPr>
        <xdr:cNvPr id="347" name="フローチャート: 判断 346"/>
        <xdr:cNvSpPr/>
      </xdr:nvSpPr>
      <xdr:spPr>
        <a:xfrm>
          <a:off x="9588500" y="951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32376</xdr:rowOff>
    </xdr:from>
    <xdr:ext cx="599010" cy="259045"/>
    <xdr:sp macro="" textlink="">
      <xdr:nvSpPr>
        <xdr:cNvPr id="348" name="テキスト ボックス 347"/>
        <xdr:cNvSpPr txBox="1"/>
      </xdr:nvSpPr>
      <xdr:spPr>
        <a:xfrm>
          <a:off x="9327095" y="929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104953</xdr:rowOff>
    </xdr:from>
    <xdr:to>
      <xdr:col>45</xdr:col>
      <xdr:colOff>177800</xdr:colOff>
      <xdr:row>58</xdr:row>
      <xdr:rowOff>97324</xdr:rowOff>
    </xdr:to>
    <xdr:cxnSp macro="">
      <xdr:nvCxnSpPr>
        <xdr:cNvPr id="349" name="直線コネクタ 348"/>
        <xdr:cNvCxnSpPr/>
      </xdr:nvCxnSpPr>
      <xdr:spPr>
        <a:xfrm flipV="1">
          <a:off x="7861300" y="9877603"/>
          <a:ext cx="889000" cy="1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7018</xdr:rowOff>
    </xdr:from>
    <xdr:to>
      <xdr:col>46</xdr:col>
      <xdr:colOff>38100</xdr:colOff>
      <xdr:row>56</xdr:row>
      <xdr:rowOff>108618</xdr:rowOff>
    </xdr:to>
    <xdr:sp macro="" textlink="">
      <xdr:nvSpPr>
        <xdr:cNvPr id="350" name="フローチャート: 判断 349"/>
        <xdr:cNvSpPr/>
      </xdr:nvSpPr>
      <xdr:spPr>
        <a:xfrm>
          <a:off x="8699500" y="960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125145</xdr:rowOff>
    </xdr:from>
    <xdr:ext cx="599010" cy="259045"/>
    <xdr:sp macro="" textlink="">
      <xdr:nvSpPr>
        <xdr:cNvPr id="351" name="テキスト ボックス 350"/>
        <xdr:cNvSpPr txBox="1"/>
      </xdr:nvSpPr>
      <xdr:spPr>
        <a:xfrm>
          <a:off x="8450795" y="938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29514</xdr:rowOff>
    </xdr:from>
    <xdr:to>
      <xdr:col>41</xdr:col>
      <xdr:colOff>50800</xdr:colOff>
      <xdr:row>58</xdr:row>
      <xdr:rowOff>97324</xdr:rowOff>
    </xdr:to>
    <xdr:cxnSp macro="">
      <xdr:nvCxnSpPr>
        <xdr:cNvPr id="352" name="直線コネクタ 351"/>
        <xdr:cNvCxnSpPr/>
      </xdr:nvCxnSpPr>
      <xdr:spPr>
        <a:xfrm>
          <a:off x="6972300" y="9973614"/>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72312</xdr:rowOff>
    </xdr:from>
    <xdr:to>
      <xdr:col>41</xdr:col>
      <xdr:colOff>101600</xdr:colOff>
      <xdr:row>57</xdr:row>
      <xdr:rowOff>2462</xdr:rowOff>
    </xdr:to>
    <xdr:sp macro="" textlink="">
      <xdr:nvSpPr>
        <xdr:cNvPr id="353" name="フローチャート: 判断 352"/>
        <xdr:cNvSpPr/>
      </xdr:nvSpPr>
      <xdr:spPr>
        <a:xfrm>
          <a:off x="7810500" y="967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18989</xdr:rowOff>
    </xdr:from>
    <xdr:ext cx="534377" cy="259045"/>
    <xdr:sp macro="" textlink="">
      <xdr:nvSpPr>
        <xdr:cNvPr id="354" name="テキスト ボックス 353"/>
        <xdr:cNvSpPr txBox="1"/>
      </xdr:nvSpPr>
      <xdr:spPr>
        <a:xfrm>
          <a:off x="7594111" y="94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107259</xdr:rowOff>
    </xdr:from>
    <xdr:to>
      <xdr:col>36</xdr:col>
      <xdr:colOff>165100</xdr:colOff>
      <xdr:row>57</xdr:row>
      <xdr:rowOff>37409</xdr:rowOff>
    </xdr:to>
    <xdr:sp macro="" textlink="">
      <xdr:nvSpPr>
        <xdr:cNvPr id="355" name="フローチャート: 判断 354"/>
        <xdr:cNvSpPr/>
      </xdr:nvSpPr>
      <xdr:spPr>
        <a:xfrm>
          <a:off x="6921500" y="970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53936</xdr:rowOff>
    </xdr:from>
    <xdr:ext cx="534377" cy="259045"/>
    <xdr:sp macro="" textlink="">
      <xdr:nvSpPr>
        <xdr:cNvPr id="356" name="テキスト ボックス 355"/>
        <xdr:cNvSpPr txBox="1"/>
      </xdr:nvSpPr>
      <xdr:spPr>
        <a:xfrm>
          <a:off x="6705111" y="94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89971</xdr:rowOff>
    </xdr:from>
    <xdr:to>
      <xdr:col>55</xdr:col>
      <xdr:colOff>50800</xdr:colOff>
      <xdr:row>58</xdr:row>
      <xdr:rowOff>20121</xdr:rowOff>
    </xdr:to>
    <xdr:sp macro="" textlink="">
      <xdr:nvSpPr>
        <xdr:cNvPr id="362" name="楕円 361"/>
        <xdr:cNvSpPr/>
      </xdr:nvSpPr>
      <xdr:spPr>
        <a:xfrm>
          <a:off x="10426700" y="98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4898</xdr:rowOff>
    </xdr:from>
    <xdr:ext cx="534377" cy="259045"/>
    <xdr:sp macro="" textlink="">
      <xdr:nvSpPr>
        <xdr:cNvPr id="363" name="普通建設事業費該当値テキスト"/>
        <xdr:cNvSpPr txBox="1"/>
      </xdr:nvSpPr>
      <xdr:spPr>
        <a:xfrm>
          <a:off x="10528300" y="977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120147</xdr:rowOff>
    </xdr:from>
    <xdr:to>
      <xdr:col>50</xdr:col>
      <xdr:colOff>165100</xdr:colOff>
      <xdr:row>58</xdr:row>
      <xdr:rowOff>50297</xdr:rowOff>
    </xdr:to>
    <xdr:sp macro="" textlink="">
      <xdr:nvSpPr>
        <xdr:cNvPr id="364" name="楕円 363"/>
        <xdr:cNvSpPr/>
      </xdr:nvSpPr>
      <xdr:spPr>
        <a:xfrm>
          <a:off x="9588500" y="98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41424</xdr:rowOff>
    </xdr:from>
    <xdr:ext cx="534377" cy="259045"/>
    <xdr:sp macro="" textlink="">
      <xdr:nvSpPr>
        <xdr:cNvPr id="365" name="テキスト ボックス 364"/>
        <xdr:cNvSpPr txBox="1"/>
      </xdr:nvSpPr>
      <xdr:spPr>
        <a:xfrm>
          <a:off x="9359411" y="99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54153</xdr:rowOff>
    </xdr:from>
    <xdr:to>
      <xdr:col>46</xdr:col>
      <xdr:colOff>38100</xdr:colOff>
      <xdr:row>57</xdr:row>
      <xdr:rowOff>155753</xdr:rowOff>
    </xdr:to>
    <xdr:sp macro="" textlink="">
      <xdr:nvSpPr>
        <xdr:cNvPr id="366" name="楕円 365"/>
        <xdr:cNvSpPr/>
      </xdr:nvSpPr>
      <xdr:spPr>
        <a:xfrm>
          <a:off x="8699500" y="98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146880</xdr:rowOff>
    </xdr:from>
    <xdr:ext cx="534377" cy="259045"/>
    <xdr:sp macro="" textlink="">
      <xdr:nvSpPr>
        <xdr:cNvPr id="367" name="テキスト ボックス 366"/>
        <xdr:cNvSpPr txBox="1"/>
      </xdr:nvSpPr>
      <xdr:spPr>
        <a:xfrm>
          <a:off x="8483111" y="99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46524</xdr:rowOff>
    </xdr:from>
    <xdr:to>
      <xdr:col>41</xdr:col>
      <xdr:colOff>101600</xdr:colOff>
      <xdr:row>58</xdr:row>
      <xdr:rowOff>148124</xdr:rowOff>
    </xdr:to>
    <xdr:sp macro="" textlink="">
      <xdr:nvSpPr>
        <xdr:cNvPr id="368" name="楕円 367"/>
        <xdr:cNvSpPr/>
      </xdr:nvSpPr>
      <xdr:spPr>
        <a:xfrm>
          <a:off x="7810500" y="99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139251</xdr:rowOff>
    </xdr:from>
    <xdr:ext cx="534377" cy="259045"/>
    <xdr:sp macro="" textlink="">
      <xdr:nvSpPr>
        <xdr:cNvPr id="369" name="テキスト ボックス 368"/>
        <xdr:cNvSpPr txBox="1"/>
      </xdr:nvSpPr>
      <xdr:spPr>
        <a:xfrm>
          <a:off x="7594111" y="100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150164</xdr:rowOff>
    </xdr:from>
    <xdr:to>
      <xdr:col>36</xdr:col>
      <xdr:colOff>165100</xdr:colOff>
      <xdr:row>58</xdr:row>
      <xdr:rowOff>80314</xdr:rowOff>
    </xdr:to>
    <xdr:sp macro="" textlink="">
      <xdr:nvSpPr>
        <xdr:cNvPr id="370" name="楕円 369"/>
        <xdr:cNvSpPr/>
      </xdr:nvSpPr>
      <xdr:spPr>
        <a:xfrm>
          <a:off x="6921500" y="9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71441</xdr:rowOff>
    </xdr:from>
    <xdr:ext cx="534377" cy="259045"/>
    <xdr:sp macro="" textlink="">
      <xdr:nvSpPr>
        <xdr:cNvPr id="371" name="テキスト ボックス 370"/>
        <xdr:cNvSpPr txBox="1"/>
      </xdr:nvSpPr>
      <xdr:spPr>
        <a:xfrm>
          <a:off x="6705111" y="100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91" name="直線コネクタ 390"/>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2"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3" name="直線コネクタ 392"/>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4"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5" name="直線コネクタ 394"/>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111559</xdr:rowOff>
    </xdr:from>
    <xdr:to>
      <xdr:col>55</xdr:col>
      <xdr:colOff>0</xdr:colOff>
      <xdr:row>74</xdr:row>
      <xdr:rowOff>113526</xdr:rowOff>
    </xdr:to>
    <xdr:cxnSp macro="">
      <xdr:nvCxnSpPr>
        <xdr:cNvPr id="396" name="直線コネクタ 395"/>
        <xdr:cNvCxnSpPr/>
      </xdr:nvCxnSpPr>
      <xdr:spPr>
        <a:xfrm flipV="1">
          <a:off x="9639300" y="12798859"/>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7" name="普通建設事業費 （ うち新規整備　）平均値テキスト"/>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8" name="フローチャート: 判断 397"/>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113526</xdr:rowOff>
    </xdr:from>
    <xdr:to>
      <xdr:col>50</xdr:col>
      <xdr:colOff>114300</xdr:colOff>
      <xdr:row>75</xdr:row>
      <xdr:rowOff>137551</xdr:rowOff>
    </xdr:to>
    <xdr:cxnSp macro="">
      <xdr:nvCxnSpPr>
        <xdr:cNvPr id="399" name="直線コネクタ 398"/>
        <xdr:cNvCxnSpPr/>
      </xdr:nvCxnSpPr>
      <xdr:spPr>
        <a:xfrm flipV="1">
          <a:off x="8750300" y="12800826"/>
          <a:ext cx="889000" cy="1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400" name="フローチャート: 判断 399"/>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401" name="テキスト ボックス 400"/>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76995</xdr:rowOff>
    </xdr:from>
    <xdr:to>
      <xdr:col>45</xdr:col>
      <xdr:colOff>177800</xdr:colOff>
      <xdr:row>75</xdr:row>
      <xdr:rowOff>137551</xdr:rowOff>
    </xdr:to>
    <xdr:cxnSp macro="">
      <xdr:nvCxnSpPr>
        <xdr:cNvPr id="402" name="直線コネクタ 401"/>
        <xdr:cNvCxnSpPr/>
      </xdr:nvCxnSpPr>
      <xdr:spPr>
        <a:xfrm>
          <a:off x="7861300" y="1293574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3" name="フローチャート: 判断 402"/>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4" name="テキスト ボックス 403"/>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37356</xdr:rowOff>
    </xdr:from>
    <xdr:to>
      <xdr:col>41</xdr:col>
      <xdr:colOff>50800</xdr:colOff>
      <xdr:row>75</xdr:row>
      <xdr:rowOff>76995</xdr:rowOff>
    </xdr:to>
    <xdr:cxnSp macro="">
      <xdr:nvCxnSpPr>
        <xdr:cNvPr id="405" name="直線コネクタ 404"/>
        <xdr:cNvCxnSpPr/>
      </xdr:nvCxnSpPr>
      <xdr:spPr>
        <a:xfrm>
          <a:off x="6972300" y="12896106"/>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6" name="フローチャート: 判断 405"/>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16306</xdr:rowOff>
    </xdr:from>
    <xdr:ext cx="534377" cy="259045"/>
    <xdr:sp macro="" textlink="">
      <xdr:nvSpPr>
        <xdr:cNvPr id="407" name="テキスト ボックス 406"/>
        <xdr:cNvSpPr txBox="1"/>
      </xdr:nvSpPr>
      <xdr:spPr>
        <a:xfrm>
          <a:off x="7594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8" name="フローチャート: 判断 407"/>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77616</xdr:rowOff>
    </xdr:from>
    <xdr:ext cx="534377" cy="259045"/>
    <xdr:sp macro="" textlink="">
      <xdr:nvSpPr>
        <xdr:cNvPr id="409" name="テキスト ボックス 408"/>
        <xdr:cNvSpPr txBox="1"/>
      </xdr:nvSpPr>
      <xdr:spPr>
        <a:xfrm>
          <a:off x="6705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60759</xdr:rowOff>
    </xdr:from>
    <xdr:to>
      <xdr:col>55</xdr:col>
      <xdr:colOff>50800</xdr:colOff>
      <xdr:row>74</xdr:row>
      <xdr:rowOff>162359</xdr:rowOff>
    </xdr:to>
    <xdr:sp macro="" textlink="">
      <xdr:nvSpPr>
        <xdr:cNvPr id="415" name="楕円 414"/>
        <xdr:cNvSpPr/>
      </xdr:nvSpPr>
      <xdr:spPr>
        <a:xfrm>
          <a:off x="10426700" y="127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39186</xdr:rowOff>
    </xdr:from>
    <xdr:ext cx="534377" cy="259045"/>
    <xdr:sp macro="" textlink="">
      <xdr:nvSpPr>
        <xdr:cNvPr id="416" name="普通建設事業費 （ うち新規整備　）該当値テキスト"/>
        <xdr:cNvSpPr txBox="1"/>
      </xdr:nvSpPr>
      <xdr:spPr>
        <a:xfrm>
          <a:off x="10528300" y="1272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62726</xdr:rowOff>
    </xdr:from>
    <xdr:to>
      <xdr:col>50</xdr:col>
      <xdr:colOff>165100</xdr:colOff>
      <xdr:row>74</xdr:row>
      <xdr:rowOff>164326</xdr:rowOff>
    </xdr:to>
    <xdr:sp macro="" textlink="">
      <xdr:nvSpPr>
        <xdr:cNvPr id="417" name="楕円 416"/>
        <xdr:cNvSpPr/>
      </xdr:nvSpPr>
      <xdr:spPr>
        <a:xfrm>
          <a:off x="9588500" y="127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155453</xdr:rowOff>
    </xdr:from>
    <xdr:ext cx="534377" cy="259045"/>
    <xdr:sp macro="" textlink="">
      <xdr:nvSpPr>
        <xdr:cNvPr id="418" name="テキスト ボックス 417"/>
        <xdr:cNvSpPr txBox="1"/>
      </xdr:nvSpPr>
      <xdr:spPr>
        <a:xfrm>
          <a:off x="9359411" y="128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86751</xdr:rowOff>
    </xdr:from>
    <xdr:to>
      <xdr:col>46</xdr:col>
      <xdr:colOff>38100</xdr:colOff>
      <xdr:row>76</xdr:row>
      <xdr:rowOff>16901</xdr:rowOff>
    </xdr:to>
    <xdr:sp macro="" textlink="">
      <xdr:nvSpPr>
        <xdr:cNvPr id="419" name="楕円 418"/>
        <xdr:cNvSpPr/>
      </xdr:nvSpPr>
      <xdr:spPr>
        <a:xfrm>
          <a:off x="8699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8028</xdr:rowOff>
    </xdr:from>
    <xdr:ext cx="534377" cy="259045"/>
    <xdr:sp macro="" textlink="">
      <xdr:nvSpPr>
        <xdr:cNvPr id="420" name="テキスト ボックス 419"/>
        <xdr:cNvSpPr txBox="1"/>
      </xdr:nvSpPr>
      <xdr:spPr>
        <a:xfrm>
          <a:off x="8483111" y="13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26195</xdr:rowOff>
    </xdr:from>
    <xdr:to>
      <xdr:col>41</xdr:col>
      <xdr:colOff>101600</xdr:colOff>
      <xdr:row>75</xdr:row>
      <xdr:rowOff>127795</xdr:rowOff>
    </xdr:to>
    <xdr:sp macro="" textlink="">
      <xdr:nvSpPr>
        <xdr:cNvPr id="421" name="楕円 420"/>
        <xdr:cNvSpPr/>
      </xdr:nvSpPr>
      <xdr:spPr>
        <a:xfrm>
          <a:off x="7810500" y="128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118922</xdr:rowOff>
    </xdr:from>
    <xdr:ext cx="534377" cy="259045"/>
    <xdr:sp macro="" textlink="">
      <xdr:nvSpPr>
        <xdr:cNvPr id="422" name="テキスト ボックス 421"/>
        <xdr:cNvSpPr txBox="1"/>
      </xdr:nvSpPr>
      <xdr:spPr>
        <a:xfrm>
          <a:off x="7594111" y="129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158006</xdr:rowOff>
    </xdr:from>
    <xdr:to>
      <xdr:col>36</xdr:col>
      <xdr:colOff>165100</xdr:colOff>
      <xdr:row>75</xdr:row>
      <xdr:rowOff>88156</xdr:rowOff>
    </xdr:to>
    <xdr:sp macro="" textlink="">
      <xdr:nvSpPr>
        <xdr:cNvPr id="423" name="楕円 422"/>
        <xdr:cNvSpPr/>
      </xdr:nvSpPr>
      <xdr:spPr>
        <a:xfrm>
          <a:off x="6921500" y="128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79283</xdr:rowOff>
    </xdr:from>
    <xdr:ext cx="534377" cy="259045"/>
    <xdr:sp macro="" textlink="">
      <xdr:nvSpPr>
        <xdr:cNvPr id="424" name="テキスト ボックス 423"/>
        <xdr:cNvSpPr txBox="1"/>
      </xdr:nvSpPr>
      <xdr:spPr>
        <a:xfrm>
          <a:off x="6705111" y="129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3" name="テキスト ボックス 43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5" name="テキスト ボックス 43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7" name="直線コネクタ 446"/>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8"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9" name="直線コネクタ 448"/>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50"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51" name="直線コネクタ 450"/>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60337</xdr:rowOff>
    </xdr:from>
    <xdr:to>
      <xdr:col>55</xdr:col>
      <xdr:colOff>0</xdr:colOff>
      <xdr:row>98</xdr:row>
      <xdr:rowOff>134995</xdr:rowOff>
    </xdr:to>
    <xdr:cxnSp macro="">
      <xdr:nvCxnSpPr>
        <xdr:cNvPr id="452" name="直線コネクタ 451"/>
        <xdr:cNvCxnSpPr/>
      </xdr:nvCxnSpPr>
      <xdr:spPr>
        <a:xfrm flipV="1">
          <a:off x="9639300" y="16862437"/>
          <a:ext cx="838200" cy="7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53" name="普通建設事業費 （ うち更新整備　）平均値テキスト"/>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4" name="フローチャート: 判断 453"/>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17971</xdr:rowOff>
    </xdr:from>
    <xdr:to>
      <xdr:col>50</xdr:col>
      <xdr:colOff>114300</xdr:colOff>
      <xdr:row>98</xdr:row>
      <xdr:rowOff>134995</xdr:rowOff>
    </xdr:to>
    <xdr:cxnSp macro="">
      <xdr:nvCxnSpPr>
        <xdr:cNvPr id="455" name="直線コネクタ 454"/>
        <xdr:cNvCxnSpPr/>
      </xdr:nvCxnSpPr>
      <xdr:spPr>
        <a:xfrm>
          <a:off x="8750300" y="16820071"/>
          <a:ext cx="889000" cy="11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6" name="フローチャート: 判断 455"/>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7" name="テキスト ボックス 456"/>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17971</xdr:rowOff>
    </xdr:from>
    <xdr:to>
      <xdr:col>45</xdr:col>
      <xdr:colOff>177800</xdr:colOff>
      <xdr:row>98</xdr:row>
      <xdr:rowOff>103620</xdr:rowOff>
    </xdr:to>
    <xdr:cxnSp macro="">
      <xdr:nvCxnSpPr>
        <xdr:cNvPr id="458" name="直線コネクタ 457"/>
        <xdr:cNvCxnSpPr/>
      </xdr:nvCxnSpPr>
      <xdr:spPr>
        <a:xfrm flipV="1">
          <a:off x="7861300" y="16820071"/>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9" name="フローチャート: 判断 458"/>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72286</xdr:rowOff>
    </xdr:from>
    <xdr:ext cx="534377" cy="259045"/>
    <xdr:sp macro="" textlink="">
      <xdr:nvSpPr>
        <xdr:cNvPr id="460" name="テキスト ボックス 459"/>
        <xdr:cNvSpPr txBox="1"/>
      </xdr:nvSpPr>
      <xdr:spPr>
        <a:xfrm>
          <a:off x="8483111" y="165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xdr:rowOff>
    </xdr:from>
    <xdr:to>
      <xdr:col>41</xdr:col>
      <xdr:colOff>50800</xdr:colOff>
      <xdr:row>98</xdr:row>
      <xdr:rowOff>103620</xdr:rowOff>
    </xdr:to>
    <xdr:cxnSp macro="">
      <xdr:nvCxnSpPr>
        <xdr:cNvPr id="461" name="直線コネクタ 460"/>
        <xdr:cNvCxnSpPr/>
      </xdr:nvCxnSpPr>
      <xdr:spPr>
        <a:xfrm>
          <a:off x="6972300" y="16816070"/>
          <a:ext cx="889000" cy="8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2" name="フローチャート: 判断 461"/>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3" name="テキスト ボックス 462"/>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4" name="フローチャート: 判断 463"/>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45668</xdr:rowOff>
    </xdr:from>
    <xdr:ext cx="534377" cy="259045"/>
    <xdr:sp macro="" textlink="">
      <xdr:nvSpPr>
        <xdr:cNvPr id="465" name="テキスト ボックス 464"/>
        <xdr:cNvSpPr txBox="1"/>
      </xdr:nvSpPr>
      <xdr:spPr>
        <a:xfrm>
          <a:off x="6705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9537</xdr:rowOff>
    </xdr:from>
    <xdr:to>
      <xdr:col>55</xdr:col>
      <xdr:colOff>50800</xdr:colOff>
      <xdr:row>98</xdr:row>
      <xdr:rowOff>111137</xdr:rowOff>
    </xdr:to>
    <xdr:sp macro="" textlink="">
      <xdr:nvSpPr>
        <xdr:cNvPr id="471" name="楕円 470"/>
        <xdr:cNvSpPr/>
      </xdr:nvSpPr>
      <xdr:spPr>
        <a:xfrm>
          <a:off x="10426700" y="168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159414</xdr:rowOff>
    </xdr:from>
    <xdr:ext cx="534377" cy="259045"/>
    <xdr:sp macro="" textlink="">
      <xdr:nvSpPr>
        <xdr:cNvPr id="472" name="普通建設事業費 （ うち更新整備　）該当値テキスト"/>
        <xdr:cNvSpPr txBox="1"/>
      </xdr:nvSpPr>
      <xdr:spPr>
        <a:xfrm>
          <a:off x="10528300"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84195</xdr:rowOff>
    </xdr:from>
    <xdr:to>
      <xdr:col>50</xdr:col>
      <xdr:colOff>165100</xdr:colOff>
      <xdr:row>99</xdr:row>
      <xdr:rowOff>14345</xdr:rowOff>
    </xdr:to>
    <xdr:sp macro="" textlink="">
      <xdr:nvSpPr>
        <xdr:cNvPr id="473" name="楕円 472"/>
        <xdr:cNvSpPr/>
      </xdr:nvSpPr>
      <xdr:spPr>
        <a:xfrm>
          <a:off x="9588500" y="168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5472</xdr:rowOff>
    </xdr:from>
    <xdr:ext cx="534377" cy="259045"/>
    <xdr:sp macro="" textlink="">
      <xdr:nvSpPr>
        <xdr:cNvPr id="474" name="テキスト ボックス 473"/>
        <xdr:cNvSpPr txBox="1"/>
      </xdr:nvSpPr>
      <xdr:spPr>
        <a:xfrm>
          <a:off x="9359411" y="1697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138621</xdr:rowOff>
    </xdr:from>
    <xdr:to>
      <xdr:col>46</xdr:col>
      <xdr:colOff>38100</xdr:colOff>
      <xdr:row>98</xdr:row>
      <xdr:rowOff>68771</xdr:rowOff>
    </xdr:to>
    <xdr:sp macro="" textlink="">
      <xdr:nvSpPr>
        <xdr:cNvPr id="475" name="楕円 474"/>
        <xdr:cNvSpPr/>
      </xdr:nvSpPr>
      <xdr:spPr>
        <a:xfrm>
          <a:off x="8699500" y="167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59898</xdr:rowOff>
    </xdr:from>
    <xdr:ext cx="534377" cy="259045"/>
    <xdr:sp macro="" textlink="">
      <xdr:nvSpPr>
        <xdr:cNvPr id="476" name="テキスト ボックス 475"/>
        <xdr:cNvSpPr txBox="1"/>
      </xdr:nvSpPr>
      <xdr:spPr>
        <a:xfrm>
          <a:off x="8483111" y="168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52820</xdr:rowOff>
    </xdr:from>
    <xdr:to>
      <xdr:col>41</xdr:col>
      <xdr:colOff>101600</xdr:colOff>
      <xdr:row>98</xdr:row>
      <xdr:rowOff>154420</xdr:rowOff>
    </xdr:to>
    <xdr:sp macro="" textlink="">
      <xdr:nvSpPr>
        <xdr:cNvPr id="477" name="楕円 476"/>
        <xdr:cNvSpPr/>
      </xdr:nvSpPr>
      <xdr:spPr>
        <a:xfrm>
          <a:off x="7810500" y="168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145547</xdr:rowOff>
    </xdr:from>
    <xdr:ext cx="534377" cy="259045"/>
    <xdr:sp macro="" textlink="">
      <xdr:nvSpPr>
        <xdr:cNvPr id="478" name="テキスト ボックス 477"/>
        <xdr:cNvSpPr txBox="1"/>
      </xdr:nvSpPr>
      <xdr:spPr>
        <a:xfrm>
          <a:off x="7594111" y="169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134620</xdr:rowOff>
    </xdr:from>
    <xdr:to>
      <xdr:col>36</xdr:col>
      <xdr:colOff>165100</xdr:colOff>
      <xdr:row>98</xdr:row>
      <xdr:rowOff>64770</xdr:rowOff>
    </xdr:to>
    <xdr:sp macro="" textlink="">
      <xdr:nvSpPr>
        <xdr:cNvPr id="479" name="楕円 478"/>
        <xdr:cNvSpPr/>
      </xdr:nvSpPr>
      <xdr:spPr>
        <a:xfrm>
          <a:off x="6921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81297</xdr:rowOff>
    </xdr:from>
    <xdr:ext cx="534377" cy="259045"/>
    <xdr:sp macro="" textlink="">
      <xdr:nvSpPr>
        <xdr:cNvPr id="480" name="テキスト ボックス 479"/>
        <xdr:cNvSpPr txBox="1"/>
      </xdr:nvSpPr>
      <xdr:spPr>
        <a:xfrm>
          <a:off x="6705111" y="165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500" name="直線コネクタ 499"/>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501"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2" name="直線コネクタ 501"/>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3"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4" name="直線コネクタ 503"/>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84082</xdr:rowOff>
    </xdr:from>
    <xdr:to>
      <xdr:col>85</xdr:col>
      <xdr:colOff>127000</xdr:colOff>
      <xdr:row>38</xdr:row>
      <xdr:rowOff>90322</xdr:rowOff>
    </xdr:to>
    <xdr:cxnSp macro="">
      <xdr:nvCxnSpPr>
        <xdr:cNvPr id="505" name="直線コネクタ 504"/>
        <xdr:cNvCxnSpPr/>
      </xdr:nvCxnSpPr>
      <xdr:spPr>
        <a:xfrm flipV="1">
          <a:off x="15481300" y="6599182"/>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6"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7" name="フローチャート: 判断 506"/>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82162</xdr:rowOff>
    </xdr:from>
    <xdr:to>
      <xdr:col>81</xdr:col>
      <xdr:colOff>50800</xdr:colOff>
      <xdr:row>38</xdr:row>
      <xdr:rowOff>90322</xdr:rowOff>
    </xdr:to>
    <xdr:cxnSp macro="">
      <xdr:nvCxnSpPr>
        <xdr:cNvPr id="508" name="直線コネクタ 507"/>
        <xdr:cNvCxnSpPr/>
      </xdr:nvCxnSpPr>
      <xdr:spPr>
        <a:xfrm>
          <a:off x="14592300" y="6597262"/>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9" name="フローチャート: 判断 508"/>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10" name="テキスト ボックス 509"/>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54981</xdr:rowOff>
    </xdr:from>
    <xdr:to>
      <xdr:col>76</xdr:col>
      <xdr:colOff>114300</xdr:colOff>
      <xdr:row>38</xdr:row>
      <xdr:rowOff>82162</xdr:rowOff>
    </xdr:to>
    <xdr:cxnSp macro="">
      <xdr:nvCxnSpPr>
        <xdr:cNvPr id="511" name="直線コネクタ 510"/>
        <xdr:cNvCxnSpPr/>
      </xdr:nvCxnSpPr>
      <xdr:spPr>
        <a:xfrm>
          <a:off x="13703300" y="6570081"/>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2" name="フローチャート: 判断 511"/>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3" name="テキスト ボックス 512"/>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131287</xdr:rowOff>
    </xdr:from>
    <xdr:to>
      <xdr:col>71</xdr:col>
      <xdr:colOff>177800</xdr:colOff>
      <xdr:row>38</xdr:row>
      <xdr:rowOff>54981</xdr:rowOff>
    </xdr:to>
    <xdr:cxnSp macro="">
      <xdr:nvCxnSpPr>
        <xdr:cNvPr id="514" name="直線コネクタ 513"/>
        <xdr:cNvCxnSpPr/>
      </xdr:nvCxnSpPr>
      <xdr:spPr>
        <a:xfrm>
          <a:off x="12814300" y="6474937"/>
          <a:ext cx="889000" cy="9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5" name="フローチャート: 判断 514"/>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6" name="テキスト ボックス 515"/>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7" name="フローチャート: 判断 516"/>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7800</xdr:rowOff>
    </xdr:from>
    <xdr:ext cx="469744" cy="259045"/>
    <xdr:sp macro="" textlink="">
      <xdr:nvSpPr>
        <xdr:cNvPr id="518" name="テキスト ボックス 517"/>
        <xdr:cNvSpPr txBox="1"/>
      </xdr:nvSpPr>
      <xdr:spPr>
        <a:xfrm>
          <a:off x="12579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33282</xdr:rowOff>
    </xdr:from>
    <xdr:to>
      <xdr:col>85</xdr:col>
      <xdr:colOff>177800</xdr:colOff>
      <xdr:row>38</xdr:row>
      <xdr:rowOff>134882</xdr:rowOff>
    </xdr:to>
    <xdr:sp macro="" textlink="">
      <xdr:nvSpPr>
        <xdr:cNvPr id="524" name="楕円 523"/>
        <xdr:cNvSpPr/>
      </xdr:nvSpPr>
      <xdr:spPr>
        <a:xfrm>
          <a:off x="16268700" y="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119659</xdr:rowOff>
    </xdr:from>
    <xdr:ext cx="469744" cy="259045"/>
    <xdr:sp macro="" textlink="">
      <xdr:nvSpPr>
        <xdr:cNvPr id="525" name="災害復旧事業費該当値テキスト"/>
        <xdr:cNvSpPr txBox="1"/>
      </xdr:nvSpPr>
      <xdr:spPr>
        <a:xfrm>
          <a:off x="16370300" y="64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39522</xdr:rowOff>
    </xdr:from>
    <xdr:to>
      <xdr:col>81</xdr:col>
      <xdr:colOff>101600</xdr:colOff>
      <xdr:row>38</xdr:row>
      <xdr:rowOff>141122</xdr:rowOff>
    </xdr:to>
    <xdr:sp macro="" textlink="">
      <xdr:nvSpPr>
        <xdr:cNvPr id="526" name="楕円 525"/>
        <xdr:cNvSpPr/>
      </xdr:nvSpPr>
      <xdr:spPr>
        <a:xfrm>
          <a:off x="15430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132249</xdr:rowOff>
    </xdr:from>
    <xdr:ext cx="469744" cy="259045"/>
    <xdr:sp macro="" textlink="">
      <xdr:nvSpPr>
        <xdr:cNvPr id="527" name="テキスト ボックス 526"/>
        <xdr:cNvSpPr txBox="1"/>
      </xdr:nvSpPr>
      <xdr:spPr>
        <a:xfrm>
          <a:off x="15233728"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31362</xdr:rowOff>
    </xdr:from>
    <xdr:to>
      <xdr:col>76</xdr:col>
      <xdr:colOff>165100</xdr:colOff>
      <xdr:row>38</xdr:row>
      <xdr:rowOff>132962</xdr:rowOff>
    </xdr:to>
    <xdr:sp macro="" textlink="">
      <xdr:nvSpPr>
        <xdr:cNvPr id="528" name="楕円 527"/>
        <xdr:cNvSpPr/>
      </xdr:nvSpPr>
      <xdr:spPr>
        <a:xfrm>
          <a:off x="14541500" y="65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124089</xdr:rowOff>
    </xdr:from>
    <xdr:ext cx="469744" cy="259045"/>
    <xdr:sp macro="" textlink="">
      <xdr:nvSpPr>
        <xdr:cNvPr id="529" name="テキスト ボックス 528"/>
        <xdr:cNvSpPr txBox="1"/>
      </xdr:nvSpPr>
      <xdr:spPr>
        <a:xfrm>
          <a:off x="14357428" y="66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4181</xdr:rowOff>
    </xdr:from>
    <xdr:to>
      <xdr:col>72</xdr:col>
      <xdr:colOff>38100</xdr:colOff>
      <xdr:row>38</xdr:row>
      <xdr:rowOff>105781</xdr:rowOff>
    </xdr:to>
    <xdr:sp macro="" textlink="">
      <xdr:nvSpPr>
        <xdr:cNvPr id="530" name="楕円 529"/>
        <xdr:cNvSpPr/>
      </xdr:nvSpPr>
      <xdr:spPr>
        <a:xfrm>
          <a:off x="13652500" y="65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96908</xdr:rowOff>
    </xdr:from>
    <xdr:ext cx="469744" cy="259045"/>
    <xdr:sp macro="" textlink="">
      <xdr:nvSpPr>
        <xdr:cNvPr id="531" name="テキスト ボックス 530"/>
        <xdr:cNvSpPr txBox="1"/>
      </xdr:nvSpPr>
      <xdr:spPr>
        <a:xfrm>
          <a:off x="13468428" y="661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2" name="楕円 531"/>
        <xdr:cNvSpPr/>
      </xdr:nvSpPr>
      <xdr:spPr>
        <a:xfrm>
          <a:off x="12763500" y="64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27164</xdr:rowOff>
    </xdr:from>
    <xdr:ext cx="469744" cy="259045"/>
    <xdr:sp macro="" textlink="">
      <xdr:nvSpPr>
        <xdr:cNvPr id="533" name="テキスト ボックス 532"/>
        <xdr:cNvSpPr txBox="1"/>
      </xdr:nvSpPr>
      <xdr:spPr>
        <a:xfrm>
          <a:off x="12579428" y="6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0" name="直線コネクタ 58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1" name="テキスト ボックス 59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2" name="直線コネクタ 59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3" name="テキスト ボックス 59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4" name="直線コネクタ 59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5" name="テキスト ボックス 59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6" name="直線コネクタ 59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7" name="テキスト ボックス 59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601" name="直線コネクタ 600"/>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2"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3" name="直線コネクタ 602"/>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4"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5" name="直線コネクタ 604"/>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119423</xdr:rowOff>
    </xdr:from>
    <xdr:to>
      <xdr:col>85</xdr:col>
      <xdr:colOff>127000</xdr:colOff>
      <xdr:row>73</xdr:row>
      <xdr:rowOff>43848</xdr:rowOff>
    </xdr:to>
    <xdr:cxnSp macro="">
      <xdr:nvCxnSpPr>
        <xdr:cNvPr id="606" name="直線コネクタ 605"/>
        <xdr:cNvCxnSpPr/>
      </xdr:nvCxnSpPr>
      <xdr:spPr>
        <a:xfrm>
          <a:off x="15481300" y="12463823"/>
          <a:ext cx="8382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37220</xdr:rowOff>
    </xdr:from>
    <xdr:ext cx="534377" cy="259045"/>
    <xdr:sp macro="" textlink="">
      <xdr:nvSpPr>
        <xdr:cNvPr id="607" name="公債費平均値テキスト"/>
        <xdr:cNvSpPr txBox="1"/>
      </xdr:nvSpPr>
      <xdr:spPr>
        <a:xfrm>
          <a:off x="16370300" y="125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8" name="フローチャート: 判断 607"/>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119423</xdr:rowOff>
    </xdr:from>
    <xdr:to>
      <xdr:col>81</xdr:col>
      <xdr:colOff>50800</xdr:colOff>
      <xdr:row>73</xdr:row>
      <xdr:rowOff>52512</xdr:rowOff>
    </xdr:to>
    <xdr:cxnSp macro="">
      <xdr:nvCxnSpPr>
        <xdr:cNvPr id="609" name="直線コネクタ 608"/>
        <xdr:cNvCxnSpPr/>
      </xdr:nvCxnSpPr>
      <xdr:spPr>
        <a:xfrm flipV="1">
          <a:off x="14592300" y="12463823"/>
          <a:ext cx="889000" cy="10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10" name="フローチャート: 判断 609"/>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113299</xdr:rowOff>
    </xdr:from>
    <xdr:ext cx="534377" cy="259045"/>
    <xdr:sp macro="" textlink="">
      <xdr:nvSpPr>
        <xdr:cNvPr id="611" name="テキスト ボックス 610"/>
        <xdr:cNvSpPr txBox="1"/>
      </xdr:nvSpPr>
      <xdr:spPr>
        <a:xfrm>
          <a:off x="152014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44557</xdr:rowOff>
    </xdr:from>
    <xdr:to>
      <xdr:col>76</xdr:col>
      <xdr:colOff>114300</xdr:colOff>
      <xdr:row>73</xdr:row>
      <xdr:rowOff>52512</xdr:rowOff>
    </xdr:to>
    <xdr:cxnSp macro="">
      <xdr:nvCxnSpPr>
        <xdr:cNvPr id="612" name="直線コネクタ 611"/>
        <xdr:cNvCxnSpPr/>
      </xdr:nvCxnSpPr>
      <xdr:spPr>
        <a:xfrm>
          <a:off x="13703300" y="1256040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3" name="フローチャート: 判断 612"/>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110190</xdr:rowOff>
    </xdr:from>
    <xdr:ext cx="534377" cy="259045"/>
    <xdr:sp macro="" textlink="">
      <xdr:nvSpPr>
        <xdr:cNvPr id="614" name="テキスト ボックス 613"/>
        <xdr:cNvSpPr txBox="1"/>
      </xdr:nvSpPr>
      <xdr:spPr>
        <a:xfrm>
          <a:off x="14325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42568</xdr:rowOff>
    </xdr:from>
    <xdr:to>
      <xdr:col>71</xdr:col>
      <xdr:colOff>177800</xdr:colOff>
      <xdr:row>73</xdr:row>
      <xdr:rowOff>44557</xdr:rowOff>
    </xdr:to>
    <xdr:cxnSp macro="">
      <xdr:nvCxnSpPr>
        <xdr:cNvPr id="615" name="直線コネクタ 614"/>
        <xdr:cNvCxnSpPr/>
      </xdr:nvCxnSpPr>
      <xdr:spPr>
        <a:xfrm>
          <a:off x="12814300" y="1255841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6" name="フローチャート: 判断 615"/>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7" name="テキスト ボックス 616"/>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8" name="フローチャート: 判断 617"/>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92496</xdr:rowOff>
    </xdr:from>
    <xdr:ext cx="534377" cy="259045"/>
    <xdr:sp macro="" textlink="">
      <xdr:nvSpPr>
        <xdr:cNvPr id="619" name="テキスト ボックス 618"/>
        <xdr:cNvSpPr txBox="1"/>
      </xdr:nvSpPr>
      <xdr:spPr>
        <a:xfrm>
          <a:off x="12547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164498</xdr:rowOff>
    </xdr:from>
    <xdr:to>
      <xdr:col>85</xdr:col>
      <xdr:colOff>177800</xdr:colOff>
      <xdr:row>73</xdr:row>
      <xdr:rowOff>94648</xdr:rowOff>
    </xdr:to>
    <xdr:sp macro="" textlink="">
      <xdr:nvSpPr>
        <xdr:cNvPr id="625" name="楕円 624"/>
        <xdr:cNvSpPr/>
      </xdr:nvSpPr>
      <xdr:spPr>
        <a:xfrm>
          <a:off x="16268700" y="125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15925</xdr:rowOff>
    </xdr:from>
    <xdr:ext cx="534377" cy="259045"/>
    <xdr:sp macro="" textlink="">
      <xdr:nvSpPr>
        <xdr:cNvPr id="626" name="公債費該当値テキスト"/>
        <xdr:cNvSpPr txBox="1"/>
      </xdr:nvSpPr>
      <xdr:spPr>
        <a:xfrm>
          <a:off x="16370300" y="123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68623</xdr:rowOff>
    </xdr:from>
    <xdr:to>
      <xdr:col>81</xdr:col>
      <xdr:colOff>101600</xdr:colOff>
      <xdr:row>72</xdr:row>
      <xdr:rowOff>170223</xdr:rowOff>
    </xdr:to>
    <xdr:sp macro="" textlink="">
      <xdr:nvSpPr>
        <xdr:cNvPr id="627" name="楕円 626"/>
        <xdr:cNvSpPr/>
      </xdr:nvSpPr>
      <xdr:spPr>
        <a:xfrm>
          <a:off x="15430500" y="12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15300</xdr:rowOff>
    </xdr:from>
    <xdr:ext cx="534377" cy="259045"/>
    <xdr:sp macro="" textlink="">
      <xdr:nvSpPr>
        <xdr:cNvPr id="628" name="テキスト ボックス 627"/>
        <xdr:cNvSpPr txBox="1"/>
      </xdr:nvSpPr>
      <xdr:spPr>
        <a:xfrm>
          <a:off x="15201411" y="121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1712</xdr:rowOff>
    </xdr:from>
    <xdr:to>
      <xdr:col>76</xdr:col>
      <xdr:colOff>165100</xdr:colOff>
      <xdr:row>73</xdr:row>
      <xdr:rowOff>103312</xdr:rowOff>
    </xdr:to>
    <xdr:sp macro="" textlink="">
      <xdr:nvSpPr>
        <xdr:cNvPr id="629" name="楕円 628"/>
        <xdr:cNvSpPr/>
      </xdr:nvSpPr>
      <xdr:spPr>
        <a:xfrm>
          <a:off x="14541500" y="125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119839</xdr:rowOff>
    </xdr:from>
    <xdr:ext cx="534377" cy="259045"/>
    <xdr:sp macro="" textlink="">
      <xdr:nvSpPr>
        <xdr:cNvPr id="630" name="テキスト ボックス 629"/>
        <xdr:cNvSpPr txBox="1"/>
      </xdr:nvSpPr>
      <xdr:spPr>
        <a:xfrm>
          <a:off x="14325111" y="122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165207</xdr:rowOff>
    </xdr:from>
    <xdr:to>
      <xdr:col>72</xdr:col>
      <xdr:colOff>38100</xdr:colOff>
      <xdr:row>73</xdr:row>
      <xdr:rowOff>95357</xdr:rowOff>
    </xdr:to>
    <xdr:sp macro="" textlink="">
      <xdr:nvSpPr>
        <xdr:cNvPr id="631" name="楕円 630"/>
        <xdr:cNvSpPr/>
      </xdr:nvSpPr>
      <xdr:spPr>
        <a:xfrm>
          <a:off x="13652500" y="12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86484</xdr:rowOff>
    </xdr:from>
    <xdr:ext cx="534377" cy="259045"/>
    <xdr:sp macro="" textlink="">
      <xdr:nvSpPr>
        <xdr:cNvPr id="632" name="テキスト ボックス 631"/>
        <xdr:cNvSpPr txBox="1"/>
      </xdr:nvSpPr>
      <xdr:spPr>
        <a:xfrm>
          <a:off x="13436111" y="126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163218</xdr:rowOff>
    </xdr:from>
    <xdr:to>
      <xdr:col>67</xdr:col>
      <xdr:colOff>101600</xdr:colOff>
      <xdr:row>73</xdr:row>
      <xdr:rowOff>93368</xdr:rowOff>
    </xdr:to>
    <xdr:sp macro="" textlink="">
      <xdr:nvSpPr>
        <xdr:cNvPr id="633" name="楕円 632"/>
        <xdr:cNvSpPr/>
      </xdr:nvSpPr>
      <xdr:spPr>
        <a:xfrm>
          <a:off x="12763500" y="125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109895</xdr:rowOff>
    </xdr:from>
    <xdr:ext cx="534377" cy="259045"/>
    <xdr:sp macro="" textlink="">
      <xdr:nvSpPr>
        <xdr:cNvPr id="634" name="テキスト ボックス 633"/>
        <xdr:cNvSpPr txBox="1"/>
      </xdr:nvSpPr>
      <xdr:spPr>
        <a:xfrm>
          <a:off x="12547111" y="1228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3" name="直線コネクタ 64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4" name="テキスト ボックス 64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7" name="直線コネクタ 64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8" name="テキスト ボックス 64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0" name="テキスト ボックス 64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2" name="直線コネクタ 651"/>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3"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4" name="直線コネクタ 653"/>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5"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6" name="直線コネクタ 655"/>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99752</xdr:rowOff>
    </xdr:from>
    <xdr:to>
      <xdr:col>85</xdr:col>
      <xdr:colOff>127000</xdr:colOff>
      <xdr:row>96</xdr:row>
      <xdr:rowOff>16771</xdr:rowOff>
    </xdr:to>
    <xdr:cxnSp macro="">
      <xdr:nvCxnSpPr>
        <xdr:cNvPr id="657" name="直線コネクタ 656"/>
        <xdr:cNvCxnSpPr/>
      </xdr:nvCxnSpPr>
      <xdr:spPr>
        <a:xfrm flipV="1">
          <a:off x="15481300" y="16387502"/>
          <a:ext cx="8382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8" name="積立金平均値テキスト"/>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9" name="フローチャート: 判断 658"/>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81521</xdr:rowOff>
    </xdr:from>
    <xdr:to>
      <xdr:col>81</xdr:col>
      <xdr:colOff>50800</xdr:colOff>
      <xdr:row>96</xdr:row>
      <xdr:rowOff>16771</xdr:rowOff>
    </xdr:to>
    <xdr:cxnSp macro="">
      <xdr:nvCxnSpPr>
        <xdr:cNvPr id="660" name="直線コネクタ 659"/>
        <xdr:cNvCxnSpPr/>
      </xdr:nvCxnSpPr>
      <xdr:spPr>
        <a:xfrm>
          <a:off x="14592300" y="16369271"/>
          <a:ext cx="889000" cy="10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61" name="フローチャート: 判断 660"/>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2" name="テキスト ボックス 661"/>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81521</xdr:rowOff>
    </xdr:from>
    <xdr:to>
      <xdr:col>76</xdr:col>
      <xdr:colOff>114300</xdr:colOff>
      <xdr:row>95</xdr:row>
      <xdr:rowOff>127299</xdr:rowOff>
    </xdr:to>
    <xdr:cxnSp macro="">
      <xdr:nvCxnSpPr>
        <xdr:cNvPr id="663" name="直線コネクタ 662"/>
        <xdr:cNvCxnSpPr/>
      </xdr:nvCxnSpPr>
      <xdr:spPr>
        <a:xfrm flipV="1">
          <a:off x="13703300" y="16369271"/>
          <a:ext cx="8890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4" name="フローチャート: 判断 663"/>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5" name="テキスト ボックス 664"/>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125470</xdr:rowOff>
    </xdr:from>
    <xdr:to>
      <xdr:col>71</xdr:col>
      <xdr:colOff>177800</xdr:colOff>
      <xdr:row>95</xdr:row>
      <xdr:rowOff>127299</xdr:rowOff>
    </xdr:to>
    <xdr:cxnSp macro="">
      <xdr:nvCxnSpPr>
        <xdr:cNvPr id="666" name="直線コネクタ 665"/>
        <xdr:cNvCxnSpPr/>
      </xdr:nvCxnSpPr>
      <xdr:spPr>
        <a:xfrm>
          <a:off x="12814300" y="1641322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7" name="フローチャート: 判断 666"/>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8" name="テキスト ボックス 667"/>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9" name="フローチャート: 判断 668"/>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70" name="テキスト ボックス 669"/>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48952</xdr:rowOff>
    </xdr:from>
    <xdr:to>
      <xdr:col>85</xdr:col>
      <xdr:colOff>177800</xdr:colOff>
      <xdr:row>95</xdr:row>
      <xdr:rowOff>150552</xdr:rowOff>
    </xdr:to>
    <xdr:sp macro="" textlink="">
      <xdr:nvSpPr>
        <xdr:cNvPr id="676" name="楕円 675"/>
        <xdr:cNvSpPr/>
      </xdr:nvSpPr>
      <xdr:spPr>
        <a:xfrm>
          <a:off x="16268700" y="163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27379</xdr:rowOff>
    </xdr:from>
    <xdr:ext cx="469744" cy="259045"/>
    <xdr:sp macro="" textlink="">
      <xdr:nvSpPr>
        <xdr:cNvPr id="677" name="積立金該当値テキスト"/>
        <xdr:cNvSpPr txBox="1"/>
      </xdr:nvSpPr>
      <xdr:spPr>
        <a:xfrm>
          <a:off x="16370300" y="1631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137421</xdr:rowOff>
    </xdr:from>
    <xdr:to>
      <xdr:col>81</xdr:col>
      <xdr:colOff>101600</xdr:colOff>
      <xdr:row>96</xdr:row>
      <xdr:rowOff>67571</xdr:rowOff>
    </xdr:to>
    <xdr:sp macro="" textlink="">
      <xdr:nvSpPr>
        <xdr:cNvPr id="678" name="楕円 677"/>
        <xdr:cNvSpPr/>
      </xdr:nvSpPr>
      <xdr:spPr>
        <a:xfrm>
          <a:off x="15430500" y="164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58698</xdr:rowOff>
    </xdr:from>
    <xdr:ext cx="469744" cy="259045"/>
    <xdr:sp macro="" textlink="">
      <xdr:nvSpPr>
        <xdr:cNvPr id="679" name="テキスト ボックス 678"/>
        <xdr:cNvSpPr txBox="1"/>
      </xdr:nvSpPr>
      <xdr:spPr>
        <a:xfrm>
          <a:off x="15233728" y="165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30721</xdr:rowOff>
    </xdr:from>
    <xdr:to>
      <xdr:col>76</xdr:col>
      <xdr:colOff>165100</xdr:colOff>
      <xdr:row>95</xdr:row>
      <xdr:rowOff>132321</xdr:rowOff>
    </xdr:to>
    <xdr:sp macro="" textlink="">
      <xdr:nvSpPr>
        <xdr:cNvPr id="680" name="楕円 679"/>
        <xdr:cNvSpPr/>
      </xdr:nvSpPr>
      <xdr:spPr>
        <a:xfrm>
          <a:off x="14541500" y="163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123448</xdr:rowOff>
    </xdr:from>
    <xdr:ext cx="469744" cy="259045"/>
    <xdr:sp macro="" textlink="">
      <xdr:nvSpPr>
        <xdr:cNvPr id="681" name="テキスト ボックス 680"/>
        <xdr:cNvSpPr txBox="1"/>
      </xdr:nvSpPr>
      <xdr:spPr>
        <a:xfrm>
          <a:off x="14357428" y="1641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76499</xdr:rowOff>
    </xdr:from>
    <xdr:to>
      <xdr:col>72</xdr:col>
      <xdr:colOff>38100</xdr:colOff>
      <xdr:row>96</xdr:row>
      <xdr:rowOff>6649</xdr:rowOff>
    </xdr:to>
    <xdr:sp macro="" textlink="">
      <xdr:nvSpPr>
        <xdr:cNvPr id="682" name="楕円 681"/>
        <xdr:cNvSpPr/>
      </xdr:nvSpPr>
      <xdr:spPr>
        <a:xfrm>
          <a:off x="13652500" y="163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169226</xdr:rowOff>
    </xdr:from>
    <xdr:ext cx="469744" cy="259045"/>
    <xdr:sp macro="" textlink="">
      <xdr:nvSpPr>
        <xdr:cNvPr id="683" name="テキスト ボックス 682"/>
        <xdr:cNvSpPr txBox="1"/>
      </xdr:nvSpPr>
      <xdr:spPr>
        <a:xfrm>
          <a:off x="13468428" y="164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74670</xdr:rowOff>
    </xdr:from>
    <xdr:to>
      <xdr:col>67</xdr:col>
      <xdr:colOff>101600</xdr:colOff>
      <xdr:row>96</xdr:row>
      <xdr:rowOff>4820</xdr:rowOff>
    </xdr:to>
    <xdr:sp macro="" textlink="">
      <xdr:nvSpPr>
        <xdr:cNvPr id="684" name="楕円 683"/>
        <xdr:cNvSpPr/>
      </xdr:nvSpPr>
      <xdr:spPr>
        <a:xfrm>
          <a:off x="12763500" y="163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167397</xdr:rowOff>
    </xdr:from>
    <xdr:ext cx="469744" cy="259045"/>
    <xdr:sp macro="" textlink="">
      <xdr:nvSpPr>
        <xdr:cNvPr id="685" name="テキスト ボックス 684"/>
        <xdr:cNvSpPr txBox="1"/>
      </xdr:nvSpPr>
      <xdr:spPr>
        <a:xfrm>
          <a:off x="12579428" y="164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7" name="テキスト ボックス 69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9" name="テキスト ボックス 69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1" name="テキスト ボックス 70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3" name="テキスト ボックス 70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5" name="直線コネクタ 704"/>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8"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9" name="直線コネクタ 708"/>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82550</xdr:rowOff>
    </xdr:from>
    <xdr:to>
      <xdr:col>116</xdr:col>
      <xdr:colOff>63500</xdr:colOff>
      <xdr:row>38</xdr:row>
      <xdr:rowOff>23114</xdr:rowOff>
    </xdr:to>
    <xdr:cxnSp macro="">
      <xdr:nvCxnSpPr>
        <xdr:cNvPr id="710" name="直線コネクタ 709"/>
        <xdr:cNvCxnSpPr/>
      </xdr:nvCxnSpPr>
      <xdr:spPr>
        <a:xfrm>
          <a:off x="21323300" y="6426200"/>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1"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2" name="フローチャート: 判断 711"/>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137414</xdr:rowOff>
    </xdr:from>
    <xdr:to>
      <xdr:col>111</xdr:col>
      <xdr:colOff>177800</xdr:colOff>
      <xdr:row>37</xdr:row>
      <xdr:rowOff>82550</xdr:rowOff>
    </xdr:to>
    <xdr:cxnSp macro="">
      <xdr:nvCxnSpPr>
        <xdr:cNvPr id="713" name="直線コネクタ 712"/>
        <xdr:cNvCxnSpPr/>
      </xdr:nvCxnSpPr>
      <xdr:spPr>
        <a:xfrm>
          <a:off x="20434300" y="630961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4" name="フローチャート: 判断 713"/>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60469</xdr:rowOff>
    </xdr:from>
    <xdr:ext cx="313932" cy="259045"/>
    <xdr:sp macro="" textlink="">
      <xdr:nvSpPr>
        <xdr:cNvPr id="715" name="テキスト ボックス 714"/>
        <xdr:cNvSpPr txBox="1"/>
      </xdr:nvSpPr>
      <xdr:spPr>
        <a:xfrm>
          <a:off x="211536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11684</xdr:rowOff>
    </xdr:from>
    <xdr:to>
      <xdr:col>107</xdr:col>
      <xdr:colOff>50800</xdr:colOff>
      <xdr:row>36</xdr:row>
      <xdr:rowOff>137414</xdr:rowOff>
    </xdr:to>
    <xdr:cxnSp macro="">
      <xdr:nvCxnSpPr>
        <xdr:cNvPr id="716" name="直線コネクタ 715"/>
        <xdr:cNvCxnSpPr/>
      </xdr:nvCxnSpPr>
      <xdr:spPr>
        <a:xfrm>
          <a:off x="19545300" y="618388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7" name="フローチャート: 判断 716"/>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21607</xdr:rowOff>
    </xdr:from>
    <xdr:ext cx="378565" cy="259045"/>
    <xdr:sp macro="" textlink="">
      <xdr:nvSpPr>
        <xdr:cNvPr id="718" name="テキスト ボックス 717"/>
        <xdr:cNvSpPr txBox="1"/>
      </xdr:nvSpPr>
      <xdr:spPr>
        <a:xfrm>
          <a:off x="202450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153416</xdr:rowOff>
    </xdr:from>
    <xdr:to>
      <xdr:col>102</xdr:col>
      <xdr:colOff>114300</xdr:colOff>
      <xdr:row>36</xdr:row>
      <xdr:rowOff>11684</xdr:rowOff>
    </xdr:to>
    <xdr:cxnSp macro="">
      <xdr:nvCxnSpPr>
        <xdr:cNvPr id="719" name="直線コネクタ 718"/>
        <xdr:cNvCxnSpPr/>
      </xdr:nvCxnSpPr>
      <xdr:spPr>
        <a:xfrm>
          <a:off x="18656300" y="615416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20" name="フローチャート: 判断 719"/>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158767</xdr:rowOff>
    </xdr:from>
    <xdr:ext cx="378565" cy="259045"/>
    <xdr:sp macro="" textlink="">
      <xdr:nvSpPr>
        <xdr:cNvPr id="721" name="テキスト ボックス 720"/>
        <xdr:cNvSpPr txBox="1"/>
      </xdr:nvSpPr>
      <xdr:spPr>
        <a:xfrm>
          <a:off x="19356017" y="63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2" name="フローチャート: 判断 721"/>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87901</xdr:rowOff>
    </xdr:from>
    <xdr:ext cx="378565" cy="259045"/>
    <xdr:sp macro="" textlink="">
      <xdr:nvSpPr>
        <xdr:cNvPr id="723" name="テキスト ボックス 722"/>
        <xdr:cNvSpPr txBox="1"/>
      </xdr:nvSpPr>
      <xdr:spPr>
        <a:xfrm>
          <a:off x="18467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29" name="楕円 728"/>
        <xdr:cNvSpPr/>
      </xdr:nvSpPr>
      <xdr:spPr>
        <a:xfrm>
          <a:off x="22110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58691</xdr:rowOff>
    </xdr:from>
    <xdr:ext cx="313932" cy="259045"/>
    <xdr:sp macro="" textlink="">
      <xdr:nvSpPr>
        <xdr:cNvPr id="730" name="投資及び出資金該当値テキスト"/>
        <xdr:cNvSpPr txBox="1"/>
      </xdr:nvSpPr>
      <xdr:spPr>
        <a:xfrm>
          <a:off x="22212300" y="6402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31750</xdr:rowOff>
    </xdr:from>
    <xdr:to>
      <xdr:col>112</xdr:col>
      <xdr:colOff>38100</xdr:colOff>
      <xdr:row>37</xdr:row>
      <xdr:rowOff>133350</xdr:rowOff>
    </xdr:to>
    <xdr:sp macro="" textlink="">
      <xdr:nvSpPr>
        <xdr:cNvPr id="731" name="楕円 730"/>
        <xdr:cNvSpPr/>
      </xdr:nvSpPr>
      <xdr:spPr>
        <a:xfrm>
          <a:off x="2127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149877</xdr:rowOff>
    </xdr:from>
    <xdr:ext cx="378565" cy="259045"/>
    <xdr:sp macro="" textlink="">
      <xdr:nvSpPr>
        <xdr:cNvPr id="732" name="テキスト ボックス 731"/>
        <xdr:cNvSpPr txBox="1"/>
      </xdr:nvSpPr>
      <xdr:spPr>
        <a:xfrm>
          <a:off x="211213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86614</xdr:rowOff>
    </xdr:from>
    <xdr:to>
      <xdr:col>107</xdr:col>
      <xdr:colOff>101600</xdr:colOff>
      <xdr:row>37</xdr:row>
      <xdr:rowOff>16764</xdr:rowOff>
    </xdr:to>
    <xdr:sp macro="" textlink="">
      <xdr:nvSpPr>
        <xdr:cNvPr id="733" name="楕円 732"/>
        <xdr:cNvSpPr/>
      </xdr:nvSpPr>
      <xdr:spPr>
        <a:xfrm>
          <a:off x="20383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33291</xdr:rowOff>
    </xdr:from>
    <xdr:ext cx="378565" cy="259045"/>
    <xdr:sp macro="" textlink="">
      <xdr:nvSpPr>
        <xdr:cNvPr id="734" name="テキスト ボックス 733"/>
        <xdr:cNvSpPr txBox="1"/>
      </xdr:nvSpPr>
      <xdr:spPr>
        <a:xfrm>
          <a:off x="20245017" y="603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132334</xdr:rowOff>
    </xdr:from>
    <xdr:to>
      <xdr:col>102</xdr:col>
      <xdr:colOff>165100</xdr:colOff>
      <xdr:row>36</xdr:row>
      <xdr:rowOff>62484</xdr:rowOff>
    </xdr:to>
    <xdr:sp macro="" textlink="">
      <xdr:nvSpPr>
        <xdr:cNvPr id="735" name="楕円 734"/>
        <xdr:cNvSpPr/>
      </xdr:nvSpPr>
      <xdr:spPr>
        <a:xfrm>
          <a:off x="19494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36" name="テキスト ボックス 735"/>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102616</xdr:rowOff>
    </xdr:from>
    <xdr:to>
      <xdr:col>98</xdr:col>
      <xdr:colOff>38100</xdr:colOff>
      <xdr:row>36</xdr:row>
      <xdr:rowOff>32766</xdr:rowOff>
    </xdr:to>
    <xdr:sp macro="" textlink="">
      <xdr:nvSpPr>
        <xdr:cNvPr id="737" name="楕円 736"/>
        <xdr:cNvSpPr/>
      </xdr:nvSpPr>
      <xdr:spPr>
        <a:xfrm>
          <a:off x="18605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49293</xdr:rowOff>
    </xdr:from>
    <xdr:ext cx="378565" cy="259045"/>
    <xdr:sp macro="" textlink="">
      <xdr:nvSpPr>
        <xdr:cNvPr id="738" name="テキスト ボックス 737"/>
        <xdr:cNvSpPr txBox="1"/>
      </xdr:nvSpPr>
      <xdr:spPr>
        <a:xfrm>
          <a:off x="18467017" y="587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0" name="正方形/長方形 73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1" name="正方形/長方形 74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2" name="正方形/長方形 74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3" name="正方形/長方形 74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7" name="直線コネクタ 74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8" name="テキスト ボックス 74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9" name="直線コネクタ 74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0" name="テキスト ボックス 74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1" name="直線コネクタ 75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2" name="テキスト ボックス 75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3" name="直線コネクタ 75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4" name="テキスト ボックス 75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5" name="直線コネクタ 75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6" name="テキスト ボックス 75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7" name="直線コネクタ 75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8" name="テキスト ボックス 75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2" name="直線コネクタ 761"/>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3"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4" name="直線コネクタ 763"/>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5"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6" name="直線コネクタ 765"/>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75578</xdr:rowOff>
    </xdr:from>
    <xdr:to>
      <xdr:col>116</xdr:col>
      <xdr:colOff>63500</xdr:colOff>
      <xdr:row>54</xdr:row>
      <xdr:rowOff>132597</xdr:rowOff>
    </xdr:to>
    <xdr:cxnSp macro="">
      <xdr:nvCxnSpPr>
        <xdr:cNvPr id="767" name="直線コネクタ 766"/>
        <xdr:cNvCxnSpPr/>
      </xdr:nvCxnSpPr>
      <xdr:spPr>
        <a:xfrm flipV="1">
          <a:off x="21323300" y="9333878"/>
          <a:ext cx="8382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98465</xdr:rowOff>
    </xdr:from>
    <xdr:ext cx="534377" cy="259045"/>
    <xdr:sp macro="" textlink="">
      <xdr:nvSpPr>
        <xdr:cNvPr id="768" name="貸付金平均値テキスト"/>
        <xdr:cNvSpPr txBox="1"/>
      </xdr:nvSpPr>
      <xdr:spPr>
        <a:xfrm>
          <a:off x="22212300" y="952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9" name="フローチャート: 判断 768"/>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132597</xdr:rowOff>
    </xdr:from>
    <xdr:to>
      <xdr:col>111</xdr:col>
      <xdr:colOff>177800</xdr:colOff>
      <xdr:row>54</xdr:row>
      <xdr:rowOff>135797</xdr:rowOff>
    </xdr:to>
    <xdr:cxnSp macro="">
      <xdr:nvCxnSpPr>
        <xdr:cNvPr id="770" name="直線コネクタ 769"/>
        <xdr:cNvCxnSpPr/>
      </xdr:nvCxnSpPr>
      <xdr:spPr>
        <a:xfrm flipV="1">
          <a:off x="20434300" y="939089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1" name="フローチャート: 判断 770"/>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27812</xdr:rowOff>
    </xdr:from>
    <xdr:ext cx="534377" cy="259045"/>
    <xdr:sp macro="" textlink="">
      <xdr:nvSpPr>
        <xdr:cNvPr id="772" name="テキスト ボックス 771"/>
        <xdr:cNvSpPr txBox="1"/>
      </xdr:nvSpPr>
      <xdr:spPr>
        <a:xfrm>
          <a:off x="210434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99205</xdr:rowOff>
    </xdr:from>
    <xdr:to>
      <xdr:col>107</xdr:col>
      <xdr:colOff>50800</xdr:colOff>
      <xdr:row>54</xdr:row>
      <xdr:rowOff>135797</xdr:rowOff>
    </xdr:to>
    <xdr:cxnSp macro="">
      <xdr:nvCxnSpPr>
        <xdr:cNvPr id="773" name="直線コネクタ 772"/>
        <xdr:cNvCxnSpPr/>
      </xdr:nvCxnSpPr>
      <xdr:spPr>
        <a:xfrm>
          <a:off x="19545300" y="9357505"/>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4" name="フローチャート: 判断 773"/>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165266</xdr:rowOff>
    </xdr:from>
    <xdr:ext cx="534377" cy="259045"/>
    <xdr:sp macro="" textlink="">
      <xdr:nvSpPr>
        <xdr:cNvPr id="775" name="テキスト ボックス 774"/>
        <xdr:cNvSpPr txBox="1"/>
      </xdr:nvSpPr>
      <xdr:spPr>
        <a:xfrm>
          <a:off x="20167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38381</xdr:rowOff>
    </xdr:from>
    <xdr:to>
      <xdr:col>102</xdr:col>
      <xdr:colOff>114300</xdr:colOff>
      <xdr:row>54</xdr:row>
      <xdr:rowOff>99205</xdr:rowOff>
    </xdr:to>
    <xdr:cxnSp macro="">
      <xdr:nvCxnSpPr>
        <xdr:cNvPr id="776" name="直線コネクタ 775"/>
        <xdr:cNvCxnSpPr/>
      </xdr:nvCxnSpPr>
      <xdr:spPr>
        <a:xfrm>
          <a:off x="18656300" y="9296681"/>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7" name="フローチャート: 判断 776"/>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74822</xdr:rowOff>
    </xdr:from>
    <xdr:ext cx="534377" cy="259045"/>
    <xdr:sp macro="" textlink="">
      <xdr:nvSpPr>
        <xdr:cNvPr id="778" name="テキスト ボックス 777"/>
        <xdr:cNvSpPr txBox="1"/>
      </xdr:nvSpPr>
      <xdr:spPr>
        <a:xfrm>
          <a:off x="19278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9" name="フローチャート: 判断 778"/>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31143</xdr:rowOff>
    </xdr:from>
    <xdr:ext cx="534377" cy="259045"/>
    <xdr:sp macro="" textlink="">
      <xdr:nvSpPr>
        <xdr:cNvPr id="780" name="テキスト ボックス 779"/>
        <xdr:cNvSpPr txBox="1"/>
      </xdr:nvSpPr>
      <xdr:spPr>
        <a:xfrm>
          <a:off x="18389111" y="96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24778</xdr:rowOff>
    </xdr:from>
    <xdr:to>
      <xdr:col>116</xdr:col>
      <xdr:colOff>114300</xdr:colOff>
      <xdr:row>54</xdr:row>
      <xdr:rowOff>126378</xdr:rowOff>
    </xdr:to>
    <xdr:sp macro="" textlink="">
      <xdr:nvSpPr>
        <xdr:cNvPr id="786" name="楕円 785"/>
        <xdr:cNvSpPr/>
      </xdr:nvSpPr>
      <xdr:spPr>
        <a:xfrm>
          <a:off x="22110700" y="92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47655</xdr:rowOff>
    </xdr:from>
    <xdr:ext cx="534377" cy="259045"/>
    <xdr:sp macro="" textlink="">
      <xdr:nvSpPr>
        <xdr:cNvPr id="787" name="貸付金該当値テキスト"/>
        <xdr:cNvSpPr txBox="1"/>
      </xdr:nvSpPr>
      <xdr:spPr>
        <a:xfrm>
          <a:off x="22212300" y="91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81797</xdr:rowOff>
    </xdr:from>
    <xdr:to>
      <xdr:col>112</xdr:col>
      <xdr:colOff>38100</xdr:colOff>
      <xdr:row>55</xdr:row>
      <xdr:rowOff>11947</xdr:rowOff>
    </xdr:to>
    <xdr:sp macro="" textlink="">
      <xdr:nvSpPr>
        <xdr:cNvPr id="788" name="楕円 787"/>
        <xdr:cNvSpPr/>
      </xdr:nvSpPr>
      <xdr:spPr>
        <a:xfrm>
          <a:off x="21272500" y="93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28474</xdr:rowOff>
    </xdr:from>
    <xdr:ext cx="534377" cy="259045"/>
    <xdr:sp macro="" textlink="">
      <xdr:nvSpPr>
        <xdr:cNvPr id="789" name="テキスト ボックス 788"/>
        <xdr:cNvSpPr txBox="1"/>
      </xdr:nvSpPr>
      <xdr:spPr>
        <a:xfrm>
          <a:off x="21043411" y="911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84997</xdr:rowOff>
    </xdr:from>
    <xdr:to>
      <xdr:col>107</xdr:col>
      <xdr:colOff>101600</xdr:colOff>
      <xdr:row>55</xdr:row>
      <xdr:rowOff>15147</xdr:rowOff>
    </xdr:to>
    <xdr:sp macro="" textlink="">
      <xdr:nvSpPr>
        <xdr:cNvPr id="790" name="楕円 789"/>
        <xdr:cNvSpPr/>
      </xdr:nvSpPr>
      <xdr:spPr>
        <a:xfrm>
          <a:off x="20383500" y="93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31674</xdr:rowOff>
    </xdr:from>
    <xdr:ext cx="534377" cy="259045"/>
    <xdr:sp macro="" textlink="">
      <xdr:nvSpPr>
        <xdr:cNvPr id="791" name="テキスト ボックス 790"/>
        <xdr:cNvSpPr txBox="1"/>
      </xdr:nvSpPr>
      <xdr:spPr>
        <a:xfrm>
          <a:off x="20167111" y="91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48405</xdr:rowOff>
    </xdr:from>
    <xdr:to>
      <xdr:col>102</xdr:col>
      <xdr:colOff>165100</xdr:colOff>
      <xdr:row>54</xdr:row>
      <xdr:rowOff>150005</xdr:rowOff>
    </xdr:to>
    <xdr:sp macro="" textlink="">
      <xdr:nvSpPr>
        <xdr:cNvPr id="792" name="楕円 791"/>
        <xdr:cNvSpPr/>
      </xdr:nvSpPr>
      <xdr:spPr>
        <a:xfrm>
          <a:off x="19494500" y="93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166532</xdr:rowOff>
    </xdr:from>
    <xdr:ext cx="534377" cy="259045"/>
    <xdr:sp macro="" textlink="">
      <xdr:nvSpPr>
        <xdr:cNvPr id="793" name="テキスト ボックス 792"/>
        <xdr:cNvSpPr txBox="1"/>
      </xdr:nvSpPr>
      <xdr:spPr>
        <a:xfrm>
          <a:off x="19278111" y="90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159031</xdr:rowOff>
    </xdr:from>
    <xdr:to>
      <xdr:col>98</xdr:col>
      <xdr:colOff>38100</xdr:colOff>
      <xdr:row>54</xdr:row>
      <xdr:rowOff>89181</xdr:rowOff>
    </xdr:to>
    <xdr:sp macro="" textlink="">
      <xdr:nvSpPr>
        <xdr:cNvPr id="794" name="楕円 793"/>
        <xdr:cNvSpPr/>
      </xdr:nvSpPr>
      <xdr:spPr>
        <a:xfrm>
          <a:off x="18605500" y="92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105708</xdr:rowOff>
    </xdr:from>
    <xdr:ext cx="534377" cy="259045"/>
    <xdr:sp macro="" textlink="">
      <xdr:nvSpPr>
        <xdr:cNvPr id="795" name="テキスト ボックス 794"/>
        <xdr:cNvSpPr txBox="1"/>
      </xdr:nvSpPr>
      <xdr:spPr>
        <a:xfrm>
          <a:off x="18389111" y="90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7" name="正方形/長方形 79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8" name="正方形/長方形 79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9" name="正方形/長方形 79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0" name="正方形/長方形 79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7" name="テキスト ボックス 806"/>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9" name="テキスト ボックス 808"/>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1" name="テキスト ボックス 810"/>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3" name="テキスト ボックス 812"/>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5" name="テキスト ボックス 81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7" name="テキスト ボックス 81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9" name="直線コネクタ 818"/>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20"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21" name="直線コネクタ 820"/>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2"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3" name="直線コネクタ 822"/>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97572</xdr:rowOff>
    </xdr:from>
    <xdr:to>
      <xdr:col>116</xdr:col>
      <xdr:colOff>63500</xdr:colOff>
      <xdr:row>78</xdr:row>
      <xdr:rowOff>88754</xdr:rowOff>
    </xdr:to>
    <xdr:cxnSp macro="">
      <xdr:nvCxnSpPr>
        <xdr:cNvPr id="824" name="直線コネクタ 823"/>
        <xdr:cNvCxnSpPr/>
      </xdr:nvCxnSpPr>
      <xdr:spPr>
        <a:xfrm flipV="1">
          <a:off x="21323300" y="12613422"/>
          <a:ext cx="8382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32910</xdr:rowOff>
    </xdr:from>
    <xdr:ext cx="469744" cy="259045"/>
    <xdr:sp macro="" textlink="">
      <xdr:nvSpPr>
        <xdr:cNvPr id="825" name="繰出金平均値テキスト"/>
        <xdr:cNvSpPr txBox="1"/>
      </xdr:nvSpPr>
      <xdr:spPr>
        <a:xfrm>
          <a:off x="22212300" y="12205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6" name="フローチャート: 判断 825"/>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88754</xdr:rowOff>
    </xdr:from>
    <xdr:to>
      <xdr:col>111</xdr:col>
      <xdr:colOff>177800</xdr:colOff>
      <xdr:row>78</xdr:row>
      <xdr:rowOff>101817</xdr:rowOff>
    </xdr:to>
    <xdr:cxnSp macro="">
      <xdr:nvCxnSpPr>
        <xdr:cNvPr id="827" name="直線コネクタ 826"/>
        <xdr:cNvCxnSpPr/>
      </xdr:nvCxnSpPr>
      <xdr:spPr>
        <a:xfrm flipV="1">
          <a:off x="20434300" y="134618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8" name="フローチャート: 判断 827"/>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147338</xdr:rowOff>
    </xdr:from>
    <xdr:ext cx="469744" cy="259045"/>
    <xdr:sp macro="" textlink="">
      <xdr:nvSpPr>
        <xdr:cNvPr id="829" name="テキスト ボックス 828"/>
        <xdr:cNvSpPr txBox="1"/>
      </xdr:nvSpPr>
      <xdr:spPr>
        <a:xfrm>
          <a:off x="210757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92838</xdr:rowOff>
    </xdr:from>
    <xdr:to>
      <xdr:col>107</xdr:col>
      <xdr:colOff>50800</xdr:colOff>
      <xdr:row>78</xdr:row>
      <xdr:rowOff>101817</xdr:rowOff>
    </xdr:to>
    <xdr:cxnSp macro="">
      <xdr:nvCxnSpPr>
        <xdr:cNvPr id="830" name="直線コネクタ 829"/>
        <xdr:cNvCxnSpPr/>
      </xdr:nvCxnSpPr>
      <xdr:spPr>
        <a:xfrm>
          <a:off x="19545300" y="1346593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31" name="フローチャート: 判断 830"/>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154939</xdr:rowOff>
    </xdr:from>
    <xdr:ext cx="469744" cy="259045"/>
    <xdr:sp macro="" textlink="">
      <xdr:nvSpPr>
        <xdr:cNvPr id="832" name="テキスト ボックス 831"/>
        <xdr:cNvSpPr txBox="1"/>
      </xdr:nvSpPr>
      <xdr:spPr>
        <a:xfrm>
          <a:off x="20199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80590</xdr:rowOff>
    </xdr:from>
    <xdr:to>
      <xdr:col>102</xdr:col>
      <xdr:colOff>114300</xdr:colOff>
      <xdr:row>78</xdr:row>
      <xdr:rowOff>92838</xdr:rowOff>
    </xdr:to>
    <xdr:cxnSp macro="">
      <xdr:nvCxnSpPr>
        <xdr:cNvPr id="833" name="直線コネクタ 832"/>
        <xdr:cNvCxnSpPr/>
      </xdr:nvCxnSpPr>
      <xdr:spPr>
        <a:xfrm>
          <a:off x="18656300" y="13453690"/>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4" name="フローチャート: 判断 833"/>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127181</xdr:rowOff>
    </xdr:from>
    <xdr:ext cx="469744" cy="259045"/>
    <xdr:sp macro="" textlink="">
      <xdr:nvSpPr>
        <xdr:cNvPr id="835" name="テキスト ボックス 834"/>
        <xdr:cNvSpPr txBox="1"/>
      </xdr:nvSpPr>
      <xdr:spPr>
        <a:xfrm>
          <a:off x="19310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81716</xdr:rowOff>
    </xdr:from>
    <xdr:to>
      <xdr:col>98</xdr:col>
      <xdr:colOff>38100</xdr:colOff>
      <xdr:row>79</xdr:row>
      <xdr:rowOff>11866</xdr:rowOff>
    </xdr:to>
    <xdr:sp macro="" textlink="">
      <xdr:nvSpPr>
        <xdr:cNvPr id="836" name="フローチャート: 判断 835"/>
        <xdr:cNvSpPr/>
      </xdr:nvSpPr>
      <xdr:spPr>
        <a:xfrm>
          <a:off x="18605500" y="1345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2993</xdr:rowOff>
    </xdr:from>
    <xdr:ext cx="378565" cy="259045"/>
    <xdr:sp macro="" textlink="">
      <xdr:nvSpPr>
        <xdr:cNvPr id="837" name="テキスト ボックス 836"/>
        <xdr:cNvSpPr txBox="1"/>
      </xdr:nvSpPr>
      <xdr:spPr>
        <a:xfrm>
          <a:off x="18467017" y="135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46772</xdr:rowOff>
    </xdr:from>
    <xdr:to>
      <xdr:col>116</xdr:col>
      <xdr:colOff>114300</xdr:colOff>
      <xdr:row>73</xdr:row>
      <xdr:rowOff>148372</xdr:rowOff>
    </xdr:to>
    <xdr:sp macro="" textlink="">
      <xdr:nvSpPr>
        <xdr:cNvPr id="843" name="楕円 842"/>
        <xdr:cNvSpPr/>
      </xdr:nvSpPr>
      <xdr:spPr>
        <a:xfrm>
          <a:off x="22110700" y="12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133149</xdr:rowOff>
    </xdr:from>
    <xdr:ext cx="469744" cy="259045"/>
    <xdr:sp macro="" textlink="">
      <xdr:nvSpPr>
        <xdr:cNvPr id="844" name="繰出金該当値テキスト"/>
        <xdr:cNvSpPr txBox="1"/>
      </xdr:nvSpPr>
      <xdr:spPr>
        <a:xfrm>
          <a:off x="22212300" y="124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37954</xdr:rowOff>
    </xdr:from>
    <xdr:to>
      <xdr:col>112</xdr:col>
      <xdr:colOff>38100</xdr:colOff>
      <xdr:row>78</xdr:row>
      <xdr:rowOff>139554</xdr:rowOff>
    </xdr:to>
    <xdr:sp macro="" textlink="">
      <xdr:nvSpPr>
        <xdr:cNvPr id="845" name="楕円 844"/>
        <xdr:cNvSpPr/>
      </xdr:nvSpPr>
      <xdr:spPr>
        <a:xfrm>
          <a:off x="21272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156081</xdr:rowOff>
    </xdr:from>
    <xdr:ext cx="469744" cy="259045"/>
    <xdr:sp macro="" textlink="">
      <xdr:nvSpPr>
        <xdr:cNvPr id="846" name="テキスト ボックス 845"/>
        <xdr:cNvSpPr txBox="1"/>
      </xdr:nvSpPr>
      <xdr:spPr>
        <a:xfrm>
          <a:off x="21075728" y="131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51017</xdr:rowOff>
    </xdr:from>
    <xdr:to>
      <xdr:col>107</xdr:col>
      <xdr:colOff>101600</xdr:colOff>
      <xdr:row>78</xdr:row>
      <xdr:rowOff>152617</xdr:rowOff>
    </xdr:to>
    <xdr:sp macro="" textlink="">
      <xdr:nvSpPr>
        <xdr:cNvPr id="847" name="楕円 846"/>
        <xdr:cNvSpPr/>
      </xdr:nvSpPr>
      <xdr:spPr>
        <a:xfrm>
          <a:off x="20383500" y="134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143744</xdr:rowOff>
    </xdr:from>
    <xdr:ext cx="469744" cy="259045"/>
    <xdr:sp macro="" textlink="">
      <xdr:nvSpPr>
        <xdr:cNvPr id="848" name="テキスト ボックス 847"/>
        <xdr:cNvSpPr txBox="1"/>
      </xdr:nvSpPr>
      <xdr:spPr>
        <a:xfrm>
          <a:off x="20199428" y="135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42038</xdr:rowOff>
    </xdr:from>
    <xdr:to>
      <xdr:col>102</xdr:col>
      <xdr:colOff>165100</xdr:colOff>
      <xdr:row>78</xdr:row>
      <xdr:rowOff>143638</xdr:rowOff>
    </xdr:to>
    <xdr:sp macro="" textlink="">
      <xdr:nvSpPr>
        <xdr:cNvPr id="849" name="楕円 848"/>
        <xdr:cNvSpPr/>
      </xdr:nvSpPr>
      <xdr:spPr>
        <a:xfrm>
          <a:off x="19494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134765</xdr:rowOff>
    </xdr:from>
    <xdr:ext cx="469744" cy="259045"/>
    <xdr:sp macro="" textlink="">
      <xdr:nvSpPr>
        <xdr:cNvPr id="850" name="テキスト ボックス 849"/>
        <xdr:cNvSpPr txBox="1"/>
      </xdr:nvSpPr>
      <xdr:spPr>
        <a:xfrm>
          <a:off x="19310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29790</xdr:rowOff>
    </xdr:from>
    <xdr:to>
      <xdr:col>98</xdr:col>
      <xdr:colOff>38100</xdr:colOff>
      <xdr:row>78</xdr:row>
      <xdr:rowOff>131390</xdr:rowOff>
    </xdr:to>
    <xdr:sp macro="" textlink="">
      <xdr:nvSpPr>
        <xdr:cNvPr id="851" name="楕円 850"/>
        <xdr:cNvSpPr/>
      </xdr:nvSpPr>
      <xdr:spPr>
        <a:xfrm>
          <a:off x="18605500" y="134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147917</xdr:rowOff>
    </xdr:from>
    <xdr:ext cx="469744" cy="259045"/>
    <xdr:sp macro="" textlink="">
      <xdr:nvSpPr>
        <xdr:cNvPr id="852" name="テキスト ボックス 851"/>
        <xdr:cNvSpPr txBox="1"/>
      </xdr:nvSpPr>
      <xdr:spPr>
        <a:xfrm>
          <a:off x="18421428" y="1317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4" name="正方形/長方形 85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5" name="正方形/長方形 85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6" name="正方形/長方形 85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7" name="正方形/長方形 85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3" name="フローチャート: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5" name="フローチャート: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6" name="テキスト ボックス 875"/>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8" name="フローチャート: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9" name="テキスト ボックス 87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1" name="フローチャート: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2" name="テキスト ボックス 88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3" name="フローチャート: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4" name="テキスト ボックス 88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2" name="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3" name="テキスト ボックス 892"/>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4" name="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5" name="テキスト ボックス 89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6" name="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7" name="テキスト ボックス 89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9" name="テキスト ボックス 89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人件費については、グループ内平均値を上回る水準で推移しているが、</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ラスパイレス指数が高いことが主な要因である。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扶助費については、グループ内平均値より低い水準で推移しているが、生活保護費に係る保護率がグループ内他団体と比較して低いことが一因である。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補助費等については、平成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の国保制度改革により、保険給付等に係る県負担分が補助費等から繰出金（県設置の国民健康保険特別会計への繰出金）に変更になったこと等により減少した</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年度の国保制度改革により、保険給付等に係る県負担分が補助費等から繰出金（県設置の国民健康保険特別会計への繰出金）に変更になったこと等により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普通建設事業費については、平成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年度は山形県総合文化芸術館の整備進捗（Ｈ</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：用地取得</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67.6</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億円、Ｈ</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：工事 </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21.1</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：工事 </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36.8</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）に伴う</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などから</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貸付金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地域総合整備資金貸付金の増などにより増加した。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積立金については、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園芸試験場等の整備などに活用する「まち・ひと・しごと創生拠点整備基金積立金」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の積立など</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により増加</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1,095,383
1,088,125
9,323.15
576,333,458
567,280,199
4,575,953
326,771,426
1,166,967,465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66222</xdr:rowOff>
    </xdr:from>
    <xdr:to>
      <xdr:col>24</xdr:col>
      <xdr:colOff>63500</xdr:colOff>
      <xdr:row>35</xdr:row>
      <xdr:rowOff>105410</xdr:rowOff>
    </xdr:to>
    <xdr:cxnSp macro="">
      <xdr:nvCxnSpPr>
        <xdr:cNvPr id="63" name="直線コネクタ 62"/>
        <xdr:cNvCxnSpPr/>
      </xdr:nvCxnSpPr>
      <xdr:spPr>
        <a:xfrm flipV="1">
          <a:off x="3797300" y="60669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105410</xdr:rowOff>
    </xdr:from>
    <xdr:to>
      <xdr:col>19</xdr:col>
      <xdr:colOff>177800</xdr:colOff>
      <xdr:row>35</xdr:row>
      <xdr:rowOff>141333</xdr:rowOff>
    </xdr:to>
    <xdr:cxnSp macro="">
      <xdr:nvCxnSpPr>
        <xdr:cNvPr id="66" name="直線コネクタ 65"/>
        <xdr:cNvCxnSpPr/>
      </xdr:nvCxnSpPr>
      <xdr:spPr>
        <a:xfrm flipV="1">
          <a:off x="2908300" y="6106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141333</xdr:rowOff>
    </xdr:from>
    <xdr:to>
      <xdr:col>15</xdr:col>
      <xdr:colOff>50800</xdr:colOff>
      <xdr:row>36</xdr:row>
      <xdr:rowOff>35197</xdr:rowOff>
    </xdr:to>
    <xdr:cxnSp macro="">
      <xdr:nvCxnSpPr>
        <xdr:cNvPr id="69" name="直線コネクタ 68"/>
        <xdr:cNvCxnSpPr/>
      </xdr:nvCxnSpPr>
      <xdr:spPr>
        <a:xfrm flipV="1">
          <a:off x="2019300" y="61420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30678</xdr:rowOff>
    </xdr:from>
    <xdr:ext cx="378565" cy="259045"/>
    <xdr:sp macro="" textlink="">
      <xdr:nvSpPr>
        <xdr:cNvPr id="71" name="テキスト ボックス 70"/>
        <xdr:cNvSpPr txBox="1"/>
      </xdr:nvSpPr>
      <xdr:spPr>
        <a:xfrm>
          <a:off x="2719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35197</xdr:rowOff>
    </xdr:from>
    <xdr:to>
      <xdr:col>10</xdr:col>
      <xdr:colOff>114300</xdr:colOff>
      <xdr:row>36</xdr:row>
      <xdr:rowOff>44994</xdr:rowOff>
    </xdr:to>
    <xdr:cxnSp macro="">
      <xdr:nvCxnSpPr>
        <xdr:cNvPr id="72" name="直線コネクタ 71"/>
        <xdr:cNvCxnSpPr/>
      </xdr:nvCxnSpPr>
      <xdr:spPr>
        <a:xfrm flipV="1">
          <a:off x="1130300" y="62073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15422</xdr:rowOff>
    </xdr:from>
    <xdr:to>
      <xdr:col>24</xdr:col>
      <xdr:colOff>114300</xdr:colOff>
      <xdr:row>35</xdr:row>
      <xdr:rowOff>117022</xdr:rowOff>
    </xdr:to>
    <xdr:sp macro="" textlink="">
      <xdr:nvSpPr>
        <xdr:cNvPr id="82" name="楕円 81"/>
        <xdr:cNvSpPr/>
      </xdr:nvSpPr>
      <xdr:spPr>
        <a:xfrm>
          <a:off x="45847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38299</xdr:rowOff>
    </xdr:from>
    <xdr:ext cx="469744" cy="259045"/>
    <xdr:sp macro="" textlink="">
      <xdr:nvSpPr>
        <xdr:cNvPr id="83" name="議会費該当値テキスト"/>
        <xdr:cNvSpPr txBox="1"/>
      </xdr:nvSpPr>
      <xdr:spPr>
        <a:xfrm>
          <a:off x="4686300" y="58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54610</xdr:rowOff>
    </xdr:from>
    <xdr:to>
      <xdr:col>20</xdr:col>
      <xdr:colOff>38100</xdr:colOff>
      <xdr:row>35</xdr:row>
      <xdr:rowOff>156210</xdr:rowOff>
    </xdr:to>
    <xdr:sp macro="" textlink="">
      <xdr:nvSpPr>
        <xdr:cNvPr id="84" name="楕円 83"/>
        <xdr:cNvSpPr/>
      </xdr:nvSpPr>
      <xdr:spPr>
        <a:xfrm>
          <a:off x="3746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1287</xdr:rowOff>
    </xdr:from>
    <xdr:ext cx="469744" cy="259045"/>
    <xdr:sp macro="" textlink="">
      <xdr:nvSpPr>
        <xdr:cNvPr id="85" name="テキスト ボックス 84"/>
        <xdr:cNvSpPr txBox="1"/>
      </xdr:nvSpPr>
      <xdr:spPr>
        <a:xfrm>
          <a:off x="35497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90533</xdr:rowOff>
    </xdr:from>
    <xdr:to>
      <xdr:col>15</xdr:col>
      <xdr:colOff>101600</xdr:colOff>
      <xdr:row>36</xdr:row>
      <xdr:rowOff>20683</xdr:rowOff>
    </xdr:to>
    <xdr:sp macro="" textlink="">
      <xdr:nvSpPr>
        <xdr:cNvPr id="86" name="楕円 85"/>
        <xdr:cNvSpPr/>
      </xdr:nvSpPr>
      <xdr:spPr>
        <a:xfrm>
          <a:off x="2857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11810</xdr:rowOff>
    </xdr:from>
    <xdr:ext cx="378565" cy="259045"/>
    <xdr:sp macro="" textlink="">
      <xdr:nvSpPr>
        <xdr:cNvPr id="87" name="テキスト ボックス 86"/>
        <xdr:cNvSpPr txBox="1"/>
      </xdr:nvSpPr>
      <xdr:spPr>
        <a:xfrm>
          <a:off x="2719017" y="618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155847</xdr:rowOff>
    </xdr:from>
    <xdr:to>
      <xdr:col>10</xdr:col>
      <xdr:colOff>165100</xdr:colOff>
      <xdr:row>36</xdr:row>
      <xdr:rowOff>85997</xdr:rowOff>
    </xdr:to>
    <xdr:sp macro="" textlink="">
      <xdr:nvSpPr>
        <xdr:cNvPr id="88" name="楕円 87"/>
        <xdr:cNvSpPr/>
      </xdr:nvSpPr>
      <xdr:spPr>
        <a:xfrm>
          <a:off x="1968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102524</xdr:rowOff>
    </xdr:from>
    <xdr:ext cx="378565" cy="259045"/>
    <xdr:sp macro="" textlink="">
      <xdr:nvSpPr>
        <xdr:cNvPr id="89" name="テキスト ボックス 88"/>
        <xdr:cNvSpPr txBox="1"/>
      </xdr:nvSpPr>
      <xdr:spPr>
        <a:xfrm>
          <a:off x="1830017" y="593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165644</xdr:rowOff>
    </xdr:from>
    <xdr:to>
      <xdr:col>6</xdr:col>
      <xdr:colOff>38100</xdr:colOff>
      <xdr:row>36</xdr:row>
      <xdr:rowOff>95794</xdr:rowOff>
    </xdr:to>
    <xdr:sp macro="" textlink="">
      <xdr:nvSpPr>
        <xdr:cNvPr id="90" name="楕円 89"/>
        <xdr:cNvSpPr/>
      </xdr:nvSpPr>
      <xdr:spPr>
        <a:xfrm>
          <a:off x="1079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112321</xdr:rowOff>
    </xdr:from>
    <xdr:ext cx="378565" cy="259045"/>
    <xdr:sp macro="" textlink="">
      <xdr:nvSpPr>
        <xdr:cNvPr id="91" name="テキスト ボックス 90"/>
        <xdr:cNvSpPr txBox="1"/>
      </xdr:nvSpPr>
      <xdr:spPr>
        <a:xfrm>
          <a:off x="941017" y="59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86756</xdr:rowOff>
    </xdr:from>
    <xdr:to>
      <xdr:col>24</xdr:col>
      <xdr:colOff>63500</xdr:colOff>
      <xdr:row>56</xdr:row>
      <xdr:rowOff>139105</xdr:rowOff>
    </xdr:to>
    <xdr:cxnSp macro="">
      <xdr:nvCxnSpPr>
        <xdr:cNvPr id="117" name="直線コネクタ 116"/>
        <xdr:cNvCxnSpPr/>
      </xdr:nvCxnSpPr>
      <xdr:spPr>
        <a:xfrm flipV="1">
          <a:off x="3797300" y="9345056"/>
          <a:ext cx="838200" cy="3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63258</xdr:rowOff>
    </xdr:from>
    <xdr:ext cx="534377" cy="259045"/>
    <xdr:sp macro="" textlink="">
      <xdr:nvSpPr>
        <xdr:cNvPr id="118" name="総務費平均値テキスト"/>
        <xdr:cNvSpPr txBox="1"/>
      </xdr:nvSpPr>
      <xdr:spPr>
        <a:xfrm>
          <a:off x="4686300" y="9321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63622</xdr:rowOff>
    </xdr:from>
    <xdr:to>
      <xdr:col>19</xdr:col>
      <xdr:colOff>177800</xdr:colOff>
      <xdr:row>56</xdr:row>
      <xdr:rowOff>139105</xdr:rowOff>
    </xdr:to>
    <xdr:cxnSp macro="">
      <xdr:nvCxnSpPr>
        <xdr:cNvPr id="120" name="直線コネクタ 119"/>
        <xdr:cNvCxnSpPr/>
      </xdr:nvCxnSpPr>
      <xdr:spPr>
        <a:xfrm>
          <a:off x="2908300" y="9321922"/>
          <a:ext cx="889000" cy="4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22" name="テキスト ボックス 121"/>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63622</xdr:rowOff>
    </xdr:from>
    <xdr:to>
      <xdr:col>15</xdr:col>
      <xdr:colOff>50800</xdr:colOff>
      <xdr:row>57</xdr:row>
      <xdr:rowOff>38796</xdr:rowOff>
    </xdr:to>
    <xdr:cxnSp macro="">
      <xdr:nvCxnSpPr>
        <xdr:cNvPr id="123" name="直線コネクタ 122"/>
        <xdr:cNvCxnSpPr/>
      </xdr:nvCxnSpPr>
      <xdr:spPr>
        <a:xfrm flipV="1">
          <a:off x="2019300" y="9321922"/>
          <a:ext cx="889000" cy="48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158171</xdr:rowOff>
    </xdr:from>
    <xdr:to>
      <xdr:col>10</xdr:col>
      <xdr:colOff>114300</xdr:colOff>
      <xdr:row>57</xdr:row>
      <xdr:rowOff>38796</xdr:rowOff>
    </xdr:to>
    <xdr:cxnSp macro="">
      <xdr:nvCxnSpPr>
        <xdr:cNvPr id="126" name="直線コネクタ 125"/>
        <xdr:cNvCxnSpPr/>
      </xdr:nvCxnSpPr>
      <xdr:spPr>
        <a:xfrm>
          <a:off x="1130300" y="9759371"/>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8" name="テキスト ボックス 127"/>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18249</xdr:rowOff>
    </xdr:from>
    <xdr:ext cx="534377" cy="259045"/>
    <xdr:sp macro="" textlink="">
      <xdr:nvSpPr>
        <xdr:cNvPr id="130" name="テキスト ボックス 129"/>
        <xdr:cNvSpPr txBox="1"/>
      </xdr:nvSpPr>
      <xdr:spPr>
        <a:xfrm>
          <a:off x="863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35956</xdr:rowOff>
    </xdr:from>
    <xdr:to>
      <xdr:col>24</xdr:col>
      <xdr:colOff>114300</xdr:colOff>
      <xdr:row>54</xdr:row>
      <xdr:rowOff>137556</xdr:rowOff>
    </xdr:to>
    <xdr:sp macro="" textlink="">
      <xdr:nvSpPr>
        <xdr:cNvPr id="136" name="楕円 135"/>
        <xdr:cNvSpPr/>
      </xdr:nvSpPr>
      <xdr:spPr>
        <a:xfrm>
          <a:off x="4584700" y="92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58833</xdr:rowOff>
    </xdr:from>
    <xdr:ext cx="534377" cy="259045"/>
    <xdr:sp macro="" textlink="">
      <xdr:nvSpPr>
        <xdr:cNvPr id="137" name="総務費該当値テキスト"/>
        <xdr:cNvSpPr txBox="1"/>
      </xdr:nvSpPr>
      <xdr:spPr>
        <a:xfrm>
          <a:off x="4686300" y="91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88305</xdr:rowOff>
    </xdr:from>
    <xdr:to>
      <xdr:col>20</xdr:col>
      <xdr:colOff>38100</xdr:colOff>
      <xdr:row>57</xdr:row>
      <xdr:rowOff>18455</xdr:rowOff>
    </xdr:to>
    <xdr:sp macro="" textlink="">
      <xdr:nvSpPr>
        <xdr:cNvPr id="138" name="楕円 137"/>
        <xdr:cNvSpPr/>
      </xdr:nvSpPr>
      <xdr:spPr>
        <a:xfrm>
          <a:off x="3746500" y="9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9582</xdr:rowOff>
    </xdr:from>
    <xdr:ext cx="534377" cy="259045"/>
    <xdr:sp macro="" textlink="">
      <xdr:nvSpPr>
        <xdr:cNvPr id="139" name="テキスト ボックス 138"/>
        <xdr:cNvSpPr txBox="1"/>
      </xdr:nvSpPr>
      <xdr:spPr>
        <a:xfrm>
          <a:off x="3517411" y="97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12822</xdr:rowOff>
    </xdr:from>
    <xdr:to>
      <xdr:col>15</xdr:col>
      <xdr:colOff>101600</xdr:colOff>
      <xdr:row>54</xdr:row>
      <xdr:rowOff>114422</xdr:rowOff>
    </xdr:to>
    <xdr:sp macro="" textlink="">
      <xdr:nvSpPr>
        <xdr:cNvPr id="140" name="楕円 139"/>
        <xdr:cNvSpPr/>
      </xdr:nvSpPr>
      <xdr:spPr>
        <a:xfrm>
          <a:off x="2857500" y="92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105549</xdr:rowOff>
    </xdr:from>
    <xdr:ext cx="534377" cy="259045"/>
    <xdr:sp macro="" textlink="">
      <xdr:nvSpPr>
        <xdr:cNvPr id="141" name="テキスト ボックス 140"/>
        <xdr:cNvSpPr txBox="1"/>
      </xdr:nvSpPr>
      <xdr:spPr>
        <a:xfrm>
          <a:off x="2641111" y="93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159446</xdr:rowOff>
    </xdr:from>
    <xdr:to>
      <xdr:col>10</xdr:col>
      <xdr:colOff>165100</xdr:colOff>
      <xdr:row>57</xdr:row>
      <xdr:rowOff>89596</xdr:rowOff>
    </xdr:to>
    <xdr:sp macro="" textlink="">
      <xdr:nvSpPr>
        <xdr:cNvPr id="142" name="楕円 141"/>
        <xdr:cNvSpPr/>
      </xdr:nvSpPr>
      <xdr:spPr>
        <a:xfrm>
          <a:off x="1968500" y="9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80723</xdr:rowOff>
    </xdr:from>
    <xdr:ext cx="534377" cy="259045"/>
    <xdr:sp macro="" textlink="">
      <xdr:nvSpPr>
        <xdr:cNvPr id="143" name="テキスト ボックス 142"/>
        <xdr:cNvSpPr txBox="1"/>
      </xdr:nvSpPr>
      <xdr:spPr>
        <a:xfrm>
          <a:off x="1752111" y="98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107371</xdr:rowOff>
    </xdr:from>
    <xdr:to>
      <xdr:col>6</xdr:col>
      <xdr:colOff>38100</xdr:colOff>
      <xdr:row>57</xdr:row>
      <xdr:rowOff>37521</xdr:rowOff>
    </xdr:to>
    <xdr:sp macro="" textlink="">
      <xdr:nvSpPr>
        <xdr:cNvPr id="144" name="楕円 143"/>
        <xdr:cNvSpPr/>
      </xdr:nvSpPr>
      <xdr:spPr>
        <a:xfrm>
          <a:off x="1079500" y="97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28648</xdr:rowOff>
    </xdr:from>
    <xdr:ext cx="534377" cy="259045"/>
    <xdr:sp macro="" textlink="">
      <xdr:nvSpPr>
        <xdr:cNvPr id="145" name="テキスト ボックス 144"/>
        <xdr:cNvSpPr txBox="1"/>
      </xdr:nvSpPr>
      <xdr:spPr>
        <a:xfrm>
          <a:off x="863111" y="98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34925</xdr:rowOff>
    </xdr:from>
    <xdr:to>
      <xdr:col>24</xdr:col>
      <xdr:colOff>62865</xdr:colOff>
      <xdr:row>75</xdr:row>
      <xdr:rowOff>81788</xdr:rowOff>
    </xdr:to>
    <xdr:cxnSp macro="">
      <xdr:nvCxnSpPr>
        <xdr:cNvPr id="168" name="直線コネクタ 167"/>
        <xdr:cNvCxnSpPr/>
      </xdr:nvCxnSpPr>
      <xdr:spPr>
        <a:xfrm flipV="1">
          <a:off x="4633595" y="12036425"/>
          <a:ext cx="1270" cy="90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85615</xdr:rowOff>
    </xdr:from>
    <xdr:ext cx="534377" cy="259045"/>
    <xdr:sp macro="" textlink="">
      <xdr:nvSpPr>
        <xdr:cNvPr id="169" name="民生費最小値テキスト"/>
        <xdr:cNvSpPr txBox="1"/>
      </xdr:nvSpPr>
      <xdr:spPr>
        <a:xfrm>
          <a:off x="4686300"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81788</xdr:rowOff>
    </xdr:from>
    <xdr:to>
      <xdr:col>24</xdr:col>
      <xdr:colOff>152400</xdr:colOff>
      <xdr:row>75</xdr:row>
      <xdr:rowOff>81788</xdr:rowOff>
    </xdr:to>
    <xdr:cxnSp macro="">
      <xdr:nvCxnSpPr>
        <xdr:cNvPr id="170" name="直線コネクタ 169"/>
        <xdr:cNvCxnSpPr/>
      </xdr:nvCxnSpPr>
      <xdr:spPr>
        <a:xfrm>
          <a:off x="4546600" y="1294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153052</xdr:rowOff>
    </xdr:from>
    <xdr:ext cx="534377" cy="259045"/>
    <xdr:sp macro="" textlink="">
      <xdr:nvSpPr>
        <xdr:cNvPr id="171" name="民生費最大値テキスト"/>
        <xdr:cNvSpPr txBox="1"/>
      </xdr:nvSpPr>
      <xdr:spPr>
        <a:xfrm>
          <a:off x="4686300" y="118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34925</xdr:rowOff>
    </xdr:from>
    <xdr:to>
      <xdr:col>24</xdr:col>
      <xdr:colOff>152400</xdr:colOff>
      <xdr:row>70</xdr:row>
      <xdr:rowOff>34925</xdr:rowOff>
    </xdr:to>
    <xdr:cxnSp macro="">
      <xdr:nvCxnSpPr>
        <xdr:cNvPr id="172" name="直線コネクタ 171"/>
        <xdr:cNvCxnSpPr/>
      </xdr:nvCxnSpPr>
      <xdr:spPr>
        <a:xfrm>
          <a:off x="4546600" y="1203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171171</xdr:rowOff>
    </xdr:from>
    <xdr:to>
      <xdr:col>24</xdr:col>
      <xdr:colOff>63500</xdr:colOff>
      <xdr:row>75</xdr:row>
      <xdr:rowOff>81788</xdr:rowOff>
    </xdr:to>
    <xdr:cxnSp macro="">
      <xdr:nvCxnSpPr>
        <xdr:cNvPr id="173" name="直線コネクタ 172"/>
        <xdr:cNvCxnSpPr/>
      </xdr:nvCxnSpPr>
      <xdr:spPr>
        <a:xfrm>
          <a:off x="3797300" y="12858471"/>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162298</xdr:rowOff>
    </xdr:from>
    <xdr:ext cx="534377" cy="259045"/>
    <xdr:sp macro="" textlink="">
      <xdr:nvSpPr>
        <xdr:cNvPr id="174" name="民生費平均値テキスト"/>
        <xdr:cNvSpPr txBox="1"/>
      </xdr:nvSpPr>
      <xdr:spPr>
        <a:xfrm>
          <a:off x="4686300" y="12163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139421</xdr:rowOff>
    </xdr:from>
    <xdr:to>
      <xdr:col>24</xdr:col>
      <xdr:colOff>114300</xdr:colOff>
      <xdr:row>72</xdr:row>
      <xdr:rowOff>69571</xdr:rowOff>
    </xdr:to>
    <xdr:sp macro="" textlink="">
      <xdr:nvSpPr>
        <xdr:cNvPr id="175" name="フローチャート: 判断 174"/>
        <xdr:cNvSpPr/>
      </xdr:nvSpPr>
      <xdr:spPr>
        <a:xfrm>
          <a:off x="4584700" y="1231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171171</xdr:rowOff>
    </xdr:from>
    <xdr:to>
      <xdr:col>19</xdr:col>
      <xdr:colOff>177800</xdr:colOff>
      <xdr:row>76</xdr:row>
      <xdr:rowOff>13512</xdr:rowOff>
    </xdr:to>
    <xdr:cxnSp macro="">
      <xdr:nvCxnSpPr>
        <xdr:cNvPr id="176" name="直線コネクタ 175"/>
        <xdr:cNvCxnSpPr/>
      </xdr:nvCxnSpPr>
      <xdr:spPr>
        <a:xfrm flipV="1">
          <a:off x="2908300" y="12858471"/>
          <a:ext cx="889000" cy="1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70</xdr:row>
      <xdr:rowOff>158318</xdr:rowOff>
    </xdr:from>
    <xdr:to>
      <xdr:col>20</xdr:col>
      <xdr:colOff>38100</xdr:colOff>
      <xdr:row>71</xdr:row>
      <xdr:rowOff>88468</xdr:rowOff>
    </xdr:to>
    <xdr:sp macro="" textlink="">
      <xdr:nvSpPr>
        <xdr:cNvPr id="177" name="フローチャート: 判断 176"/>
        <xdr:cNvSpPr/>
      </xdr:nvSpPr>
      <xdr:spPr>
        <a:xfrm>
          <a:off x="3746500" y="1215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104995</xdr:rowOff>
    </xdr:from>
    <xdr:ext cx="534377" cy="259045"/>
    <xdr:sp macro="" textlink="">
      <xdr:nvSpPr>
        <xdr:cNvPr id="178" name="テキスト ボックス 177"/>
        <xdr:cNvSpPr txBox="1"/>
      </xdr:nvSpPr>
      <xdr:spPr>
        <a:xfrm>
          <a:off x="3517411" y="119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13512</xdr:rowOff>
    </xdr:from>
    <xdr:to>
      <xdr:col>15</xdr:col>
      <xdr:colOff>50800</xdr:colOff>
      <xdr:row>76</xdr:row>
      <xdr:rowOff>140081</xdr:rowOff>
    </xdr:to>
    <xdr:cxnSp macro="">
      <xdr:nvCxnSpPr>
        <xdr:cNvPr id="179" name="直線コネクタ 178"/>
        <xdr:cNvCxnSpPr/>
      </xdr:nvCxnSpPr>
      <xdr:spPr>
        <a:xfrm flipV="1">
          <a:off x="2019300" y="13043712"/>
          <a:ext cx="889000" cy="1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70</xdr:row>
      <xdr:rowOff>88671</xdr:rowOff>
    </xdr:from>
    <xdr:to>
      <xdr:col>15</xdr:col>
      <xdr:colOff>101600</xdr:colOff>
      <xdr:row>71</xdr:row>
      <xdr:rowOff>18821</xdr:rowOff>
    </xdr:to>
    <xdr:sp macro="" textlink="">
      <xdr:nvSpPr>
        <xdr:cNvPr id="180" name="フローチャート: 判断 179"/>
        <xdr:cNvSpPr/>
      </xdr:nvSpPr>
      <xdr:spPr>
        <a:xfrm>
          <a:off x="2857500" y="1209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35348</xdr:rowOff>
    </xdr:from>
    <xdr:ext cx="534377" cy="259045"/>
    <xdr:sp macro="" textlink="">
      <xdr:nvSpPr>
        <xdr:cNvPr id="181" name="テキスト ボックス 180"/>
        <xdr:cNvSpPr txBox="1"/>
      </xdr:nvSpPr>
      <xdr:spPr>
        <a:xfrm>
          <a:off x="2641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140081</xdr:rowOff>
    </xdr:from>
    <xdr:to>
      <xdr:col>10</xdr:col>
      <xdr:colOff>114300</xdr:colOff>
      <xdr:row>77</xdr:row>
      <xdr:rowOff>143890</xdr:rowOff>
    </xdr:to>
    <xdr:cxnSp macro="">
      <xdr:nvCxnSpPr>
        <xdr:cNvPr id="182" name="直線コネクタ 181"/>
        <xdr:cNvCxnSpPr/>
      </xdr:nvCxnSpPr>
      <xdr:spPr>
        <a:xfrm flipV="1">
          <a:off x="1130300" y="1317028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93396</xdr:rowOff>
    </xdr:from>
    <xdr:to>
      <xdr:col>10</xdr:col>
      <xdr:colOff>165100</xdr:colOff>
      <xdr:row>74</xdr:row>
      <xdr:rowOff>23546</xdr:rowOff>
    </xdr:to>
    <xdr:sp macro="" textlink="">
      <xdr:nvSpPr>
        <xdr:cNvPr id="183" name="フローチャート: 判断 182"/>
        <xdr:cNvSpPr/>
      </xdr:nvSpPr>
      <xdr:spPr>
        <a:xfrm>
          <a:off x="1968500" y="1260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40073</xdr:rowOff>
    </xdr:from>
    <xdr:ext cx="534377" cy="259045"/>
    <xdr:sp macro="" textlink="">
      <xdr:nvSpPr>
        <xdr:cNvPr id="184" name="テキスト ボックス 183"/>
        <xdr:cNvSpPr txBox="1"/>
      </xdr:nvSpPr>
      <xdr:spPr>
        <a:xfrm>
          <a:off x="1752111" y="123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166472</xdr:rowOff>
    </xdr:from>
    <xdr:to>
      <xdr:col>6</xdr:col>
      <xdr:colOff>38100</xdr:colOff>
      <xdr:row>76</xdr:row>
      <xdr:rowOff>96622</xdr:rowOff>
    </xdr:to>
    <xdr:sp macro="" textlink="">
      <xdr:nvSpPr>
        <xdr:cNvPr id="185" name="フローチャート: 判断 184"/>
        <xdr:cNvSpPr/>
      </xdr:nvSpPr>
      <xdr:spPr>
        <a:xfrm>
          <a:off x="1079500" y="130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113148</xdr:rowOff>
    </xdr:from>
    <xdr:ext cx="534377" cy="259045"/>
    <xdr:sp macro="" textlink="">
      <xdr:nvSpPr>
        <xdr:cNvPr id="186" name="テキスト ボックス 185"/>
        <xdr:cNvSpPr txBox="1"/>
      </xdr:nvSpPr>
      <xdr:spPr>
        <a:xfrm>
          <a:off x="863111" y="128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30988</xdr:rowOff>
    </xdr:from>
    <xdr:to>
      <xdr:col>24</xdr:col>
      <xdr:colOff>114300</xdr:colOff>
      <xdr:row>75</xdr:row>
      <xdr:rowOff>132588</xdr:rowOff>
    </xdr:to>
    <xdr:sp macro="" textlink="">
      <xdr:nvSpPr>
        <xdr:cNvPr id="192" name="楕円 191"/>
        <xdr:cNvSpPr/>
      </xdr:nvSpPr>
      <xdr:spPr>
        <a:xfrm>
          <a:off x="4584700" y="128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117365</xdr:rowOff>
    </xdr:from>
    <xdr:ext cx="534377" cy="259045"/>
    <xdr:sp macro="" textlink="">
      <xdr:nvSpPr>
        <xdr:cNvPr id="193" name="民生費該当値テキスト"/>
        <xdr:cNvSpPr txBox="1"/>
      </xdr:nvSpPr>
      <xdr:spPr>
        <a:xfrm>
          <a:off x="4686300" y="128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120371</xdr:rowOff>
    </xdr:from>
    <xdr:to>
      <xdr:col>20</xdr:col>
      <xdr:colOff>38100</xdr:colOff>
      <xdr:row>75</xdr:row>
      <xdr:rowOff>50521</xdr:rowOff>
    </xdr:to>
    <xdr:sp macro="" textlink="">
      <xdr:nvSpPr>
        <xdr:cNvPr id="194" name="楕円 193"/>
        <xdr:cNvSpPr/>
      </xdr:nvSpPr>
      <xdr:spPr>
        <a:xfrm>
          <a:off x="37465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41648</xdr:rowOff>
    </xdr:from>
    <xdr:ext cx="534377" cy="259045"/>
    <xdr:sp macro="" textlink="">
      <xdr:nvSpPr>
        <xdr:cNvPr id="195" name="テキスト ボックス 194"/>
        <xdr:cNvSpPr txBox="1"/>
      </xdr:nvSpPr>
      <xdr:spPr>
        <a:xfrm>
          <a:off x="3517411" y="129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134163</xdr:rowOff>
    </xdr:from>
    <xdr:to>
      <xdr:col>15</xdr:col>
      <xdr:colOff>101600</xdr:colOff>
      <xdr:row>76</xdr:row>
      <xdr:rowOff>64312</xdr:rowOff>
    </xdr:to>
    <xdr:sp macro="" textlink="">
      <xdr:nvSpPr>
        <xdr:cNvPr id="196" name="楕円 195"/>
        <xdr:cNvSpPr/>
      </xdr:nvSpPr>
      <xdr:spPr>
        <a:xfrm>
          <a:off x="2857500" y="12992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55439</xdr:rowOff>
    </xdr:from>
    <xdr:ext cx="534377" cy="259045"/>
    <xdr:sp macro="" textlink="">
      <xdr:nvSpPr>
        <xdr:cNvPr id="197" name="テキスト ボックス 196"/>
        <xdr:cNvSpPr txBox="1"/>
      </xdr:nvSpPr>
      <xdr:spPr>
        <a:xfrm>
          <a:off x="2641111" y="1308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89281</xdr:rowOff>
    </xdr:from>
    <xdr:to>
      <xdr:col>10</xdr:col>
      <xdr:colOff>165100</xdr:colOff>
      <xdr:row>77</xdr:row>
      <xdr:rowOff>19431</xdr:rowOff>
    </xdr:to>
    <xdr:sp macro="" textlink="">
      <xdr:nvSpPr>
        <xdr:cNvPr id="198" name="楕円 197"/>
        <xdr:cNvSpPr/>
      </xdr:nvSpPr>
      <xdr:spPr>
        <a:xfrm>
          <a:off x="1968500" y="131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10558</xdr:rowOff>
    </xdr:from>
    <xdr:ext cx="534377" cy="259045"/>
    <xdr:sp macro="" textlink="">
      <xdr:nvSpPr>
        <xdr:cNvPr id="199" name="テキスト ボックス 198"/>
        <xdr:cNvSpPr txBox="1"/>
      </xdr:nvSpPr>
      <xdr:spPr>
        <a:xfrm>
          <a:off x="1752111" y="132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93090</xdr:rowOff>
    </xdr:from>
    <xdr:to>
      <xdr:col>6</xdr:col>
      <xdr:colOff>38100</xdr:colOff>
      <xdr:row>78</xdr:row>
      <xdr:rowOff>23240</xdr:rowOff>
    </xdr:to>
    <xdr:sp macro="" textlink="">
      <xdr:nvSpPr>
        <xdr:cNvPr id="200" name="楕円 199"/>
        <xdr:cNvSpPr/>
      </xdr:nvSpPr>
      <xdr:spPr>
        <a:xfrm>
          <a:off x="10795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14367</xdr:rowOff>
    </xdr:from>
    <xdr:ext cx="534377" cy="259045"/>
    <xdr:sp macro="" textlink="">
      <xdr:nvSpPr>
        <xdr:cNvPr id="201" name="テキスト ボックス 200"/>
        <xdr:cNvSpPr txBox="1"/>
      </xdr:nvSpPr>
      <xdr:spPr>
        <a:xfrm>
          <a:off x="863111" y="1338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4" name="直線コネクタ 223"/>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5"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6" name="直線コネクタ 225"/>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7"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28" name="直線コネクタ 227"/>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36677</xdr:rowOff>
    </xdr:from>
    <xdr:to>
      <xdr:col>24</xdr:col>
      <xdr:colOff>63500</xdr:colOff>
      <xdr:row>95</xdr:row>
      <xdr:rowOff>90436</xdr:rowOff>
    </xdr:to>
    <xdr:cxnSp macro="">
      <xdr:nvCxnSpPr>
        <xdr:cNvPr id="229" name="直線コネクタ 228"/>
        <xdr:cNvCxnSpPr/>
      </xdr:nvCxnSpPr>
      <xdr:spPr>
        <a:xfrm flipV="1">
          <a:off x="3797300" y="16324427"/>
          <a:ext cx="8382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69118</xdr:rowOff>
    </xdr:from>
    <xdr:ext cx="534377" cy="259045"/>
    <xdr:sp macro="" textlink="">
      <xdr:nvSpPr>
        <xdr:cNvPr id="230" name="衛生費平均値テキスト"/>
        <xdr:cNvSpPr txBox="1"/>
      </xdr:nvSpPr>
      <xdr:spPr>
        <a:xfrm>
          <a:off x="4686300" y="1652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1" name="フローチャート: 判断 230"/>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90436</xdr:rowOff>
    </xdr:from>
    <xdr:to>
      <xdr:col>19</xdr:col>
      <xdr:colOff>177800</xdr:colOff>
      <xdr:row>96</xdr:row>
      <xdr:rowOff>3150</xdr:rowOff>
    </xdr:to>
    <xdr:cxnSp macro="">
      <xdr:nvCxnSpPr>
        <xdr:cNvPr id="232" name="直線コネクタ 231"/>
        <xdr:cNvCxnSpPr/>
      </xdr:nvCxnSpPr>
      <xdr:spPr>
        <a:xfrm flipV="1">
          <a:off x="2908300" y="16378186"/>
          <a:ext cx="8890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3" name="フローチャート: 判断 232"/>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24198</xdr:rowOff>
    </xdr:from>
    <xdr:ext cx="534377" cy="259045"/>
    <xdr:sp macro="" textlink="">
      <xdr:nvSpPr>
        <xdr:cNvPr id="234" name="テキスト ボックス 233"/>
        <xdr:cNvSpPr txBox="1"/>
      </xdr:nvSpPr>
      <xdr:spPr>
        <a:xfrm>
          <a:off x="35174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3150</xdr:rowOff>
    </xdr:from>
    <xdr:to>
      <xdr:col>15</xdr:col>
      <xdr:colOff>50800</xdr:colOff>
      <xdr:row>96</xdr:row>
      <xdr:rowOff>72644</xdr:rowOff>
    </xdr:to>
    <xdr:cxnSp macro="">
      <xdr:nvCxnSpPr>
        <xdr:cNvPr id="235" name="直線コネクタ 234"/>
        <xdr:cNvCxnSpPr/>
      </xdr:nvCxnSpPr>
      <xdr:spPr>
        <a:xfrm flipV="1">
          <a:off x="2019300" y="16462350"/>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6" name="フローチャート: 判断 235"/>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37267</xdr:rowOff>
    </xdr:from>
    <xdr:ext cx="534377" cy="259045"/>
    <xdr:sp macro="" textlink="">
      <xdr:nvSpPr>
        <xdr:cNvPr id="237" name="テキスト ボックス 236"/>
        <xdr:cNvSpPr txBox="1"/>
      </xdr:nvSpPr>
      <xdr:spPr>
        <a:xfrm>
          <a:off x="2641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72644</xdr:rowOff>
    </xdr:from>
    <xdr:to>
      <xdr:col>10</xdr:col>
      <xdr:colOff>114300</xdr:colOff>
      <xdr:row>96</xdr:row>
      <xdr:rowOff>122213</xdr:rowOff>
    </xdr:to>
    <xdr:cxnSp macro="">
      <xdr:nvCxnSpPr>
        <xdr:cNvPr id="238" name="直線コネクタ 237"/>
        <xdr:cNvCxnSpPr/>
      </xdr:nvCxnSpPr>
      <xdr:spPr>
        <a:xfrm flipV="1">
          <a:off x="1130300" y="16531844"/>
          <a:ext cx="8890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39" name="フローチャート: 判断 238"/>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47134</xdr:rowOff>
    </xdr:from>
    <xdr:ext cx="534377" cy="259045"/>
    <xdr:sp macro="" textlink="">
      <xdr:nvSpPr>
        <xdr:cNvPr id="240" name="テキスト ボックス 239"/>
        <xdr:cNvSpPr txBox="1"/>
      </xdr:nvSpPr>
      <xdr:spPr>
        <a:xfrm>
          <a:off x="1752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1" name="フローチャート: 判断 240"/>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2" name="テキスト ボックス 241"/>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157327</xdr:rowOff>
    </xdr:from>
    <xdr:to>
      <xdr:col>24</xdr:col>
      <xdr:colOff>114300</xdr:colOff>
      <xdr:row>95</xdr:row>
      <xdr:rowOff>87477</xdr:rowOff>
    </xdr:to>
    <xdr:sp macro="" textlink="">
      <xdr:nvSpPr>
        <xdr:cNvPr id="248" name="楕円 247"/>
        <xdr:cNvSpPr/>
      </xdr:nvSpPr>
      <xdr:spPr>
        <a:xfrm>
          <a:off x="4584700" y="162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8754</xdr:rowOff>
    </xdr:from>
    <xdr:ext cx="534377" cy="259045"/>
    <xdr:sp macro="" textlink="">
      <xdr:nvSpPr>
        <xdr:cNvPr id="249" name="衛生費該当値テキスト"/>
        <xdr:cNvSpPr txBox="1"/>
      </xdr:nvSpPr>
      <xdr:spPr>
        <a:xfrm>
          <a:off x="4686300" y="161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39636</xdr:rowOff>
    </xdr:from>
    <xdr:to>
      <xdr:col>20</xdr:col>
      <xdr:colOff>38100</xdr:colOff>
      <xdr:row>95</xdr:row>
      <xdr:rowOff>141236</xdr:rowOff>
    </xdr:to>
    <xdr:sp macro="" textlink="">
      <xdr:nvSpPr>
        <xdr:cNvPr id="250" name="楕円 249"/>
        <xdr:cNvSpPr/>
      </xdr:nvSpPr>
      <xdr:spPr>
        <a:xfrm>
          <a:off x="3746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157763</xdr:rowOff>
    </xdr:from>
    <xdr:ext cx="534377" cy="259045"/>
    <xdr:sp macro="" textlink="">
      <xdr:nvSpPr>
        <xdr:cNvPr id="251" name="テキスト ボックス 250"/>
        <xdr:cNvSpPr txBox="1"/>
      </xdr:nvSpPr>
      <xdr:spPr>
        <a:xfrm>
          <a:off x="35174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123800</xdr:rowOff>
    </xdr:from>
    <xdr:to>
      <xdr:col>15</xdr:col>
      <xdr:colOff>101600</xdr:colOff>
      <xdr:row>96</xdr:row>
      <xdr:rowOff>53950</xdr:rowOff>
    </xdr:to>
    <xdr:sp macro="" textlink="">
      <xdr:nvSpPr>
        <xdr:cNvPr id="252" name="楕円 251"/>
        <xdr:cNvSpPr/>
      </xdr:nvSpPr>
      <xdr:spPr>
        <a:xfrm>
          <a:off x="2857500" y="164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70477</xdr:rowOff>
    </xdr:from>
    <xdr:ext cx="534377" cy="259045"/>
    <xdr:sp macro="" textlink="">
      <xdr:nvSpPr>
        <xdr:cNvPr id="253" name="テキスト ボックス 252"/>
        <xdr:cNvSpPr txBox="1"/>
      </xdr:nvSpPr>
      <xdr:spPr>
        <a:xfrm>
          <a:off x="2641111" y="161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21844</xdr:rowOff>
    </xdr:from>
    <xdr:to>
      <xdr:col>10</xdr:col>
      <xdr:colOff>165100</xdr:colOff>
      <xdr:row>96</xdr:row>
      <xdr:rowOff>123444</xdr:rowOff>
    </xdr:to>
    <xdr:sp macro="" textlink="">
      <xdr:nvSpPr>
        <xdr:cNvPr id="254" name="楕円 253"/>
        <xdr:cNvSpPr/>
      </xdr:nvSpPr>
      <xdr:spPr>
        <a:xfrm>
          <a:off x="1968500" y="164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139971</xdr:rowOff>
    </xdr:from>
    <xdr:ext cx="534377" cy="259045"/>
    <xdr:sp macro="" textlink="">
      <xdr:nvSpPr>
        <xdr:cNvPr id="255" name="テキスト ボックス 254"/>
        <xdr:cNvSpPr txBox="1"/>
      </xdr:nvSpPr>
      <xdr:spPr>
        <a:xfrm>
          <a:off x="1752111" y="16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71413</xdr:rowOff>
    </xdr:from>
    <xdr:to>
      <xdr:col>6</xdr:col>
      <xdr:colOff>38100</xdr:colOff>
      <xdr:row>97</xdr:row>
      <xdr:rowOff>1563</xdr:rowOff>
    </xdr:to>
    <xdr:sp macro="" textlink="">
      <xdr:nvSpPr>
        <xdr:cNvPr id="256" name="楕円 255"/>
        <xdr:cNvSpPr/>
      </xdr:nvSpPr>
      <xdr:spPr>
        <a:xfrm>
          <a:off x="1079500" y="16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18090</xdr:rowOff>
    </xdr:from>
    <xdr:ext cx="534377" cy="259045"/>
    <xdr:sp macro="" textlink="">
      <xdr:nvSpPr>
        <xdr:cNvPr id="257" name="テキスト ボックス 256"/>
        <xdr:cNvSpPr txBox="1"/>
      </xdr:nvSpPr>
      <xdr:spPr>
        <a:xfrm>
          <a:off x="863111" y="16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8" name="テキスト ボックス 267"/>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78" name="直線コネクタ 277"/>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79" name="労働費最小値テキスト"/>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0" name="直線コネクタ 279"/>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1"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2" name="直線コネクタ 281"/>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168046</xdr:rowOff>
    </xdr:from>
    <xdr:to>
      <xdr:col>55</xdr:col>
      <xdr:colOff>0</xdr:colOff>
      <xdr:row>34</xdr:row>
      <xdr:rowOff>96266</xdr:rowOff>
    </xdr:to>
    <xdr:cxnSp macro="">
      <xdr:nvCxnSpPr>
        <xdr:cNvPr id="283" name="直線コネクタ 282"/>
        <xdr:cNvCxnSpPr/>
      </xdr:nvCxnSpPr>
      <xdr:spPr>
        <a:xfrm>
          <a:off x="9639300" y="5825896"/>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8805</xdr:rowOff>
    </xdr:from>
    <xdr:ext cx="469744" cy="259045"/>
    <xdr:sp macro="" textlink="">
      <xdr:nvSpPr>
        <xdr:cNvPr id="284" name="労働費平均値テキスト"/>
        <xdr:cNvSpPr txBox="1"/>
      </xdr:nvSpPr>
      <xdr:spPr>
        <a:xfrm>
          <a:off x="10528300" y="61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5" name="フローチャート: 判断 284"/>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54204</xdr:rowOff>
    </xdr:from>
    <xdr:to>
      <xdr:col>50</xdr:col>
      <xdr:colOff>114300</xdr:colOff>
      <xdr:row>33</xdr:row>
      <xdr:rowOff>168046</xdr:rowOff>
    </xdr:to>
    <xdr:cxnSp macro="">
      <xdr:nvCxnSpPr>
        <xdr:cNvPr id="286" name="直線コネクタ 285"/>
        <xdr:cNvCxnSpPr/>
      </xdr:nvCxnSpPr>
      <xdr:spPr>
        <a:xfrm>
          <a:off x="8750300" y="5540604"/>
          <a:ext cx="889000" cy="2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7" name="フローチャート: 判断 286"/>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118076</xdr:rowOff>
    </xdr:from>
    <xdr:ext cx="469744" cy="259045"/>
    <xdr:sp macro="" textlink="">
      <xdr:nvSpPr>
        <xdr:cNvPr id="288" name="テキスト ボックス 287"/>
        <xdr:cNvSpPr txBox="1"/>
      </xdr:nvSpPr>
      <xdr:spPr>
        <a:xfrm>
          <a:off x="93917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54204</xdr:rowOff>
    </xdr:from>
    <xdr:to>
      <xdr:col>45</xdr:col>
      <xdr:colOff>177800</xdr:colOff>
      <xdr:row>32</xdr:row>
      <xdr:rowOff>60147</xdr:rowOff>
    </xdr:to>
    <xdr:cxnSp macro="">
      <xdr:nvCxnSpPr>
        <xdr:cNvPr id="289" name="直線コネクタ 288"/>
        <xdr:cNvCxnSpPr/>
      </xdr:nvCxnSpPr>
      <xdr:spPr>
        <a:xfrm flipV="1">
          <a:off x="7861300" y="554060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0" name="フローチャート: 判断 289"/>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88358</xdr:rowOff>
    </xdr:from>
    <xdr:ext cx="469744" cy="259045"/>
    <xdr:sp macro="" textlink="">
      <xdr:nvSpPr>
        <xdr:cNvPr id="291" name="テキスト ボックス 290"/>
        <xdr:cNvSpPr txBox="1"/>
      </xdr:nvSpPr>
      <xdr:spPr>
        <a:xfrm>
          <a:off x="8515428" y="60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101752</xdr:rowOff>
    </xdr:from>
    <xdr:to>
      <xdr:col>41</xdr:col>
      <xdr:colOff>50800</xdr:colOff>
      <xdr:row>32</xdr:row>
      <xdr:rowOff>60147</xdr:rowOff>
    </xdr:to>
    <xdr:cxnSp macro="">
      <xdr:nvCxnSpPr>
        <xdr:cNvPr id="292" name="直線コネクタ 291"/>
        <xdr:cNvCxnSpPr/>
      </xdr:nvCxnSpPr>
      <xdr:spPr>
        <a:xfrm>
          <a:off x="6972300" y="5245252"/>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3" name="フローチャート: 判断 292"/>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4" name="テキスト ボックス 293"/>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5" name="フローチャート: 判断 294"/>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135907</xdr:rowOff>
    </xdr:from>
    <xdr:ext cx="469744" cy="259045"/>
    <xdr:sp macro="" textlink="">
      <xdr:nvSpPr>
        <xdr:cNvPr id="296" name="テキスト ボックス 295"/>
        <xdr:cNvSpPr txBox="1"/>
      </xdr:nvSpPr>
      <xdr:spPr>
        <a:xfrm>
          <a:off x="6737428"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45466</xdr:rowOff>
    </xdr:from>
    <xdr:to>
      <xdr:col>55</xdr:col>
      <xdr:colOff>50800</xdr:colOff>
      <xdr:row>34</xdr:row>
      <xdr:rowOff>147066</xdr:rowOff>
    </xdr:to>
    <xdr:sp macro="" textlink="">
      <xdr:nvSpPr>
        <xdr:cNvPr id="302" name="楕円 301"/>
        <xdr:cNvSpPr/>
      </xdr:nvSpPr>
      <xdr:spPr>
        <a:xfrm>
          <a:off x="10426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68343</xdr:rowOff>
    </xdr:from>
    <xdr:ext cx="469744" cy="259045"/>
    <xdr:sp macro="" textlink="">
      <xdr:nvSpPr>
        <xdr:cNvPr id="303" name="労働費該当値テキスト"/>
        <xdr:cNvSpPr txBox="1"/>
      </xdr:nvSpPr>
      <xdr:spPr>
        <a:xfrm>
          <a:off x="10528300"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117246</xdr:rowOff>
    </xdr:from>
    <xdr:to>
      <xdr:col>50</xdr:col>
      <xdr:colOff>165100</xdr:colOff>
      <xdr:row>34</xdr:row>
      <xdr:rowOff>47396</xdr:rowOff>
    </xdr:to>
    <xdr:sp macro="" textlink="">
      <xdr:nvSpPr>
        <xdr:cNvPr id="304" name="楕円 303"/>
        <xdr:cNvSpPr/>
      </xdr:nvSpPr>
      <xdr:spPr>
        <a:xfrm>
          <a:off x="9588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63923</xdr:rowOff>
    </xdr:from>
    <xdr:ext cx="469744" cy="259045"/>
    <xdr:sp macro="" textlink="">
      <xdr:nvSpPr>
        <xdr:cNvPr id="305" name="テキスト ボックス 304"/>
        <xdr:cNvSpPr txBox="1"/>
      </xdr:nvSpPr>
      <xdr:spPr>
        <a:xfrm>
          <a:off x="939172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3404</xdr:rowOff>
    </xdr:from>
    <xdr:to>
      <xdr:col>46</xdr:col>
      <xdr:colOff>38100</xdr:colOff>
      <xdr:row>32</xdr:row>
      <xdr:rowOff>105004</xdr:rowOff>
    </xdr:to>
    <xdr:sp macro="" textlink="">
      <xdr:nvSpPr>
        <xdr:cNvPr id="306" name="楕円 305"/>
        <xdr:cNvSpPr/>
      </xdr:nvSpPr>
      <xdr:spPr>
        <a:xfrm>
          <a:off x="86995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121531</xdr:rowOff>
    </xdr:from>
    <xdr:ext cx="469744" cy="259045"/>
    <xdr:sp macro="" textlink="">
      <xdr:nvSpPr>
        <xdr:cNvPr id="307" name="テキスト ボックス 306"/>
        <xdr:cNvSpPr txBox="1"/>
      </xdr:nvSpPr>
      <xdr:spPr>
        <a:xfrm>
          <a:off x="8515428" y="52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9347</xdr:rowOff>
    </xdr:from>
    <xdr:to>
      <xdr:col>41</xdr:col>
      <xdr:colOff>101600</xdr:colOff>
      <xdr:row>32</xdr:row>
      <xdr:rowOff>110947</xdr:rowOff>
    </xdr:to>
    <xdr:sp macro="" textlink="">
      <xdr:nvSpPr>
        <xdr:cNvPr id="308" name="楕円 307"/>
        <xdr:cNvSpPr/>
      </xdr:nvSpPr>
      <xdr:spPr>
        <a:xfrm>
          <a:off x="7810500" y="54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102074</xdr:rowOff>
    </xdr:from>
    <xdr:ext cx="469744" cy="259045"/>
    <xdr:sp macro="" textlink="">
      <xdr:nvSpPr>
        <xdr:cNvPr id="309" name="テキスト ボックス 308"/>
        <xdr:cNvSpPr txBox="1"/>
      </xdr:nvSpPr>
      <xdr:spPr>
        <a:xfrm>
          <a:off x="7626428" y="55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50952</xdr:rowOff>
    </xdr:from>
    <xdr:to>
      <xdr:col>36</xdr:col>
      <xdr:colOff>165100</xdr:colOff>
      <xdr:row>30</xdr:row>
      <xdr:rowOff>152552</xdr:rowOff>
    </xdr:to>
    <xdr:sp macro="" textlink="">
      <xdr:nvSpPr>
        <xdr:cNvPr id="310" name="楕円 309"/>
        <xdr:cNvSpPr/>
      </xdr:nvSpPr>
      <xdr:spPr>
        <a:xfrm>
          <a:off x="6921500" y="51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169079</xdr:rowOff>
    </xdr:from>
    <xdr:ext cx="469744" cy="259045"/>
    <xdr:sp macro="" textlink="">
      <xdr:nvSpPr>
        <xdr:cNvPr id="311" name="テキスト ボックス 310"/>
        <xdr:cNvSpPr txBox="1"/>
      </xdr:nvSpPr>
      <xdr:spPr>
        <a:xfrm>
          <a:off x="6737428" y="49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4" name="直線コネクタ 333"/>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5"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6" name="直線コネクタ 335"/>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7"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38" name="直線コネクタ 337"/>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71044</xdr:rowOff>
    </xdr:from>
    <xdr:to>
      <xdr:col>55</xdr:col>
      <xdr:colOff>0</xdr:colOff>
      <xdr:row>56</xdr:row>
      <xdr:rowOff>102705</xdr:rowOff>
    </xdr:to>
    <xdr:cxnSp macro="">
      <xdr:nvCxnSpPr>
        <xdr:cNvPr id="339" name="直線コネクタ 338"/>
        <xdr:cNvCxnSpPr/>
      </xdr:nvCxnSpPr>
      <xdr:spPr>
        <a:xfrm>
          <a:off x="9639300" y="9672244"/>
          <a:ext cx="8382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0"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1" name="フローチャート: 判断 340"/>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71044</xdr:rowOff>
    </xdr:from>
    <xdr:to>
      <xdr:col>50</xdr:col>
      <xdr:colOff>114300</xdr:colOff>
      <xdr:row>56</xdr:row>
      <xdr:rowOff>166256</xdr:rowOff>
    </xdr:to>
    <xdr:cxnSp macro="">
      <xdr:nvCxnSpPr>
        <xdr:cNvPr id="342" name="直線コネクタ 341"/>
        <xdr:cNvCxnSpPr/>
      </xdr:nvCxnSpPr>
      <xdr:spPr>
        <a:xfrm flipV="1">
          <a:off x="8750300" y="9672244"/>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3" name="フローチャート: 判断 342"/>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4" name="テキスト ボックス 343"/>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166256</xdr:rowOff>
    </xdr:from>
    <xdr:to>
      <xdr:col>45</xdr:col>
      <xdr:colOff>177800</xdr:colOff>
      <xdr:row>57</xdr:row>
      <xdr:rowOff>58509</xdr:rowOff>
    </xdr:to>
    <xdr:cxnSp macro="">
      <xdr:nvCxnSpPr>
        <xdr:cNvPr id="345" name="直線コネクタ 344"/>
        <xdr:cNvCxnSpPr/>
      </xdr:nvCxnSpPr>
      <xdr:spPr>
        <a:xfrm flipV="1">
          <a:off x="7861300" y="97674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6" name="フローチャート: 判断 345"/>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37190</xdr:rowOff>
    </xdr:from>
    <xdr:ext cx="534377" cy="259045"/>
    <xdr:sp macro="" textlink="">
      <xdr:nvSpPr>
        <xdr:cNvPr id="347" name="テキスト ボックス 346"/>
        <xdr:cNvSpPr txBox="1"/>
      </xdr:nvSpPr>
      <xdr:spPr>
        <a:xfrm>
          <a:off x="8483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58509</xdr:rowOff>
    </xdr:from>
    <xdr:to>
      <xdr:col>41</xdr:col>
      <xdr:colOff>50800</xdr:colOff>
      <xdr:row>57</xdr:row>
      <xdr:rowOff>71768</xdr:rowOff>
    </xdr:to>
    <xdr:cxnSp macro="">
      <xdr:nvCxnSpPr>
        <xdr:cNvPr id="348" name="直線コネクタ 347"/>
        <xdr:cNvCxnSpPr/>
      </xdr:nvCxnSpPr>
      <xdr:spPr>
        <a:xfrm flipV="1">
          <a:off x="6972300" y="983115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49" name="フローチャート: 判断 348"/>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50" name="テキスト ボックス 349"/>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1" name="フローチャート: 判断 350"/>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141723</xdr:rowOff>
    </xdr:from>
    <xdr:ext cx="534377" cy="259045"/>
    <xdr:sp macro="" textlink="">
      <xdr:nvSpPr>
        <xdr:cNvPr id="352" name="テキスト ボックス 351"/>
        <xdr:cNvSpPr txBox="1"/>
      </xdr:nvSpPr>
      <xdr:spPr>
        <a:xfrm>
          <a:off x="6705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51905</xdr:rowOff>
    </xdr:from>
    <xdr:to>
      <xdr:col>55</xdr:col>
      <xdr:colOff>50800</xdr:colOff>
      <xdr:row>56</xdr:row>
      <xdr:rowOff>153505</xdr:rowOff>
    </xdr:to>
    <xdr:sp macro="" textlink="">
      <xdr:nvSpPr>
        <xdr:cNvPr id="358" name="楕円 357"/>
        <xdr:cNvSpPr/>
      </xdr:nvSpPr>
      <xdr:spPr>
        <a:xfrm>
          <a:off x="10426700" y="96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30332</xdr:rowOff>
    </xdr:from>
    <xdr:ext cx="534377" cy="259045"/>
    <xdr:sp macro="" textlink="">
      <xdr:nvSpPr>
        <xdr:cNvPr id="359" name="農林水産業費該当値テキスト"/>
        <xdr:cNvSpPr txBox="1"/>
      </xdr:nvSpPr>
      <xdr:spPr>
        <a:xfrm>
          <a:off x="10528300" y="963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20244</xdr:rowOff>
    </xdr:from>
    <xdr:to>
      <xdr:col>50</xdr:col>
      <xdr:colOff>165100</xdr:colOff>
      <xdr:row>56</xdr:row>
      <xdr:rowOff>121844</xdr:rowOff>
    </xdr:to>
    <xdr:sp macro="" textlink="">
      <xdr:nvSpPr>
        <xdr:cNvPr id="360" name="楕円 359"/>
        <xdr:cNvSpPr/>
      </xdr:nvSpPr>
      <xdr:spPr>
        <a:xfrm>
          <a:off x="9588500" y="96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112971</xdr:rowOff>
    </xdr:from>
    <xdr:ext cx="534377" cy="259045"/>
    <xdr:sp macro="" textlink="">
      <xdr:nvSpPr>
        <xdr:cNvPr id="361" name="テキスト ボックス 360"/>
        <xdr:cNvSpPr txBox="1"/>
      </xdr:nvSpPr>
      <xdr:spPr>
        <a:xfrm>
          <a:off x="9359411" y="97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115456</xdr:rowOff>
    </xdr:from>
    <xdr:to>
      <xdr:col>46</xdr:col>
      <xdr:colOff>38100</xdr:colOff>
      <xdr:row>57</xdr:row>
      <xdr:rowOff>45606</xdr:rowOff>
    </xdr:to>
    <xdr:sp macro="" textlink="">
      <xdr:nvSpPr>
        <xdr:cNvPr id="362" name="楕円 361"/>
        <xdr:cNvSpPr/>
      </xdr:nvSpPr>
      <xdr:spPr>
        <a:xfrm>
          <a:off x="8699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62133</xdr:rowOff>
    </xdr:from>
    <xdr:ext cx="534377" cy="259045"/>
    <xdr:sp macro="" textlink="">
      <xdr:nvSpPr>
        <xdr:cNvPr id="363" name="テキスト ボックス 362"/>
        <xdr:cNvSpPr txBox="1"/>
      </xdr:nvSpPr>
      <xdr:spPr>
        <a:xfrm>
          <a:off x="8483111" y="94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7709</xdr:rowOff>
    </xdr:from>
    <xdr:to>
      <xdr:col>41</xdr:col>
      <xdr:colOff>101600</xdr:colOff>
      <xdr:row>57</xdr:row>
      <xdr:rowOff>109309</xdr:rowOff>
    </xdr:to>
    <xdr:sp macro="" textlink="">
      <xdr:nvSpPr>
        <xdr:cNvPr id="364" name="楕円 363"/>
        <xdr:cNvSpPr/>
      </xdr:nvSpPr>
      <xdr:spPr>
        <a:xfrm>
          <a:off x="7810500" y="97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100436</xdr:rowOff>
    </xdr:from>
    <xdr:ext cx="534377" cy="259045"/>
    <xdr:sp macro="" textlink="">
      <xdr:nvSpPr>
        <xdr:cNvPr id="365" name="テキスト ボックス 364"/>
        <xdr:cNvSpPr txBox="1"/>
      </xdr:nvSpPr>
      <xdr:spPr>
        <a:xfrm>
          <a:off x="7594111" y="98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20968</xdr:rowOff>
    </xdr:from>
    <xdr:to>
      <xdr:col>36</xdr:col>
      <xdr:colOff>165100</xdr:colOff>
      <xdr:row>57</xdr:row>
      <xdr:rowOff>122568</xdr:rowOff>
    </xdr:to>
    <xdr:sp macro="" textlink="">
      <xdr:nvSpPr>
        <xdr:cNvPr id="366" name="楕円 365"/>
        <xdr:cNvSpPr/>
      </xdr:nvSpPr>
      <xdr:spPr>
        <a:xfrm>
          <a:off x="6921500" y="97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113695</xdr:rowOff>
    </xdr:from>
    <xdr:ext cx="534377" cy="259045"/>
    <xdr:sp macro="" textlink="">
      <xdr:nvSpPr>
        <xdr:cNvPr id="367" name="テキスト ボックス 366"/>
        <xdr:cNvSpPr txBox="1"/>
      </xdr:nvSpPr>
      <xdr:spPr>
        <a:xfrm>
          <a:off x="6705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7" name="テキスト ボックス 37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7" name="テキスト ボックス 38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1" name="直線コネクタ 390"/>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2"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3" name="直線コネクタ 392"/>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4"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5" name="直線コネクタ 394"/>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12925</xdr:rowOff>
    </xdr:from>
    <xdr:to>
      <xdr:col>55</xdr:col>
      <xdr:colOff>0</xdr:colOff>
      <xdr:row>75</xdr:row>
      <xdr:rowOff>49305</xdr:rowOff>
    </xdr:to>
    <xdr:cxnSp macro="">
      <xdr:nvCxnSpPr>
        <xdr:cNvPr id="396" name="直線コネクタ 395"/>
        <xdr:cNvCxnSpPr/>
      </xdr:nvCxnSpPr>
      <xdr:spPr>
        <a:xfrm>
          <a:off x="9639300" y="12871675"/>
          <a:ext cx="8382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50100</xdr:rowOff>
    </xdr:from>
    <xdr:ext cx="534377" cy="259045"/>
    <xdr:sp macro="" textlink="">
      <xdr:nvSpPr>
        <xdr:cNvPr id="397" name="商工費平均値テキスト"/>
        <xdr:cNvSpPr txBox="1"/>
      </xdr:nvSpPr>
      <xdr:spPr>
        <a:xfrm>
          <a:off x="10528300" y="129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398" name="フローチャート: 判断 397"/>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153971</xdr:rowOff>
    </xdr:from>
    <xdr:to>
      <xdr:col>50</xdr:col>
      <xdr:colOff>114300</xdr:colOff>
      <xdr:row>75</xdr:row>
      <xdr:rowOff>12925</xdr:rowOff>
    </xdr:to>
    <xdr:cxnSp macro="">
      <xdr:nvCxnSpPr>
        <xdr:cNvPr id="399" name="直線コネクタ 398"/>
        <xdr:cNvCxnSpPr/>
      </xdr:nvCxnSpPr>
      <xdr:spPr>
        <a:xfrm>
          <a:off x="8750300" y="1284127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0" name="フローチャート: 判断 399"/>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136610</xdr:rowOff>
    </xdr:from>
    <xdr:ext cx="534377" cy="259045"/>
    <xdr:sp macro="" textlink="">
      <xdr:nvSpPr>
        <xdr:cNvPr id="401" name="テキスト ボックス 400"/>
        <xdr:cNvSpPr txBox="1"/>
      </xdr:nvSpPr>
      <xdr:spPr>
        <a:xfrm>
          <a:off x="93594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50040</xdr:rowOff>
    </xdr:from>
    <xdr:to>
      <xdr:col>45</xdr:col>
      <xdr:colOff>177800</xdr:colOff>
      <xdr:row>74</xdr:row>
      <xdr:rowOff>153971</xdr:rowOff>
    </xdr:to>
    <xdr:cxnSp macro="">
      <xdr:nvCxnSpPr>
        <xdr:cNvPr id="402" name="直線コネクタ 401"/>
        <xdr:cNvCxnSpPr/>
      </xdr:nvCxnSpPr>
      <xdr:spPr>
        <a:xfrm>
          <a:off x="7861300" y="12737340"/>
          <a:ext cx="889000" cy="1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3" name="フローチャート: 判断 402"/>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99576</xdr:rowOff>
    </xdr:from>
    <xdr:ext cx="534377" cy="259045"/>
    <xdr:sp macro="" textlink="">
      <xdr:nvSpPr>
        <xdr:cNvPr id="404" name="テキスト ボックス 403"/>
        <xdr:cNvSpPr txBox="1"/>
      </xdr:nvSpPr>
      <xdr:spPr>
        <a:xfrm>
          <a:off x="8483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23016</xdr:rowOff>
    </xdr:from>
    <xdr:to>
      <xdr:col>41</xdr:col>
      <xdr:colOff>50800</xdr:colOff>
      <xdr:row>74</xdr:row>
      <xdr:rowOff>50040</xdr:rowOff>
    </xdr:to>
    <xdr:cxnSp macro="">
      <xdr:nvCxnSpPr>
        <xdr:cNvPr id="405" name="直線コネクタ 404"/>
        <xdr:cNvCxnSpPr/>
      </xdr:nvCxnSpPr>
      <xdr:spPr>
        <a:xfrm>
          <a:off x="6972300" y="12710316"/>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6" name="フローチャート: 判断 405"/>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07" name="テキスト ボックス 406"/>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08" name="フローチャート: 判断 407"/>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67654</xdr:rowOff>
    </xdr:from>
    <xdr:ext cx="534377" cy="259045"/>
    <xdr:sp macro="" textlink="">
      <xdr:nvSpPr>
        <xdr:cNvPr id="409" name="テキスト ボックス 408"/>
        <xdr:cNvSpPr txBox="1"/>
      </xdr:nvSpPr>
      <xdr:spPr>
        <a:xfrm>
          <a:off x="6705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169955</xdr:rowOff>
    </xdr:from>
    <xdr:to>
      <xdr:col>55</xdr:col>
      <xdr:colOff>50800</xdr:colOff>
      <xdr:row>75</xdr:row>
      <xdr:rowOff>100105</xdr:rowOff>
    </xdr:to>
    <xdr:sp macro="" textlink="">
      <xdr:nvSpPr>
        <xdr:cNvPr id="415" name="楕円 414"/>
        <xdr:cNvSpPr/>
      </xdr:nvSpPr>
      <xdr:spPr>
        <a:xfrm>
          <a:off x="10426700" y="12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21382</xdr:rowOff>
    </xdr:from>
    <xdr:ext cx="534377" cy="259045"/>
    <xdr:sp macro="" textlink="">
      <xdr:nvSpPr>
        <xdr:cNvPr id="416" name="商工費該当値テキスト"/>
        <xdr:cNvSpPr txBox="1"/>
      </xdr:nvSpPr>
      <xdr:spPr>
        <a:xfrm>
          <a:off x="10528300" y="1270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133575</xdr:rowOff>
    </xdr:from>
    <xdr:to>
      <xdr:col>50</xdr:col>
      <xdr:colOff>165100</xdr:colOff>
      <xdr:row>75</xdr:row>
      <xdr:rowOff>63725</xdr:rowOff>
    </xdr:to>
    <xdr:sp macro="" textlink="">
      <xdr:nvSpPr>
        <xdr:cNvPr id="417" name="楕円 416"/>
        <xdr:cNvSpPr/>
      </xdr:nvSpPr>
      <xdr:spPr>
        <a:xfrm>
          <a:off x="9588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80252</xdr:rowOff>
    </xdr:from>
    <xdr:ext cx="534377" cy="259045"/>
    <xdr:sp macro="" textlink="">
      <xdr:nvSpPr>
        <xdr:cNvPr id="418" name="テキスト ボックス 417"/>
        <xdr:cNvSpPr txBox="1"/>
      </xdr:nvSpPr>
      <xdr:spPr>
        <a:xfrm>
          <a:off x="9359411" y="125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103171</xdr:rowOff>
    </xdr:from>
    <xdr:to>
      <xdr:col>46</xdr:col>
      <xdr:colOff>38100</xdr:colOff>
      <xdr:row>75</xdr:row>
      <xdr:rowOff>33321</xdr:rowOff>
    </xdr:to>
    <xdr:sp macro="" textlink="">
      <xdr:nvSpPr>
        <xdr:cNvPr id="419" name="楕円 418"/>
        <xdr:cNvSpPr/>
      </xdr:nvSpPr>
      <xdr:spPr>
        <a:xfrm>
          <a:off x="8699500" y="127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49848</xdr:rowOff>
    </xdr:from>
    <xdr:ext cx="534377" cy="259045"/>
    <xdr:sp macro="" textlink="">
      <xdr:nvSpPr>
        <xdr:cNvPr id="420" name="テキスト ボックス 419"/>
        <xdr:cNvSpPr txBox="1"/>
      </xdr:nvSpPr>
      <xdr:spPr>
        <a:xfrm>
          <a:off x="8483111" y="125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170690</xdr:rowOff>
    </xdr:from>
    <xdr:to>
      <xdr:col>41</xdr:col>
      <xdr:colOff>101600</xdr:colOff>
      <xdr:row>74</xdr:row>
      <xdr:rowOff>100840</xdr:rowOff>
    </xdr:to>
    <xdr:sp macro="" textlink="">
      <xdr:nvSpPr>
        <xdr:cNvPr id="421" name="楕円 420"/>
        <xdr:cNvSpPr/>
      </xdr:nvSpPr>
      <xdr:spPr>
        <a:xfrm>
          <a:off x="7810500" y="126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117367</xdr:rowOff>
    </xdr:from>
    <xdr:ext cx="534377" cy="259045"/>
    <xdr:sp macro="" textlink="">
      <xdr:nvSpPr>
        <xdr:cNvPr id="422" name="テキスト ボックス 421"/>
        <xdr:cNvSpPr txBox="1"/>
      </xdr:nvSpPr>
      <xdr:spPr>
        <a:xfrm>
          <a:off x="7594111" y="124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143666</xdr:rowOff>
    </xdr:from>
    <xdr:to>
      <xdr:col>36</xdr:col>
      <xdr:colOff>165100</xdr:colOff>
      <xdr:row>74</xdr:row>
      <xdr:rowOff>73816</xdr:rowOff>
    </xdr:to>
    <xdr:sp macro="" textlink="">
      <xdr:nvSpPr>
        <xdr:cNvPr id="423" name="楕円 422"/>
        <xdr:cNvSpPr/>
      </xdr:nvSpPr>
      <xdr:spPr>
        <a:xfrm>
          <a:off x="6921500" y="126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90343</xdr:rowOff>
    </xdr:from>
    <xdr:ext cx="534377" cy="259045"/>
    <xdr:sp macro="" textlink="">
      <xdr:nvSpPr>
        <xdr:cNvPr id="424" name="テキスト ボックス 423"/>
        <xdr:cNvSpPr txBox="1"/>
      </xdr:nvSpPr>
      <xdr:spPr>
        <a:xfrm>
          <a:off x="6705111" y="124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5" name="テキスト ボックス 43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49" name="直線コネクタ 448"/>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0"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1" name="直線コネクタ 450"/>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2"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3" name="直線コネクタ 452"/>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117624</xdr:rowOff>
    </xdr:from>
    <xdr:to>
      <xdr:col>55</xdr:col>
      <xdr:colOff>0</xdr:colOff>
      <xdr:row>97</xdr:row>
      <xdr:rowOff>132139</xdr:rowOff>
    </xdr:to>
    <xdr:cxnSp macro="">
      <xdr:nvCxnSpPr>
        <xdr:cNvPr id="454" name="直線コネクタ 453"/>
        <xdr:cNvCxnSpPr/>
      </xdr:nvCxnSpPr>
      <xdr:spPr>
        <a:xfrm flipV="1">
          <a:off x="9639300" y="16748274"/>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5" name="土木費平均値テキスト"/>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6" name="フローチャート: 判断 455"/>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132139</xdr:rowOff>
    </xdr:from>
    <xdr:to>
      <xdr:col>50</xdr:col>
      <xdr:colOff>114300</xdr:colOff>
      <xdr:row>97</xdr:row>
      <xdr:rowOff>168847</xdr:rowOff>
    </xdr:to>
    <xdr:cxnSp macro="">
      <xdr:nvCxnSpPr>
        <xdr:cNvPr id="457" name="直線コネクタ 456"/>
        <xdr:cNvCxnSpPr/>
      </xdr:nvCxnSpPr>
      <xdr:spPr>
        <a:xfrm flipV="1">
          <a:off x="8750300" y="16762789"/>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58" name="フローチャート: 判断 457"/>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59" name="テキスト ボックス 458"/>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168847</xdr:rowOff>
    </xdr:from>
    <xdr:to>
      <xdr:col>45</xdr:col>
      <xdr:colOff>177800</xdr:colOff>
      <xdr:row>98</xdr:row>
      <xdr:rowOff>75546</xdr:rowOff>
    </xdr:to>
    <xdr:cxnSp macro="">
      <xdr:nvCxnSpPr>
        <xdr:cNvPr id="460" name="直線コネクタ 459"/>
        <xdr:cNvCxnSpPr/>
      </xdr:nvCxnSpPr>
      <xdr:spPr>
        <a:xfrm flipV="1">
          <a:off x="7861300" y="16799497"/>
          <a:ext cx="8890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1" name="フローチャート: 判断 460"/>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2" name="テキスト ボックス 461"/>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154460</xdr:rowOff>
    </xdr:from>
    <xdr:to>
      <xdr:col>41</xdr:col>
      <xdr:colOff>50800</xdr:colOff>
      <xdr:row>98</xdr:row>
      <xdr:rowOff>75546</xdr:rowOff>
    </xdr:to>
    <xdr:cxnSp macro="">
      <xdr:nvCxnSpPr>
        <xdr:cNvPr id="463" name="直線コネクタ 462"/>
        <xdr:cNvCxnSpPr/>
      </xdr:nvCxnSpPr>
      <xdr:spPr>
        <a:xfrm>
          <a:off x="6972300" y="16785110"/>
          <a:ext cx="889000" cy="9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4" name="フローチャート: 判断 463"/>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5" name="テキスト ボックス 464"/>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6" name="フローチャート: 判断 465"/>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134969</xdr:rowOff>
    </xdr:from>
    <xdr:ext cx="534377" cy="259045"/>
    <xdr:sp macro="" textlink="">
      <xdr:nvSpPr>
        <xdr:cNvPr id="467" name="テキスト ボックス 466"/>
        <xdr:cNvSpPr txBox="1"/>
      </xdr:nvSpPr>
      <xdr:spPr>
        <a:xfrm>
          <a:off x="6705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66824</xdr:rowOff>
    </xdr:from>
    <xdr:to>
      <xdr:col>55</xdr:col>
      <xdr:colOff>50800</xdr:colOff>
      <xdr:row>97</xdr:row>
      <xdr:rowOff>168424</xdr:rowOff>
    </xdr:to>
    <xdr:sp macro="" textlink="">
      <xdr:nvSpPr>
        <xdr:cNvPr id="473" name="楕円 472"/>
        <xdr:cNvSpPr/>
      </xdr:nvSpPr>
      <xdr:spPr>
        <a:xfrm>
          <a:off x="10426700" y="166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45251</xdr:rowOff>
    </xdr:from>
    <xdr:ext cx="534377" cy="259045"/>
    <xdr:sp macro="" textlink="">
      <xdr:nvSpPr>
        <xdr:cNvPr id="474" name="土木費該当値テキスト"/>
        <xdr:cNvSpPr txBox="1"/>
      </xdr:nvSpPr>
      <xdr:spPr>
        <a:xfrm>
          <a:off x="10528300" y="166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81339</xdr:rowOff>
    </xdr:from>
    <xdr:to>
      <xdr:col>50</xdr:col>
      <xdr:colOff>165100</xdr:colOff>
      <xdr:row>98</xdr:row>
      <xdr:rowOff>11489</xdr:rowOff>
    </xdr:to>
    <xdr:sp macro="" textlink="">
      <xdr:nvSpPr>
        <xdr:cNvPr id="475" name="楕円 474"/>
        <xdr:cNvSpPr/>
      </xdr:nvSpPr>
      <xdr:spPr>
        <a:xfrm>
          <a:off x="9588500" y="167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2616</xdr:rowOff>
    </xdr:from>
    <xdr:ext cx="534377" cy="259045"/>
    <xdr:sp macro="" textlink="">
      <xdr:nvSpPr>
        <xdr:cNvPr id="476" name="テキスト ボックス 475"/>
        <xdr:cNvSpPr txBox="1"/>
      </xdr:nvSpPr>
      <xdr:spPr>
        <a:xfrm>
          <a:off x="9359411" y="168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118047</xdr:rowOff>
    </xdr:from>
    <xdr:to>
      <xdr:col>46</xdr:col>
      <xdr:colOff>38100</xdr:colOff>
      <xdr:row>98</xdr:row>
      <xdr:rowOff>48197</xdr:rowOff>
    </xdr:to>
    <xdr:sp macro="" textlink="">
      <xdr:nvSpPr>
        <xdr:cNvPr id="477" name="楕円 476"/>
        <xdr:cNvSpPr/>
      </xdr:nvSpPr>
      <xdr:spPr>
        <a:xfrm>
          <a:off x="8699500" y="167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39324</xdr:rowOff>
    </xdr:from>
    <xdr:ext cx="534377" cy="259045"/>
    <xdr:sp macro="" textlink="">
      <xdr:nvSpPr>
        <xdr:cNvPr id="478" name="テキスト ボックス 477"/>
        <xdr:cNvSpPr txBox="1"/>
      </xdr:nvSpPr>
      <xdr:spPr>
        <a:xfrm>
          <a:off x="8483111"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24746</xdr:rowOff>
    </xdr:from>
    <xdr:to>
      <xdr:col>41</xdr:col>
      <xdr:colOff>101600</xdr:colOff>
      <xdr:row>98</xdr:row>
      <xdr:rowOff>126346</xdr:rowOff>
    </xdr:to>
    <xdr:sp macro="" textlink="">
      <xdr:nvSpPr>
        <xdr:cNvPr id="479" name="楕円 478"/>
        <xdr:cNvSpPr/>
      </xdr:nvSpPr>
      <xdr:spPr>
        <a:xfrm>
          <a:off x="7810500" y="168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117473</xdr:rowOff>
    </xdr:from>
    <xdr:ext cx="534377" cy="259045"/>
    <xdr:sp macro="" textlink="">
      <xdr:nvSpPr>
        <xdr:cNvPr id="480" name="テキスト ボックス 479"/>
        <xdr:cNvSpPr txBox="1"/>
      </xdr:nvSpPr>
      <xdr:spPr>
        <a:xfrm>
          <a:off x="7594111" y="1691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103660</xdr:rowOff>
    </xdr:from>
    <xdr:to>
      <xdr:col>36</xdr:col>
      <xdr:colOff>165100</xdr:colOff>
      <xdr:row>98</xdr:row>
      <xdr:rowOff>33810</xdr:rowOff>
    </xdr:to>
    <xdr:sp macro="" textlink="">
      <xdr:nvSpPr>
        <xdr:cNvPr id="481" name="楕円 480"/>
        <xdr:cNvSpPr/>
      </xdr:nvSpPr>
      <xdr:spPr>
        <a:xfrm>
          <a:off x="6921500" y="16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24937</xdr:rowOff>
    </xdr:from>
    <xdr:ext cx="534377" cy="259045"/>
    <xdr:sp macro="" textlink="">
      <xdr:nvSpPr>
        <xdr:cNvPr id="482" name="テキスト ボックス 481"/>
        <xdr:cNvSpPr txBox="1"/>
      </xdr:nvSpPr>
      <xdr:spPr>
        <a:xfrm>
          <a:off x="6705111" y="168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3" name="直線コネクタ 502"/>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4" name="警察費最小値テキスト"/>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5" name="直線コネクタ 504"/>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06" name="警察費最大値テキスト"/>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07" name="直線コネクタ 506"/>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6655</xdr:rowOff>
    </xdr:from>
    <xdr:to>
      <xdr:col>85</xdr:col>
      <xdr:colOff>127000</xdr:colOff>
      <xdr:row>37</xdr:row>
      <xdr:rowOff>29972</xdr:rowOff>
    </xdr:to>
    <xdr:cxnSp macro="">
      <xdr:nvCxnSpPr>
        <xdr:cNvPr id="508" name="直線コネクタ 507"/>
        <xdr:cNvCxnSpPr/>
      </xdr:nvCxnSpPr>
      <xdr:spPr>
        <a:xfrm>
          <a:off x="15481300" y="6350305"/>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97375</xdr:rowOff>
    </xdr:from>
    <xdr:ext cx="534377" cy="259045"/>
    <xdr:sp macro="" textlink="">
      <xdr:nvSpPr>
        <xdr:cNvPr id="509" name="警察費平均値テキスト"/>
        <xdr:cNvSpPr txBox="1"/>
      </xdr:nvSpPr>
      <xdr:spPr>
        <a:xfrm>
          <a:off x="16370300" y="59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0" name="フローチャート: 判断 509"/>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97637</xdr:rowOff>
    </xdr:from>
    <xdr:to>
      <xdr:col>81</xdr:col>
      <xdr:colOff>50800</xdr:colOff>
      <xdr:row>37</xdr:row>
      <xdr:rowOff>6655</xdr:rowOff>
    </xdr:to>
    <xdr:cxnSp macro="">
      <xdr:nvCxnSpPr>
        <xdr:cNvPr id="511" name="直線コネクタ 510"/>
        <xdr:cNvCxnSpPr/>
      </xdr:nvCxnSpPr>
      <xdr:spPr>
        <a:xfrm>
          <a:off x="14592300" y="6269837"/>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2" name="フローチャート: 判断 511"/>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55922</xdr:rowOff>
    </xdr:from>
    <xdr:ext cx="534377" cy="259045"/>
    <xdr:sp macro="" textlink="">
      <xdr:nvSpPr>
        <xdr:cNvPr id="513" name="テキスト ボックス 512"/>
        <xdr:cNvSpPr txBox="1"/>
      </xdr:nvSpPr>
      <xdr:spPr>
        <a:xfrm>
          <a:off x="152014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126670</xdr:rowOff>
    </xdr:from>
    <xdr:to>
      <xdr:col>76</xdr:col>
      <xdr:colOff>114300</xdr:colOff>
      <xdr:row>36</xdr:row>
      <xdr:rowOff>97637</xdr:rowOff>
    </xdr:to>
    <xdr:cxnSp macro="">
      <xdr:nvCxnSpPr>
        <xdr:cNvPr id="514" name="直線コネクタ 513"/>
        <xdr:cNvCxnSpPr/>
      </xdr:nvCxnSpPr>
      <xdr:spPr>
        <a:xfrm>
          <a:off x="13703300" y="6127420"/>
          <a:ext cx="889000" cy="1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5" name="フローチャート: 判断 514"/>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129303</xdr:rowOff>
    </xdr:from>
    <xdr:ext cx="534377" cy="259045"/>
    <xdr:sp macro="" textlink="">
      <xdr:nvSpPr>
        <xdr:cNvPr id="516" name="テキスト ボックス 515"/>
        <xdr:cNvSpPr txBox="1"/>
      </xdr:nvSpPr>
      <xdr:spPr>
        <a:xfrm>
          <a:off x="14325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126670</xdr:rowOff>
    </xdr:from>
    <xdr:to>
      <xdr:col>71</xdr:col>
      <xdr:colOff>177800</xdr:colOff>
      <xdr:row>38</xdr:row>
      <xdr:rowOff>33858</xdr:rowOff>
    </xdr:to>
    <xdr:cxnSp macro="">
      <xdr:nvCxnSpPr>
        <xdr:cNvPr id="517" name="直線コネクタ 516"/>
        <xdr:cNvCxnSpPr/>
      </xdr:nvCxnSpPr>
      <xdr:spPr>
        <a:xfrm flipV="1">
          <a:off x="12814300" y="6127420"/>
          <a:ext cx="889000" cy="4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18" name="フローチャート: 判断 517"/>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129735</xdr:rowOff>
    </xdr:from>
    <xdr:ext cx="534377" cy="259045"/>
    <xdr:sp macro="" textlink="">
      <xdr:nvSpPr>
        <xdr:cNvPr id="519" name="テキスト ボックス 518"/>
        <xdr:cNvSpPr txBox="1"/>
      </xdr:nvSpPr>
      <xdr:spPr>
        <a:xfrm>
          <a:off x="13436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20" name="フローチャート: 判断 519"/>
        <xdr:cNvSpPr/>
      </xdr:nvSpPr>
      <xdr:spPr>
        <a:xfrm>
          <a:off x="12763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116730</xdr:rowOff>
    </xdr:from>
    <xdr:ext cx="534377" cy="259045"/>
    <xdr:sp macro="" textlink="">
      <xdr:nvSpPr>
        <xdr:cNvPr id="521" name="テキスト ボックス 520"/>
        <xdr:cNvSpPr txBox="1"/>
      </xdr:nvSpPr>
      <xdr:spPr>
        <a:xfrm>
          <a:off x="12547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150622</xdr:rowOff>
    </xdr:from>
    <xdr:to>
      <xdr:col>85</xdr:col>
      <xdr:colOff>177800</xdr:colOff>
      <xdr:row>37</xdr:row>
      <xdr:rowOff>80772</xdr:rowOff>
    </xdr:to>
    <xdr:sp macro="" textlink="">
      <xdr:nvSpPr>
        <xdr:cNvPr id="527" name="楕円 526"/>
        <xdr:cNvSpPr/>
      </xdr:nvSpPr>
      <xdr:spPr>
        <a:xfrm>
          <a:off x="16268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129049</xdr:rowOff>
    </xdr:from>
    <xdr:ext cx="534377" cy="259045"/>
    <xdr:sp macro="" textlink="">
      <xdr:nvSpPr>
        <xdr:cNvPr id="528" name="警察費該当値テキスト"/>
        <xdr:cNvSpPr txBox="1"/>
      </xdr:nvSpPr>
      <xdr:spPr>
        <a:xfrm>
          <a:off x="16370300" y="63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127305</xdr:rowOff>
    </xdr:from>
    <xdr:to>
      <xdr:col>81</xdr:col>
      <xdr:colOff>101600</xdr:colOff>
      <xdr:row>37</xdr:row>
      <xdr:rowOff>57455</xdr:rowOff>
    </xdr:to>
    <xdr:sp macro="" textlink="">
      <xdr:nvSpPr>
        <xdr:cNvPr id="529" name="楕円 528"/>
        <xdr:cNvSpPr/>
      </xdr:nvSpPr>
      <xdr:spPr>
        <a:xfrm>
          <a:off x="15430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48582</xdr:rowOff>
    </xdr:from>
    <xdr:ext cx="534377" cy="259045"/>
    <xdr:sp macro="" textlink="">
      <xdr:nvSpPr>
        <xdr:cNvPr id="530" name="テキスト ボックス 529"/>
        <xdr:cNvSpPr txBox="1"/>
      </xdr:nvSpPr>
      <xdr:spPr>
        <a:xfrm>
          <a:off x="15201411" y="63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46837</xdr:rowOff>
    </xdr:from>
    <xdr:to>
      <xdr:col>76</xdr:col>
      <xdr:colOff>165100</xdr:colOff>
      <xdr:row>36</xdr:row>
      <xdr:rowOff>148437</xdr:rowOff>
    </xdr:to>
    <xdr:sp macro="" textlink="">
      <xdr:nvSpPr>
        <xdr:cNvPr id="531" name="楕円 530"/>
        <xdr:cNvSpPr/>
      </xdr:nvSpPr>
      <xdr:spPr>
        <a:xfrm>
          <a:off x="14541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139564</xdr:rowOff>
    </xdr:from>
    <xdr:ext cx="534377" cy="259045"/>
    <xdr:sp macro="" textlink="">
      <xdr:nvSpPr>
        <xdr:cNvPr id="532" name="テキスト ボックス 531"/>
        <xdr:cNvSpPr txBox="1"/>
      </xdr:nvSpPr>
      <xdr:spPr>
        <a:xfrm>
          <a:off x="14325111" y="63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75870</xdr:rowOff>
    </xdr:from>
    <xdr:to>
      <xdr:col>72</xdr:col>
      <xdr:colOff>38100</xdr:colOff>
      <xdr:row>36</xdr:row>
      <xdr:rowOff>6020</xdr:rowOff>
    </xdr:to>
    <xdr:sp macro="" textlink="">
      <xdr:nvSpPr>
        <xdr:cNvPr id="533" name="楕円 532"/>
        <xdr:cNvSpPr/>
      </xdr:nvSpPr>
      <xdr:spPr>
        <a:xfrm>
          <a:off x="13652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22547</xdr:rowOff>
    </xdr:from>
    <xdr:ext cx="534377" cy="259045"/>
    <xdr:sp macro="" textlink="">
      <xdr:nvSpPr>
        <xdr:cNvPr id="534" name="テキスト ボックス 533"/>
        <xdr:cNvSpPr txBox="1"/>
      </xdr:nvSpPr>
      <xdr:spPr>
        <a:xfrm>
          <a:off x="13436111" y="5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154508</xdr:rowOff>
    </xdr:from>
    <xdr:to>
      <xdr:col>67</xdr:col>
      <xdr:colOff>101600</xdr:colOff>
      <xdr:row>38</xdr:row>
      <xdr:rowOff>84658</xdr:rowOff>
    </xdr:to>
    <xdr:sp macro="" textlink="">
      <xdr:nvSpPr>
        <xdr:cNvPr id="535" name="楕円 534"/>
        <xdr:cNvSpPr/>
      </xdr:nvSpPr>
      <xdr:spPr>
        <a:xfrm>
          <a:off x="12763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75785</xdr:rowOff>
    </xdr:from>
    <xdr:ext cx="534377" cy="259045"/>
    <xdr:sp macro="" textlink="">
      <xdr:nvSpPr>
        <xdr:cNvPr id="536" name="テキスト ボックス 535"/>
        <xdr:cNvSpPr txBox="1"/>
      </xdr:nvSpPr>
      <xdr:spPr>
        <a:xfrm>
          <a:off x="12547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7" name="テキスト ボックス 546"/>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9" name="テキスト ボックス 54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59" name="直線コネクタ 558"/>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0"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1" name="直線コネクタ 560"/>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2"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3" name="直線コネクタ 562"/>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100762</xdr:rowOff>
    </xdr:from>
    <xdr:to>
      <xdr:col>85</xdr:col>
      <xdr:colOff>127000</xdr:colOff>
      <xdr:row>56</xdr:row>
      <xdr:rowOff>151282</xdr:rowOff>
    </xdr:to>
    <xdr:cxnSp macro="">
      <xdr:nvCxnSpPr>
        <xdr:cNvPr id="564" name="直線コネクタ 563"/>
        <xdr:cNvCxnSpPr/>
      </xdr:nvCxnSpPr>
      <xdr:spPr>
        <a:xfrm>
          <a:off x="15481300" y="9701962"/>
          <a:ext cx="8382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65" name="教育費平均値テキスト"/>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6" name="フローチャート: 判断 565"/>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68149</xdr:rowOff>
    </xdr:from>
    <xdr:to>
      <xdr:col>81</xdr:col>
      <xdr:colOff>50800</xdr:colOff>
      <xdr:row>56</xdr:row>
      <xdr:rowOff>100762</xdr:rowOff>
    </xdr:to>
    <xdr:cxnSp macro="">
      <xdr:nvCxnSpPr>
        <xdr:cNvPr id="567" name="直線コネクタ 566"/>
        <xdr:cNvCxnSpPr/>
      </xdr:nvCxnSpPr>
      <xdr:spPr>
        <a:xfrm>
          <a:off x="14592300" y="966934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68" name="フローチャート: 判断 567"/>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48683</xdr:rowOff>
    </xdr:from>
    <xdr:ext cx="599010" cy="259045"/>
    <xdr:sp macro="" textlink="">
      <xdr:nvSpPr>
        <xdr:cNvPr id="569" name="テキスト ボックス 568"/>
        <xdr:cNvSpPr txBox="1"/>
      </xdr:nvSpPr>
      <xdr:spPr>
        <a:xfrm>
          <a:off x="151690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74396</xdr:rowOff>
    </xdr:from>
    <xdr:to>
      <xdr:col>76</xdr:col>
      <xdr:colOff>114300</xdr:colOff>
      <xdr:row>56</xdr:row>
      <xdr:rowOff>68149</xdr:rowOff>
    </xdr:to>
    <xdr:cxnSp macro="">
      <xdr:nvCxnSpPr>
        <xdr:cNvPr id="570" name="直線コネクタ 569"/>
        <xdr:cNvCxnSpPr/>
      </xdr:nvCxnSpPr>
      <xdr:spPr>
        <a:xfrm>
          <a:off x="13703300" y="9504146"/>
          <a:ext cx="889000" cy="16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1" name="フローチャート: 判断 570"/>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13022</xdr:rowOff>
    </xdr:from>
    <xdr:ext cx="599010" cy="259045"/>
    <xdr:sp macro="" textlink="">
      <xdr:nvSpPr>
        <xdr:cNvPr id="572" name="テキスト ボックス 571"/>
        <xdr:cNvSpPr txBox="1"/>
      </xdr:nvSpPr>
      <xdr:spPr>
        <a:xfrm>
          <a:off x="14292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74396</xdr:rowOff>
    </xdr:from>
    <xdr:to>
      <xdr:col>71</xdr:col>
      <xdr:colOff>177800</xdr:colOff>
      <xdr:row>57</xdr:row>
      <xdr:rowOff>111430</xdr:rowOff>
    </xdr:to>
    <xdr:cxnSp macro="">
      <xdr:nvCxnSpPr>
        <xdr:cNvPr id="573" name="直線コネクタ 572"/>
        <xdr:cNvCxnSpPr/>
      </xdr:nvCxnSpPr>
      <xdr:spPr>
        <a:xfrm flipV="1">
          <a:off x="12814300" y="9504146"/>
          <a:ext cx="889000" cy="3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4" name="フローチャート: 判断 573"/>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5" name="テキスト ボックス 574"/>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6" name="フローチャート: 判断 575"/>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7" name="テキスト ボックス 576"/>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100482</xdr:rowOff>
    </xdr:from>
    <xdr:to>
      <xdr:col>85</xdr:col>
      <xdr:colOff>177800</xdr:colOff>
      <xdr:row>57</xdr:row>
      <xdr:rowOff>30632</xdr:rowOff>
    </xdr:to>
    <xdr:sp macro="" textlink="">
      <xdr:nvSpPr>
        <xdr:cNvPr id="583" name="楕円 582"/>
        <xdr:cNvSpPr/>
      </xdr:nvSpPr>
      <xdr:spPr>
        <a:xfrm>
          <a:off x="16268700" y="97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78909</xdr:rowOff>
    </xdr:from>
    <xdr:ext cx="599010" cy="259045"/>
    <xdr:sp macro="" textlink="">
      <xdr:nvSpPr>
        <xdr:cNvPr id="584" name="教育費該当値テキスト"/>
        <xdr:cNvSpPr txBox="1"/>
      </xdr:nvSpPr>
      <xdr:spPr>
        <a:xfrm>
          <a:off x="16370300" y="968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49962</xdr:rowOff>
    </xdr:from>
    <xdr:to>
      <xdr:col>81</xdr:col>
      <xdr:colOff>101600</xdr:colOff>
      <xdr:row>56</xdr:row>
      <xdr:rowOff>151562</xdr:rowOff>
    </xdr:to>
    <xdr:sp macro="" textlink="">
      <xdr:nvSpPr>
        <xdr:cNvPr id="585" name="楕円 584"/>
        <xdr:cNvSpPr/>
      </xdr:nvSpPr>
      <xdr:spPr>
        <a:xfrm>
          <a:off x="15430500" y="9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142689</xdr:rowOff>
    </xdr:from>
    <xdr:ext cx="599010" cy="259045"/>
    <xdr:sp macro="" textlink="">
      <xdr:nvSpPr>
        <xdr:cNvPr id="586" name="テキスト ボックス 585"/>
        <xdr:cNvSpPr txBox="1"/>
      </xdr:nvSpPr>
      <xdr:spPr>
        <a:xfrm>
          <a:off x="15169095" y="974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17349</xdr:rowOff>
    </xdr:from>
    <xdr:to>
      <xdr:col>76</xdr:col>
      <xdr:colOff>165100</xdr:colOff>
      <xdr:row>56</xdr:row>
      <xdr:rowOff>118949</xdr:rowOff>
    </xdr:to>
    <xdr:sp macro="" textlink="">
      <xdr:nvSpPr>
        <xdr:cNvPr id="587" name="楕円 586"/>
        <xdr:cNvSpPr/>
      </xdr:nvSpPr>
      <xdr:spPr>
        <a:xfrm>
          <a:off x="14541500" y="96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110076</xdr:rowOff>
    </xdr:from>
    <xdr:ext cx="599010" cy="259045"/>
    <xdr:sp macro="" textlink="">
      <xdr:nvSpPr>
        <xdr:cNvPr id="588" name="テキスト ボックス 587"/>
        <xdr:cNvSpPr txBox="1"/>
      </xdr:nvSpPr>
      <xdr:spPr>
        <a:xfrm>
          <a:off x="14292795" y="97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23596</xdr:rowOff>
    </xdr:from>
    <xdr:to>
      <xdr:col>72</xdr:col>
      <xdr:colOff>38100</xdr:colOff>
      <xdr:row>55</xdr:row>
      <xdr:rowOff>125196</xdr:rowOff>
    </xdr:to>
    <xdr:sp macro="" textlink="">
      <xdr:nvSpPr>
        <xdr:cNvPr id="589" name="楕円 588"/>
        <xdr:cNvSpPr/>
      </xdr:nvSpPr>
      <xdr:spPr>
        <a:xfrm>
          <a:off x="13652500" y="94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141723</xdr:rowOff>
    </xdr:from>
    <xdr:ext cx="599010" cy="259045"/>
    <xdr:sp macro="" textlink="">
      <xdr:nvSpPr>
        <xdr:cNvPr id="590" name="テキスト ボックス 589"/>
        <xdr:cNvSpPr txBox="1"/>
      </xdr:nvSpPr>
      <xdr:spPr>
        <a:xfrm>
          <a:off x="13403795" y="92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60630</xdr:rowOff>
    </xdr:from>
    <xdr:to>
      <xdr:col>67</xdr:col>
      <xdr:colOff>101600</xdr:colOff>
      <xdr:row>57</xdr:row>
      <xdr:rowOff>162230</xdr:rowOff>
    </xdr:to>
    <xdr:sp macro="" textlink="">
      <xdr:nvSpPr>
        <xdr:cNvPr id="591" name="楕円 590"/>
        <xdr:cNvSpPr/>
      </xdr:nvSpPr>
      <xdr:spPr>
        <a:xfrm>
          <a:off x="12763500" y="98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7307</xdr:rowOff>
    </xdr:from>
    <xdr:ext cx="599010" cy="259045"/>
    <xdr:sp macro="" textlink="">
      <xdr:nvSpPr>
        <xdr:cNvPr id="592" name="テキスト ボックス 591"/>
        <xdr:cNvSpPr txBox="1"/>
      </xdr:nvSpPr>
      <xdr:spPr>
        <a:xfrm>
          <a:off x="12514795" y="960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2" name="直線コネクタ 611"/>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3"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4" name="直線コネクタ 613"/>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5"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6" name="直線コネクタ 615"/>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84082</xdr:rowOff>
    </xdr:from>
    <xdr:to>
      <xdr:col>85</xdr:col>
      <xdr:colOff>127000</xdr:colOff>
      <xdr:row>78</xdr:row>
      <xdr:rowOff>90323</xdr:rowOff>
    </xdr:to>
    <xdr:cxnSp macro="">
      <xdr:nvCxnSpPr>
        <xdr:cNvPr id="617" name="直線コネクタ 616"/>
        <xdr:cNvCxnSpPr/>
      </xdr:nvCxnSpPr>
      <xdr:spPr>
        <a:xfrm flipV="1">
          <a:off x="15481300" y="13457182"/>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18"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19" name="フローチャート: 判断 618"/>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82161</xdr:rowOff>
    </xdr:from>
    <xdr:to>
      <xdr:col>81</xdr:col>
      <xdr:colOff>50800</xdr:colOff>
      <xdr:row>78</xdr:row>
      <xdr:rowOff>90323</xdr:rowOff>
    </xdr:to>
    <xdr:cxnSp macro="">
      <xdr:nvCxnSpPr>
        <xdr:cNvPr id="620" name="直線コネクタ 619"/>
        <xdr:cNvCxnSpPr/>
      </xdr:nvCxnSpPr>
      <xdr:spPr>
        <a:xfrm>
          <a:off x="14592300" y="13455261"/>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1" name="フローチャート: 判断 620"/>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2" name="テキスト ボックス 621"/>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54981</xdr:rowOff>
    </xdr:from>
    <xdr:to>
      <xdr:col>76</xdr:col>
      <xdr:colOff>114300</xdr:colOff>
      <xdr:row>78</xdr:row>
      <xdr:rowOff>82161</xdr:rowOff>
    </xdr:to>
    <xdr:cxnSp macro="">
      <xdr:nvCxnSpPr>
        <xdr:cNvPr id="623" name="直線コネクタ 622"/>
        <xdr:cNvCxnSpPr/>
      </xdr:nvCxnSpPr>
      <xdr:spPr>
        <a:xfrm>
          <a:off x="13703300" y="13428081"/>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4" name="フローチャート: 判断 623"/>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5" name="テキスト ボックス 624"/>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131288</xdr:rowOff>
    </xdr:from>
    <xdr:to>
      <xdr:col>71</xdr:col>
      <xdr:colOff>177800</xdr:colOff>
      <xdr:row>78</xdr:row>
      <xdr:rowOff>54981</xdr:rowOff>
    </xdr:to>
    <xdr:cxnSp macro="">
      <xdr:nvCxnSpPr>
        <xdr:cNvPr id="626" name="直線コネクタ 625"/>
        <xdr:cNvCxnSpPr/>
      </xdr:nvCxnSpPr>
      <xdr:spPr>
        <a:xfrm>
          <a:off x="12814300" y="13332938"/>
          <a:ext cx="8890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7" name="フローチャート: 判断 626"/>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28" name="テキスト ボックス 627"/>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7686</xdr:rowOff>
    </xdr:from>
    <xdr:ext cx="469744" cy="259045"/>
    <xdr:sp macro="" textlink="">
      <xdr:nvSpPr>
        <xdr:cNvPr id="630" name="テキスト ボックス 629"/>
        <xdr:cNvSpPr txBox="1"/>
      </xdr:nvSpPr>
      <xdr:spPr>
        <a:xfrm>
          <a:off x="12579428"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33282</xdr:rowOff>
    </xdr:from>
    <xdr:to>
      <xdr:col>85</xdr:col>
      <xdr:colOff>177800</xdr:colOff>
      <xdr:row>78</xdr:row>
      <xdr:rowOff>134882</xdr:rowOff>
    </xdr:to>
    <xdr:sp macro="" textlink="">
      <xdr:nvSpPr>
        <xdr:cNvPr id="636" name="楕円 635"/>
        <xdr:cNvSpPr/>
      </xdr:nvSpPr>
      <xdr:spPr>
        <a:xfrm>
          <a:off x="16268700" y="134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119659</xdr:rowOff>
    </xdr:from>
    <xdr:ext cx="469744" cy="259045"/>
    <xdr:sp macro="" textlink="">
      <xdr:nvSpPr>
        <xdr:cNvPr id="637" name="災害復旧費該当値テキスト"/>
        <xdr:cNvSpPr txBox="1"/>
      </xdr:nvSpPr>
      <xdr:spPr>
        <a:xfrm>
          <a:off x="16370300" y="133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39523</xdr:rowOff>
    </xdr:from>
    <xdr:to>
      <xdr:col>81</xdr:col>
      <xdr:colOff>101600</xdr:colOff>
      <xdr:row>78</xdr:row>
      <xdr:rowOff>141123</xdr:rowOff>
    </xdr:to>
    <xdr:sp macro="" textlink="">
      <xdr:nvSpPr>
        <xdr:cNvPr id="638" name="楕円 637"/>
        <xdr:cNvSpPr/>
      </xdr:nvSpPr>
      <xdr:spPr>
        <a:xfrm>
          <a:off x="15430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132250</xdr:rowOff>
    </xdr:from>
    <xdr:ext cx="469744" cy="259045"/>
    <xdr:sp macro="" textlink="">
      <xdr:nvSpPr>
        <xdr:cNvPr id="639" name="テキスト ボックス 638"/>
        <xdr:cNvSpPr txBox="1"/>
      </xdr:nvSpPr>
      <xdr:spPr>
        <a:xfrm>
          <a:off x="152337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31361</xdr:rowOff>
    </xdr:from>
    <xdr:to>
      <xdr:col>76</xdr:col>
      <xdr:colOff>165100</xdr:colOff>
      <xdr:row>78</xdr:row>
      <xdr:rowOff>132961</xdr:rowOff>
    </xdr:to>
    <xdr:sp macro="" textlink="">
      <xdr:nvSpPr>
        <xdr:cNvPr id="640" name="楕円 639"/>
        <xdr:cNvSpPr/>
      </xdr:nvSpPr>
      <xdr:spPr>
        <a:xfrm>
          <a:off x="145415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124088</xdr:rowOff>
    </xdr:from>
    <xdr:ext cx="469744" cy="259045"/>
    <xdr:sp macro="" textlink="">
      <xdr:nvSpPr>
        <xdr:cNvPr id="641" name="テキスト ボックス 640"/>
        <xdr:cNvSpPr txBox="1"/>
      </xdr:nvSpPr>
      <xdr:spPr>
        <a:xfrm>
          <a:off x="14357428" y="134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4181</xdr:rowOff>
    </xdr:from>
    <xdr:to>
      <xdr:col>72</xdr:col>
      <xdr:colOff>38100</xdr:colOff>
      <xdr:row>78</xdr:row>
      <xdr:rowOff>105781</xdr:rowOff>
    </xdr:to>
    <xdr:sp macro="" textlink="">
      <xdr:nvSpPr>
        <xdr:cNvPr id="642" name="楕円 641"/>
        <xdr:cNvSpPr/>
      </xdr:nvSpPr>
      <xdr:spPr>
        <a:xfrm>
          <a:off x="13652500" y="133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96908</xdr:rowOff>
    </xdr:from>
    <xdr:ext cx="469744" cy="259045"/>
    <xdr:sp macro="" textlink="">
      <xdr:nvSpPr>
        <xdr:cNvPr id="643" name="テキスト ボックス 642"/>
        <xdr:cNvSpPr txBox="1"/>
      </xdr:nvSpPr>
      <xdr:spPr>
        <a:xfrm>
          <a:off x="13468428" y="134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80488</xdr:rowOff>
    </xdr:from>
    <xdr:to>
      <xdr:col>67</xdr:col>
      <xdr:colOff>101600</xdr:colOff>
      <xdr:row>78</xdr:row>
      <xdr:rowOff>10638</xdr:rowOff>
    </xdr:to>
    <xdr:sp macro="" textlink="">
      <xdr:nvSpPr>
        <xdr:cNvPr id="644" name="楕円 643"/>
        <xdr:cNvSpPr/>
      </xdr:nvSpPr>
      <xdr:spPr>
        <a:xfrm>
          <a:off x="12763500" y="132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27165</xdr:rowOff>
    </xdr:from>
    <xdr:ext cx="469744" cy="259045"/>
    <xdr:sp macro="" textlink="">
      <xdr:nvSpPr>
        <xdr:cNvPr id="645" name="テキスト ボックス 644"/>
        <xdr:cNvSpPr txBox="1"/>
      </xdr:nvSpPr>
      <xdr:spPr>
        <a:xfrm>
          <a:off x="12579428" y="1305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6" name="テキスト ボックス 65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6" name="直線コネクタ 665"/>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7"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68" name="直線コネクタ 667"/>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69"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0" name="直線コネクタ 669"/>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117663</xdr:rowOff>
    </xdr:from>
    <xdr:to>
      <xdr:col>85</xdr:col>
      <xdr:colOff>127000</xdr:colOff>
      <xdr:row>93</xdr:row>
      <xdr:rowOff>40877</xdr:rowOff>
    </xdr:to>
    <xdr:cxnSp macro="">
      <xdr:nvCxnSpPr>
        <xdr:cNvPr id="671" name="直線コネクタ 670"/>
        <xdr:cNvCxnSpPr/>
      </xdr:nvCxnSpPr>
      <xdr:spPr>
        <a:xfrm>
          <a:off x="15481300" y="15891063"/>
          <a:ext cx="838200" cy="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34957</xdr:rowOff>
    </xdr:from>
    <xdr:ext cx="534377" cy="259045"/>
    <xdr:sp macro="" textlink="">
      <xdr:nvSpPr>
        <xdr:cNvPr id="672" name="公債費平均値テキスト"/>
        <xdr:cNvSpPr txBox="1"/>
      </xdr:nvSpPr>
      <xdr:spPr>
        <a:xfrm>
          <a:off x="16370300" y="15979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3" name="フローチャート: 判断 672"/>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117663</xdr:rowOff>
    </xdr:from>
    <xdr:to>
      <xdr:col>81</xdr:col>
      <xdr:colOff>50800</xdr:colOff>
      <xdr:row>93</xdr:row>
      <xdr:rowOff>51163</xdr:rowOff>
    </xdr:to>
    <xdr:cxnSp macro="">
      <xdr:nvCxnSpPr>
        <xdr:cNvPr id="674" name="直線コネクタ 673"/>
        <xdr:cNvCxnSpPr/>
      </xdr:nvCxnSpPr>
      <xdr:spPr>
        <a:xfrm flipV="1">
          <a:off x="14592300" y="15891063"/>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5" name="フローチャート: 判断 674"/>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111219</xdr:rowOff>
    </xdr:from>
    <xdr:ext cx="534377" cy="259045"/>
    <xdr:sp macro="" textlink="">
      <xdr:nvSpPr>
        <xdr:cNvPr id="676" name="テキスト ボックス 675"/>
        <xdr:cNvSpPr txBox="1"/>
      </xdr:nvSpPr>
      <xdr:spPr>
        <a:xfrm>
          <a:off x="152014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43459</xdr:rowOff>
    </xdr:from>
    <xdr:to>
      <xdr:col>76</xdr:col>
      <xdr:colOff>114300</xdr:colOff>
      <xdr:row>93</xdr:row>
      <xdr:rowOff>51163</xdr:rowOff>
    </xdr:to>
    <xdr:cxnSp macro="">
      <xdr:nvCxnSpPr>
        <xdr:cNvPr id="677" name="直線コネクタ 676"/>
        <xdr:cNvCxnSpPr/>
      </xdr:nvCxnSpPr>
      <xdr:spPr>
        <a:xfrm>
          <a:off x="13703300" y="15988309"/>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78" name="フローチャート: 判断 677"/>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108224</xdr:rowOff>
    </xdr:from>
    <xdr:ext cx="534377" cy="259045"/>
    <xdr:sp macro="" textlink="">
      <xdr:nvSpPr>
        <xdr:cNvPr id="679" name="テキスト ボックス 678"/>
        <xdr:cNvSpPr txBox="1"/>
      </xdr:nvSpPr>
      <xdr:spPr>
        <a:xfrm>
          <a:off x="14325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41242</xdr:rowOff>
    </xdr:from>
    <xdr:to>
      <xdr:col>71</xdr:col>
      <xdr:colOff>177800</xdr:colOff>
      <xdr:row>93</xdr:row>
      <xdr:rowOff>43459</xdr:rowOff>
    </xdr:to>
    <xdr:cxnSp macro="">
      <xdr:nvCxnSpPr>
        <xdr:cNvPr id="680" name="直線コネクタ 679"/>
        <xdr:cNvCxnSpPr/>
      </xdr:nvCxnSpPr>
      <xdr:spPr>
        <a:xfrm>
          <a:off x="12814300" y="15986092"/>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1" name="フローチャート: 判断 680"/>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2" name="テキスト ボックス 681"/>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3" name="フローチャート: 判断 682"/>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89616</xdr:rowOff>
    </xdr:from>
    <xdr:ext cx="534377" cy="259045"/>
    <xdr:sp macro="" textlink="">
      <xdr:nvSpPr>
        <xdr:cNvPr id="684" name="テキスト ボックス 683"/>
        <xdr:cNvSpPr txBox="1"/>
      </xdr:nvSpPr>
      <xdr:spPr>
        <a:xfrm>
          <a:off x="12547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161527</xdr:rowOff>
    </xdr:from>
    <xdr:to>
      <xdr:col>85</xdr:col>
      <xdr:colOff>177800</xdr:colOff>
      <xdr:row>93</xdr:row>
      <xdr:rowOff>91677</xdr:rowOff>
    </xdr:to>
    <xdr:sp macro="" textlink="">
      <xdr:nvSpPr>
        <xdr:cNvPr id="690" name="楕円 689"/>
        <xdr:cNvSpPr/>
      </xdr:nvSpPr>
      <xdr:spPr>
        <a:xfrm>
          <a:off x="16268700" y="15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12954</xdr:rowOff>
    </xdr:from>
    <xdr:ext cx="534377" cy="259045"/>
    <xdr:sp macro="" textlink="">
      <xdr:nvSpPr>
        <xdr:cNvPr id="691" name="公債費該当値テキスト"/>
        <xdr:cNvSpPr txBox="1"/>
      </xdr:nvSpPr>
      <xdr:spPr>
        <a:xfrm>
          <a:off x="16370300" y="157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66863</xdr:rowOff>
    </xdr:from>
    <xdr:to>
      <xdr:col>81</xdr:col>
      <xdr:colOff>101600</xdr:colOff>
      <xdr:row>92</xdr:row>
      <xdr:rowOff>168463</xdr:rowOff>
    </xdr:to>
    <xdr:sp macro="" textlink="">
      <xdr:nvSpPr>
        <xdr:cNvPr id="692" name="楕円 691"/>
        <xdr:cNvSpPr/>
      </xdr:nvSpPr>
      <xdr:spPr>
        <a:xfrm>
          <a:off x="15430500" y="158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13540</xdr:rowOff>
    </xdr:from>
    <xdr:ext cx="534377" cy="259045"/>
    <xdr:sp macro="" textlink="">
      <xdr:nvSpPr>
        <xdr:cNvPr id="693" name="テキスト ボックス 692"/>
        <xdr:cNvSpPr txBox="1"/>
      </xdr:nvSpPr>
      <xdr:spPr>
        <a:xfrm>
          <a:off x="15201411" y="1561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363</xdr:rowOff>
    </xdr:from>
    <xdr:to>
      <xdr:col>76</xdr:col>
      <xdr:colOff>165100</xdr:colOff>
      <xdr:row>93</xdr:row>
      <xdr:rowOff>101963</xdr:rowOff>
    </xdr:to>
    <xdr:sp macro="" textlink="">
      <xdr:nvSpPr>
        <xdr:cNvPr id="694" name="楕円 693"/>
        <xdr:cNvSpPr/>
      </xdr:nvSpPr>
      <xdr:spPr>
        <a:xfrm>
          <a:off x="14541500" y="159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118490</xdr:rowOff>
    </xdr:from>
    <xdr:ext cx="534377" cy="259045"/>
    <xdr:sp macro="" textlink="">
      <xdr:nvSpPr>
        <xdr:cNvPr id="695" name="テキスト ボックス 694"/>
        <xdr:cNvSpPr txBox="1"/>
      </xdr:nvSpPr>
      <xdr:spPr>
        <a:xfrm>
          <a:off x="14325111" y="157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164109</xdr:rowOff>
    </xdr:from>
    <xdr:to>
      <xdr:col>72</xdr:col>
      <xdr:colOff>38100</xdr:colOff>
      <xdr:row>93</xdr:row>
      <xdr:rowOff>94259</xdr:rowOff>
    </xdr:to>
    <xdr:sp macro="" textlink="">
      <xdr:nvSpPr>
        <xdr:cNvPr id="696" name="楕円 695"/>
        <xdr:cNvSpPr/>
      </xdr:nvSpPr>
      <xdr:spPr>
        <a:xfrm>
          <a:off x="136525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85386</xdr:rowOff>
    </xdr:from>
    <xdr:ext cx="534377" cy="259045"/>
    <xdr:sp macro="" textlink="">
      <xdr:nvSpPr>
        <xdr:cNvPr id="697" name="テキスト ボックス 696"/>
        <xdr:cNvSpPr txBox="1"/>
      </xdr:nvSpPr>
      <xdr:spPr>
        <a:xfrm>
          <a:off x="13436111" y="160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161892</xdr:rowOff>
    </xdr:from>
    <xdr:to>
      <xdr:col>67</xdr:col>
      <xdr:colOff>101600</xdr:colOff>
      <xdr:row>93</xdr:row>
      <xdr:rowOff>92042</xdr:rowOff>
    </xdr:to>
    <xdr:sp macro="" textlink="">
      <xdr:nvSpPr>
        <xdr:cNvPr id="698" name="楕円 697"/>
        <xdr:cNvSpPr/>
      </xdr:nvSpPr>
      <xdr:spPr>
        <a:xfrm>
          <a:off x="12763500" y="159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108569</xdr:rowOff>
    </xdr:from>
    <xdr:ext cx="534377" cy="259045"/>
    <xdr:sp macro="" textlink="">
      <xdr:nvSpPr>
        <xdr:cNvPr id="699" name="テキスト ボックス 698"/>
        <xdr:cNvSpPr txBox="1"/>
      </xdr:nvSpPr>
      <xdr:spPr>
        <a:xfrm>
          <a:off x="12547111" y="157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1" name="テキスト ボックス 710"/>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3" name="テキスト ボックス 71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5" name="テキスト ボックス 71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19" name="直線コネクタ 718"/>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2"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3" name="直線コネクタ 722"/>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5"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6" name="フローチャート: 判断 725"/>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28" name="フローチャート: 判断 727"/>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29" name="テキスト ボックス 728"/>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1" name="フローチャート: 判断 730"/>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2" name="テキスト ボックス 731"/>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34" name="フローチャート: 判断 733"/>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35" name="テキスト ボックス 734"/>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36" name="フローチャート: 判断 735"/>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37" name="テキスト ボックス 736"/>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6" name="テキスト ボックス 74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総務費については、平成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年度は山形県総合文化芸術館の整備進捗（Ｈ</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：用地取得、Ｈ</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：工事開始）に伴い大幅に</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民生費については、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国保制度改革に伴う</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国保財政安定化基金の積立</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年度で終了したこと</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より、前年度比で</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衛生費については、グループ内平均値を上回る水準で推移しており、平成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年度は病院事業会計に対する貸付金の増</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や、山形大学重粒子線がん治療装置開発整備補助金の増</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などにより前年度比で増加している。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農林水産業費については、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年度は畜産施設・設備整備事業費が減少となったことなどにより</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商工費については、平成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年度は商工業振興資金貸付金の減等により減少したが、引き続きグループ内平均値を上回る水準で推移しており、本県の成長戦略にも掲げている産業振興・雇用創出に力を入れている結果とみられる。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災害復旧</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費については、平成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に発生した大雨災害等に伴う建設災害復旧事業等調査費の増加などにより、前年度比で増加した。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公債費については、平成</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に行った</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地域産業応援ファンドの原資償還</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が終了したことに伴い、前年度比で減少している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年度に約</a:t>
          </a:r>
          <a:r>
            <a:rPr kumimoji="1" lang="en-US" altLang="ja-JP" sz="800">
              <a:latin typeface="ＭＳ ゴシック" pitchFamily="49" charset="-128"/>
              <a:ea typeface="ＭＳ ゴシック" pitchFamily="49" charset="-128"/>
            </a:rPr>
            <a:t>71</a:t>
          </a:r>
          <a:r>
            <a:rPr kumimoji="1" lang="ja-JP" altLang="en-US" sz="800">
              <a:latin typeface="ＭＳ ゴシック" pitchFamily="49" charset="-128"/>
              <a:ea typeface="ＭＳ ゴシック" pitchFamily="49" charset="-128"/>
            </a:rPr>
            <a:t>億円の取崩しを行ったことにより減少に転じ、平成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年度についても、実質的な地方交付税（地方交付税＋臨時財政対策債）の減少をカバーできるだけの税収がなかったこと等により、約</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億円の取崩しを余儀なくされたため、近年減少傾向にあったが、平成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年度は、取崩額に対して積立額の方が大きかったことにより、増加した。</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年度以降、全国平均と同程度であり、１％台前半で推移している。平成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年度も同水準となった。</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年度にマイナスとなったものの、平成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年度は前年度に続き、財政調整基金の取崩額の減少等によりプラスとなった。</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社会保障関係経費の増等が見込まれるが、事務事業の見直し・改善を進めるとともに、将来の税収増につながるよう産業振興、農業の活性化等にも積極的に取り組むことで、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全体としては黒字であるため、連結実質赤字比率は生じていない。ただし、病院事業会計においては、平成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年度に初めて資金不足が生じ、平成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年度においても、入院患者延数の減などにより、医業収益が減少する一方、医業費用が増加したことなどにより、資金不足額が拡大し、資金不足比率は上昇した。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060003_&#23665;&#2441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233.1</v>
          </cell>
          <cell r="CN51">
            <v>236.6</v>
          </cell>
          <cell r="CV51">
            <v>236.8</v>
          </cell>
        </row>
        <row r="53">
          <cell r="CF53">
            <v>61.4</v>
          </cell>
          <cell r="CN53">
            <v>62.8</v>
          </cell>
          <cell r="CV53">
            <v>64.5</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230.2</v>
          </cell>
          <cell r="BX73">
            <v>227.7</v>
          </cell>
          <cell r="CF73">
            <v>233.1</v>
          </cell>
          <cell r="CN73">
            <v>236.6</v>
          </cell>
          <cell r="CV73">
            <v>236.8</v>
          </cell>
        </row>
        <row r="75">
          <cell r="BP75">
            <v>13.6</v>
          </cell>
          <cell r="BX75">
            <v>13.2</v>
          </cell>
          <cell r="CF75">
            <v>12.9</v>
          </cell>
          <cell r="CN75">
            <v>12.5</v>
          </cell>
          <cell r="CV75">
            <v>12.1</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576333458</v>
      </c>
      <c r="BO4" s="419"/>
      <c r="BP4" s="419"/>
      <c r="BQ4" s="419"/>
      <c r="BR4" s="419"/>
      <c r="BS4" s="419"/>
      <c r="BT4" s="419"/>
      <c r="BU4" s="420"/>
      <c r="BV4" s="418">
        <v>578426667</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1.4</v>
      </c>
      <c r="CU4" s="425"/>
      <c r="CV4" s="425"/>
      <c r="CW4" s="425"/>
      <c r="CX4" s="425"/>
      <c r="CY4" s="425"/>
      <c r="CZ4" s="425"/>
      <c r="DA4" s="426"/>
      <c r="DB4" s="424">
        <v>1.4</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567280199</v>
      </c>
      <c r="BO5" s="431"/>
      <c r="BP5" s="431"/>
      <c r="BQ5" s="431"/>
      <c r="BR5" s="431"/>
      <c r="BS5" s="431"/>
      <c r="BT5" s="431"/>
      <c r="BU5" s="432"/>
      <c r="BV5" s="430">
        <v>569506636</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95.5</v>
      </c>
      <c r="CU5" s="437"/>
      <c r="CV5" s="437"/>
      <c r="CW5" s="437"/>
      <c r="CX5" s="437"/>
      <c r="CY5" s="437"/>
      <c r="CZ5" s="437"/>
      <c r="DA5" s="438"/>
      <c r="DB5" s="436">
        <v>95</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12400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9053259</v>
      </c>
      <c r="BO6" s="431"/>
      <c r="BP6" s="431"/>
      <c r="BQ6" s="431"/>
      <c r="BR6" s="431"/>
      <c r="BS6" s="431"/>
      <c r="BT6" s="431"/>
      <c r="BU6" s="432"/>
      <c r="BV6" s="430">
        <v>8920031</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102.8</v>
      </c>
      <c r="CU6" s="453"/>
      <c r="CV6" s="453"/>
      <c r="CW6" s="453"/>
      <c r="CX6" s="453"/>
      <c r="CY6" s="453"/>
      <c r="CZ6" s="453"/>
      <c r="DA6" s="454"/>
      <c r="DB6" s="452">
        <v>102.8</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1</v>
      </c>
      <c r="AJ7" s="446"/>
      <c r="AK7" s="446"/>
      <c r="AL7" s="446"/>
      <c r="AM7" s="446"/>
      <c r="AN7" s="446"/>
      <c r="AO7" s="446"/>
      <c r="AP7" s="447"/>
      <c r="AQ7" s="445">
        <v>9540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4477306</v>
      </c>
      <c r="BO7" s="431"/>
      <c r="BP7" s="431"/>
      <c r="BQ7" s="431"/>
      <c r="BR7" s="431"/>
      <c r="BS7" s="431"/>
      <c r="BT7" s="431"/>
      <c r="BU7" s="432"/>
      <c r="BV7" s="430">
        <v>4464635</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326771426</v>
      </c>
      <c r="CU7" s="431"/>
      <c r="CV7" s="431"/>
      <c r="CW7" s="431"/>
      <c r="CX7" s="431"/>
      <c r="CY7" s="431"/>
      <c r="CZ7" s="431"/>
      <c r="DA7" s="432"/>
      <c r="DB7" s="430">
        <v>328186284</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7150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4575953</v>
      </c>
      <c r="BO8" s="431"/>
      <c r="BP8" s="431"/>
      <c r="BQ8" s="431"/>
      <c r="BR8" s="431"/>
      <c r="BS8" s="431"/>
      <c r="BT8" s="431"/>
      <c r="BU8" s="432"/>
      <c r="BV8" s="430">
        <v>4455396</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0.36563000000000001</v>
      </c>
      <c r="CU8" s="450"/>
      <c r="CV8" s="450"/>
      <c r="CW8" s="450"/>
      <c r="CX8" s="450"/>
      <c r="CY8" s="450"/>
      <c r="CZ8" s="450"/>
      <c r="DA8" s="451"/>
      <c r="DB8" s="449">
        <v>0.36098999999999998</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1123891</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9040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120557</v>
      </c>
      <c r="BO9" s="431"/>
      <c r="BP9" s="431"/>
      <c r="BQ9" s="431"/>
      <c r="BR9" s="431"/>
      <c r="BS9" s="431"/>
      <c r="BT9" s="431"/>
      <c r="BU9" s="432"/>
      <c r="BV9" s="430">
        <v>673008</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23.3</v>
      </c>
      <c r="CU9" s="437"/>
      <c r="CV9" s="437"/>
      <c r="CW9" s="437"/>
      <c r="CX9" s="437"/>
      <c r="CY9" s="437"/>
      <c r="CZ9" s="437"/>
      <c r="DA9" s="438"/>
      <c r="DB9" s="436">
        <v>23.5</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1168924</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8070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2229199</v>
      </c>
      <c r="BO10" s="431"/>
      <c r="BP10" s="431"/>
      <c r="BQ10" s="431"/>
      <c r="BR10" s="431"/>
      <c r="BS10" s="431"/>
      <c r="BT10" s="431"/>
      <c r="BU10" s="432"/>
      <c r="BV10" s="430">
        <v>1894414</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42</v>
      </c>
      <c r="AJ11" s="446"/>
      <c r="AK11" s="446"/>
      <c r="AL11" s="446"/>
      <c r="AM11" s="446"/>
      <c r="AN11" s="446"/>
      <c r="AO11" s="446"/>
      <c r="AP11" s="447"/>
      <c r="AQ11" s="445">
        <v>7780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120</v>
      </c>
      <c r="DC11" s="503"/>
      <c r="DD11" s="503"/>
      <c r="DE11" s="503"/>
      <c r="DF11" s="503"/>
      <c r="DG11" s="503"/>
      <c r="DH11" s="503"/>
      <c r="DI11" s="504"/>
      <c r="DJ11" s="157"/>
      <c r="DK11" s="157"/>
      <c r="DL11" s="157"/>
      <c r="DM11" s="157"/>
      <c r="DN11" s="157"/>
      <c r="DO11" s="157"/>
    </row>
    <row r="12" spans="1:119" ht="18.75" customHeight="1" x14ac:dyDescent="0.2">
      <c r="A12" s="158"/>
      <c r="B12" s="505" t="s">
        <v>121</v>
      </c>
      <c r="C12" s="506"/>
      <c r="D12" s="506"/>
      <c r="E12" s="506"/>
      <c r="F12" s="506"/>
      <c r="G12" s="506"/>
      <c r="H12" s="506"/>
      <c r="I12" s="506"/>
      <c r="J12" s="506"/>
      <c r="K12" s="507"/>
      <c r="L12" s="514" t="s">
        <v>122</v>
      </c>
      <c r="M12" s="515"/>
      <c r="N12" s="515"/>
      <c r="O12" s="515"/>
      <c r="P12" s="515"/>
      <c r="Q12" s="516"/>
      <c r="R12" s="517">
        <v>1095383</v>
      </c>
      <c r="S12" s="518"/>
      <c r="T12" s="518"/>
      <c r="U12" s="518"/>
      <c r="V12" s="519"/>
      <c r="W12" s="469" t="s">
        <v>123</v>
      </c>
      <c r="X12" s="470"/>
      <c r="Y12" s="471"/>
      <c r="Z12" s="478" t="s">
        <v>1</v>
      </c>
      <c r="AA12" s="456"/>
      <c r="AB12" s="456"/>
      <c r="AC12" s="456"/>
      <c r="AD12" s="456"/>
      <c r="AE12" s="456"/>
      <c r="AF12" s="456"/>
      <c r="AG12" s="456"/>
      <c r="AH12" s="457"/>
      <c r="AI12" s="486" t="s">
        <v>124</v>
      </c>
      <c r="AJ12" s="456"/>
      <c r="AK12" s="456"/>
      <c r="AL12" s="456"/>
      <c r="AM12" s="457"/>
      <c r="AN12" s="486" t="s">
        <v>125</v>
      </c>
      <c r="AO12" s="487"/>
      <c r="AP12" s="487"/>
      <c r="AQ12" s="487"/>
      <c r="AR12" s="487"/>
      <c r="AS12" s="520"/>
      <c r="AT12" s="533" t="s">
        <v>126</v>
      </c>
      <c r="AU12" s="534"/>
      <c r="AV12" s="534"/>
      <c r="AW12" s="534"/>
      <c r="AX12" s="534"/>
      <c r="AY12" s="535"/>
      <c r="AZ12" s="427" t="s">
        <v>127</v>
      </c>
      <c r="BA12" s="428"/>
      <c r="BB12" s="428"/>
      <c r="BC12" s="428"/>
      <c r="BD12" s="428"/>
      <c r="BE12" s="428"/>
      <c r="BF12" s="428"/>
      <c r="BG12" s="428"/>
      <c r="BH12" s="428"/>
      <c r="BI12" s="428"/>
      <c r="BJ12" s="428"/>
      <c r="BK12" s="428"/>
      <c r="BL12" s="428"/>
      <c r="BM12" s="429"/>
      <c r="BN12" s="430">
        <v>256000</v>
      </c>
      <c r="BO12" s="431"/>
      <c r="BP12" s="431"/>
      <c r="BQ12" s="431"/>
      <c r="BR12" s="431"/>
      <c r="BS12" s="431"/>
      <c r="BT12" s="431"/>
      <c r="BU12" s="432"/>
      <c r="BV12" s="430">
        <v>2023000</v>
      </c>
      <c r="BW12" s="431"/>
      <c r="BX12" s="431"/>
      <c r="BY12" s="431"/>
      <c r="BZ12" s="431"/>
      <c r="CA12" s="431"/>
      <c r="CB12" s="431"/>
      <c r="CC12" s="432"/>
      <c r="CD12" s="433" t="s">
        <v>128</v>
      </c>
      <c r="CE12" s="434"/>
      <c r="CF12" s="434"/>
      <c r="CG12" s="434"/>
      <c r="CH12" s="434"/>
      <c r="CI12" s="434"/>
      <c r="CJ12" s="434"/>
      <c r="CK12" s="434"/>
      <c r="CL12" s="434"/>
      <c r="CM12" s="434"/>
      <c r="CN12" s="434"/>
      <c r="CO12" s="434"/>
      <c r="CP12" s="434"/>
      <c r="CQ12" s="434"/>
      <c r="CR12" s="434"/>
      <c r="CS12" s="435"/>
      <c r="CT12" s="502" t="s">
        <v>120</v>
      </c>
      <c r="CU12" s="503"/>
      <c r="CV12" s="503"/>
      <c r="CW12" s="503"/>
      <c r="CX12" s="503"/>
      <c r="CY12" s="503"/>
      <c r="CZ12" s="503"/>
      <c r="DA12" s="504"/>
      <c r="DB12" s="502" t="s">
        <v>120</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129</v>
      </c>
      <c r="N13" s="525"/>
      <c r="O13" s="525"/>
      <c r="P13" s="525"/>
      <c r="Q13" s="526"/>
      <c r="R13" s="527">
        <v>1088125</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2093756</v>
      </c>
      <c r="BO13" s="431"/>
      <c r="BP13" s="431"/>
      <c r="BQ13" s="431"/>
      <c r="BR13" s="431"/>
      <c r="BS13" s="431"/>
      <c r="BT13" s="431"/>
      <c r="BU13" s="432"/>
      <c r="BV13" s="430">
        <v>544422</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12.1</v>
      </c>
      <c r="CU13" s="437"/>
      <c r="CV13" s="437"/>
      <c r="CW13" s="437"/>
      <c r="CX13" s="437"/>
      <c r="CY13" s="437"/>
      <c r="CZ13" s="437"/>
      <c r="DA13" s="438"/>
      <c r="DB13" s="436">
        <v>12.5</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132</v>
      </c>
      <c r="M14" s="543"/>
      <c r="N14" s="543"/>
      <c r="O14" s="543"/>
      <c r="P14" s="543"/>
      <c r="Q14" s="544"/>
      <c r="R14" s="545">
        <v>1106984</v>
      </c>
      <c r="S14" s="546"/>
      <c r="T14" s="546"/>
      <c r="U14" s="546"/>
      <c r="V14" s="547"/>
      <c r="W14" s="472"/>
      <c r="X14" s="473"/>
      <c r="Y14" s="474"/>
      <c r="Z14" s="499" t="s">
        <v>133</v>
      </c>
      <c r="AA14" s="500"/>
      <c r="AB14" s="500"/>
      <c r="AC14" s="500"/>
      <c r="AD14" s="500"/>
      <c r="AE14" s="500"/>
      <c r="AF14" s="500"/>
      <c r="AG14" s="500"/>
      <c r="AH14" s="501"/>
      <c r="AI14" s="445">
        <v>5332</v>
      </c>
      <c r="AJ14" s="446"/>
      <c r="AK14" s="446"/>
      <c r="AL14" s="446"/>
      <c r="AM14" s="447"/>
      <c r="AN14" s="445">
        <v>18134132</v>
      </c>
      <c r="AO14" s="446"/>
      <c r="AP14" s="446"/>
      <c r="AQ14" s="446"/>
      <c r="AR14" s="446"/>
      <c r="AS14" s="447"/>
      <c r="AT14" s="445">
        <v>3401</v>
      </c>
      <c r="AU14" s="446"/>
      <c r="AV14" s="446"/>
      <c r="AW14" s="446"/>
      <c r="AX14" s="446"/>
      <c r="AY14" s="448"/>
      <c r="AZ14" s="439" t="s">
        <v>134</v>
      </c>
      <c r="BA14" s="440"/>
      <c r="BB14" s="440"/>
      <c r="BC14" s="440"/>
      <c r="BD14" s="440"/>
      <c r="BE14" s="440"/>
      <c r="BF14" s="440"/>
      <c r="BG14" s="440"/>
      <c r="BH14" s="440"/>
      <c r="BI14" s="440"/>
      <c r="BJ14" s="440"/>
      <c r="BK14" s="440"/>
      <c r="BL14" s="440"/>
      <c r="BM14" s="441"/>
      <c r="BN14" s="418">
        <v>104766889</v>
      </c>
      <c r="BO14" s="419"/>
      <c r="BP14" s="419"/>
      <c r="BQ14" s="419"/>
      <c r="BR14" s="419"/>
      <c r="BS14" s="419"/>
      <c r="BT14" s="419"/>
      <c r="BU14" s="420"/>
      <c r="BV14" s="418">
        <v>100744086</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236.8</v>
      </c>
      <c r="CU14" s="540"/>
      <c r="CV14" s="540"/>
      <c r="CW14" s="540"/>
      <c r="CX14" s="540"/>
      <c r="CY14" s="540"/>
      <c r="CZ14" s="540"/>
      <c r="DA14" s="541"/>
      <c r="DB14" s="539">
        <v>236.6</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129</v>
      </c>
      <c r="N15" s="525"/>
      <c r="O15" s="525"/>
      <c r="P15" s="525"/>
      <c r="Q15" s="526"/>
      <c r="R15" s="545">
        <v>1100338</v>
      </c>
      <c r="S15" s="546"/>
      <c r="T15" s="546"/>
      <c r="U15" s="546"/>
      <c r="V15" s="547"/>
      <c r="W15" s="472"/>
      <c r="X15" s="473"/>
      <c r="Y15" s="474"/>
      <c r="Z15" s="499" t="s">
        <v>136</v>
      </c>
      <c r="AA15" s="500"/>
      <c r="AB15" s="500"/>
      <c r="AC15" s="500"/>
      <c r="AD15" s="500"/>
      <c r="AE15" s="500"/>
      <c r="AF15" s="500"/>
      <c r="AG15" s="500"/>
      <c r="AH15" s="501"/>
      <c r="AI15" s="445" t="s">
        <v>120</v>
      </c>
      <c r="AJ15" s="446"/>
      <c r="AK15" s="446"/>
      <c r="AL15" s="446"/>
      <c r="AM15" s="447"/>
      <c r="AN15" s="445" t="s">
        <v>120</v>
      </c>
      <c r="AO15" s="446"/>
      <c r="AP15" s="446"/>
      <c r="AQ15" s="446"/>
      <c r="AR15" s="446"/>
      <c r="AS15" s="447"/>
      <c r="AT15" s="445" t="s">
        <v>120</v>
      </c>
      <c r="AU15" s="446"/>
      <c r="AV15" s="446"/>
      <c r="AW15" s="446"/>
      <c r="AX15" s="446"/>
      <c r="AY15" s="448"/>
      <c r="AZ15" s="427" t="s">
        <v>137</v>
      </c>
      <c r="BA15" s="428"/>
      <c r="BB15" s="428"/>
      <c r="BC15" s="428"/>
      <c r="BD15" s="428"/>
      <c r="BE15" s="428"/>
      <c r="BF15" s="428"/>
      <c r="BG15" s="428"/>
      <c r="BH15" s="428"/>
      <c r="BI15" s="428"/>
      <c r="BJ15" s="428"/>
      <c r="BK15" s="428"/>
      <c r="BL15" s="428"/>
      <c r="BM15" s="429"/>
      <c r="BN15" s="430">
        <v>276906391</v>
      </c>
      <c r="BO15" s="431"/>
      <c r="BP15" s="431"/>
      <c r="BQ15" s="431"/>
      <c r="BR15" s="431"/>
      <c r="BS15" s="431"/>
      <c r="BT15" s="431"/>
      <c r="BU15" s="432"/>
      <c r="BV15" s="430">
        <v>278208659</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v>486</v>
      </c>
      <c r="AJ16" s="446"/>
      <c r="AK16" s="446"/>
      <c r="AL16" s="446"/>
      <c r="AM16" s="447"/>
      <c r="AN16" s="445">
        <v>1640736</v>
      </c>
      <c r="AO16" s="446"/>
      <c r="AP16" s="446"/>
      <c r="AQ16" s="446"/>
      <c r="AR16" s="446"/>
      <c r="AS16" s="447"/>
      <c r="AT16" s="445">
        <v>3376</v>
      </c>
      <c r="AU16" s="446"/>
      <c r="AV16" s="446"/>
      <c r="AW16" s="446"/>
      <c r="AX16" s="446"/>
      <c r="AY16" s="448"/>
      <c r="AZ16" s="427" t="s">
        <v>142</v>
      </c>
      <c r="BA16" s="428"/>
      <c r="BB16" s="428"/>
      <c r="BC16" s="428"/>
      <c r="BD16" s="428"/>
      <c r="BE16" s="428"/>
      <c r="BF16" s="428"/>
      <c r="BG16" s="428"/>
      <c r="BH16" s="428"/>
      <c r="BI16" s="428"/>
      <c r="BJ16" s="428"/>
      <c r="BK16" s="428"/>
      <c r="BL16" s="428"/>
      <c r="BM16" s="429"/>
      <c r="BN16" s="430">
        <v>130851764</v>
      </c>
      <c r="BO16" s="431"/>
      <c r="BP16" s="431"/>
      <c r="BQ16" s="431"/>
      <c r="BR16" s="431"/>
      <c r="BS16" s="431"/>
      <c r="BT16" s="431"/>
      <c r="BU16" s="432"/>
      <c r="BV16" s="430">
        <v>125809245</v>
      </c>
      <c r="BW16" s="431"/>
      <c r="BX16" s="431"/>
      <c r="BY16" s="431"/>
      <c r="BZ16" s="431"/>
      <c r="CA16" s="431"/>
      <c r="CB16" s="431"/>
      <c r="CC16" s="432"/>
      <c r="CD16" s="169"/>
      <c r="CE16" s="548" t="s">
        <v>143</v>
      </c>
      <c r="CF16" s="548"/>
      <c r="CG16" s="548"/>
      <c r="CH16" s="548"/>
      <c r="CI16" s="548"/>
      <c r="CJ16" s="548"/>
      <c r="CK16" s="548"/>
      <c r="CL16" s="548"/>
      <c r="CM16" s="548"/>
      <c r="CN16" s="548"/>
      <c r="CO16" s="548"/>
      <c r="CP16" s="548"/>
      <c r="CQ16" s="548"/>
      <c r="CR16" s="548"/>
      <c r="CS16" s="549"/>
      <c r="CT16" s="436">
        <v>14.6</v>
      </c>
      <c r="CU16" s="437"/>
      <c r="CV16" s="437"/>
      <c r="CW16" s="437"/>
      <c r="CX16" s="437"/>
      <c r="CY16" s="437"/>
      <c r="CZ16" s="437"/>
      <c r="DA16" s="438"/>
      <c r="DB16" s="436">
        <v>12.1</v>
      </c>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144</v>
      </c>
      <c r="N17" s="554"/>
      <c r="O17" s="554"/>
      <c r="P17" s="554"/>
      <c r="Q17" s="555"/>
      <c r="R17" s="556" t="s">
        <v>145</v>
      </c>
      <c r="S17" s="557"/>
      <c r="T17" s="557"/>
      <c r="U17" s="557"/>
      <c r="V17" s="558"/>
      <c r="W17" s="472"/>
      <c r="X17" s="473"/>
      <c r="Y17" s="474"/>
      <c r="Z17" s="499" t="s">
        <v>146</v>
      </c>
      <c r="AA17" s="500"/>
      <c r="AB17" s="500"/>
      <c r="AC17" s="500"/>
      <c r="AD17" s="500"/>
      <c r="AE17" s="500"/>
      <c r="AF17" s="500"/>
      <c r="AG17" s="500"/>
      <c r="AH17" s="501"/>
      <c r="AI17" s="445">
        <v>2007</v>
      </c>
      <c r="AJ17" s="446"/>
      <c r="AK17" s="446"/>
      <c r="AL17" s="446"/>
      <c r="AM17" s="447"/>
      <c r="AN17" s="445">
        <v>6512715</v>
      </c>
      <c r="AO17" s="446"/>
      <c r="AP17" s="446"/>
      <c r="AQ17" s="446"/>
      <c r="AR17" s="446"/>
      <c r="AS17" s="447"/>
      <c r="AT17" s="445">
        <v>3245</v>
      </c>
      <c r="AU17" s="446"/>
      <c r="AV17" s="446"/>
      <c r="AW17" s="446"/>
      <c r="AX17" s="446"/>
      <c r="AY17" s="448"/>
      <c r="AZ17" s="427" t="s">
        <v>147</v>
      </c>
      <c r="BA17" s="428"/>
      <c r="BB17" s="428"/>
      <c r="BC17" s="428"/>
      <c r="BD17" s="428"/>
      <c r="BE17" s="428"/>
      <c r="BF17" s="428"/>
      <c r="BG17" s="428"/>
      <c r="BH17" s="428"/>
      <c r="BI17" s="428"/>
      <c r="BJ17" s="428"/>
      <c r="BK17" s="428"/>
      <c r="BL17" s="428"/>
      <c r="BM17" s="429"/>
      <c r="BN17" s="430">
        <v>313330255</v>
      </c>
      <c r="BO17" s="431"/>
      <c r="BP17" s="431"/>
      <c r="BQ17" s="431"/>
      <c r="BR17" s="431"/>
      <c r="BS17" s="431"/>
      <c r="BT17" s="431"/>
      <c r="BU17" s="432"/>
      <c r="BV17" s="430">
        <v>314547487</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148</v>
      </c>
      <c r="C18" s="413"/>
      <c r="D18" s="413"/>
      <c r="E18" s="413"/>
      <c r="F18" s="413"/>
      <c r="G18" s="413"/>
      <c r="H18" s="413"/>
      <c r="I18" s="413"/>
      <c r="J18" s="413"/>
      <c r="K18" s="561"/>
      <c r="L18" s="562">
        <v>9323</v>
      </c>
      <c r="M18" s="563"/>
      <c r="N18" s="563"/>
      <c r="O18" s="563"/>
      <c r="P18" s="563"/>
      <c r="Q18" s="563"/>
      <c r="R18" s="563"/>
      <c r="S18" s="563"/>
      <c r="T18" s="563"/>
      <c r="U18" s="563"/>
      <c r="V18" s="563"/>
      <c r="W18" s="472"/>
      <c r="X18" s="473"/>
      <c r="Y18" s="474"/>
      <c r="Z18" s="499" t="s">
        <v>149</v>
      </c>
      <c r="AA18" s="500"/>
      <c r="AB18" s="500"/>
      <c r="AC18" s="500"/>
      <c r="AD18" s="500"/>
      <c r="AE18" s="500"/>
      <c r="AF18" s="500"/>
      <c r="AG18" s="500"/>
      <c r="AH18" s="501"/>
      <c r="AI18" s="445">
        <v>8381</v>
      </c>
      <c r="AJ18" s="446"/>
      <c r="AK18" s="446"/>
      <c r="AL18" s="446"/>
      <c r="AM18" s="447"/>
      <c r="AN18" s="445">
        <v>32224310</v>
      </c>
      <c r="AO18" s="446"/>
      <c r="AP18" s="446"/>
      <c r="AQ18" s="446"/>
      <c r="AR18" s="446"/>
      <c r="AS18" s="447"/>
      <c r="AT18" s="445">
        <v>3845</v>
      </c>
      <c r="AU18" s="446"/>
      <c r="AV18" s="446"/>
      <c r="AW18" s="446"/>
      <c r="AX18" s="446"/>
      <c r="AY18" s="448"/>
      <c r="AZ18" s="530" t="s">
        <v>150</v>
      </c>
      <c r="BA18" s="531"/>
      <c r="BB18" s="531"/>
      <c r="BC18" s="531"/>
      <c r="BD18" s="531"/>
      <c r="BE18" s="531"/>
      <c r="BF18" s="531"/>
      <c r="BG18" s="531"/>
      <c r="BH18" s="531"/>
      <c r="BI18" s="531"/>
      <c r="BJ18" s="531"/>
      <c r="BK18" s="531"/>
      <c r="BL18" s="531"/>
      <c r="BM18" s="532"/>
      <c r="BN18" s="564">
        <v>374934555</v>
      </c>
      <c r="BO18" s="565"/>
      <c r="BP18" s="565"/>
      <c r="BQ18" s="565"/>
      <c r="BR18" s="565"/>
      <c r="BS18" s="565"/>
      <c r="BT18" s="565"/>
      <c r="BU18" s="566"/>
      <c r="BV18" s="564">
        <v>373610713</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151</v>
      </c>
      <c r="C19" s="413"/>
      <c r="D19" s="413"/>
      <c r="E19" s="413"/>
      <c r="F19" s="413"/>
      <c r="G19" s="413"/>
      <c r="H19" s="413"/>
      <c r="I19" s="413"/>
      <c r="J19" s="413"/>
      <c r="K19" s="561"/>
      <c r="L19" s="562">
        <v>117</v>
      </c>
      <c r="M19" s="563"/>
      <c r="N19" s="563"/>
      <c r="O19" s="563"/>
      <c r="P19" s="563"/>
      <c r="Q19" s="563"/>
      <c r="R19" s="563"/>
      <c r="S19" s="563"/>
      <c r="T19" s="563"/>
      <c r="U19" s="563"/>
      <c r="V19" s="563"/>
      <c r="W19" s="472"/>
      <c r="X19" s="473"/>
      <c r="Y19" s="474"/>
      <c r="Z19" s="499" t="s">
        <v>152</v>
      </c>
      <c r="AA19" s="500"/>
      <c r="AB19" s="500"/>
      <c r="AC19" s="500"/>
      <c r="AD19" s="500"/>
      <c r="AE19" s="500"/>
      <c r="AF19" s="500"/>
      <c r="AG19" s="500"/>
      <c r="AH19" s="501"/>
      <c r="AI19" s="445" t="s">
        <v>120</v>
      </c>
      <c r="AJ19" s="446"/>
      <c r="AK19" s="446"/>
      <c r="AL19" s="446"/>
      <c r="AM19" s="447"/>
      <c r="AN19" s="445" t="s">
        <v>120</v>
      </c>
      <c r="AO19" s="446"/>
      <c r="AP19" s="446"/>
      <c r="AQ19" s="446"/>
      <c r="AR19" s="446"/>
      <c r="AS19" s="447"/>
      <c r="AT19" s="445" t="s">
        <v>120</v>
      </c>
      <c r="AU19" s="446"/>
      <c r="AV19" s="446"/>
      <c r="AW19" s="446"/>
      <c r="AX19" s="446"/>
      <c r="AY19" s="448"/>
      <c r="AZ19" s="439" t="s">
        <v>153</v>
      </c>
      <c r="BA19" s="440"/>
      <c r="BB19" s="440"/>
      <c r="BC19" s="440"/>
      <c r="BD19" s="440"/>
      <c r="BE19" s="440"/>
      <c r="BF19" s="440"/>
      <c r="BG19" s="440"/>
      <c r="BH19" s="440"/>
      <c r="BI19" s="440"/>
      <c r="BJ19" s="440"/>
      <c r="BK19" s="440"/>
      <c r="BL19" s="440"/>
      <c r="BM19" s="441"/>
      <c r="BN19" s="418">
        <v>1166967465</v>
      </c>
      <c r="BO19" s="419"/>
      <c r="BP19" s="419"/>
      <c r="BQ19" s="419"/>
      <c r="BR19" s="419"/>
      <c r="BS19" s="419"/>
      <c r="BT19" s="419"/>
      <c r="BU19" s="420"/>
      <c r="BV19" s="418">
        <v>1162625994</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154</v>
      </c>
      <c r="C20" s="413"/>
      <c r="D20" s="413"/>
      <c r="E20" s="413"/>
      <c r="F20" s="413"/>
      <c r="G20" s="413"/>
      <c r="H20" s="413"/>
      <c r="I20" s="413"/>
      <c r="J20" s="413"/>
      <c r="K20" s="561"/>
      <c r="L20" s="562">
        <v>393396</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15720</v>
      </c>
      <c r="AJ20" s="446"/>
      <c r="AK20" s="446"/>
      <c r="AL20" s="446"/>
      <c r="AM20" s="447"/>
      <c r="AN20" s="445">
        <v>56871157</v>
      </c>
      <c r="AO20" s="446"/>
      <c r="AP20" s="446"/>
      <c r="AQ20" s="446"/>
      <c r="AR20" s="446"/>
      <c r="AS20" s="447"/>
      <c r="AT20" s="445">
        <v>3618</v>
      </c>
      <c r="AU20" s="446"/>
      <c r="AV20" s="446"/>
      <c r="AW20" s="446"/>
      <c r="AX20" s="446"/>
      <c r="AY20" s="448"/>
      <c r="AZ20" s="530" t="s">
        <v>156</v>
      </c>
      <c r="BA20" s="531"/>
      <c r="BB20" s="531"/>
      <c r="BC20" s="531"/>
      <c r="BD20" s="531"/>
      <c r="BE20" s="531"/>
      <c r="BF20" s="531"/>
      <c r="BG20" s="531"/>
      <c r="BH20" s="531"/>
      <c r="BI20" s="531"/>
      <c r="BJ20" s="531"/>
      <c r="BK20" s="531"/>
      <c r="BL20" s="531"/>
      <c r="BM20" s="532"/>
      <c r="BN20" s="564">
        <v>328303579</v>
      </c>
      <c r="BO20" s="565"/>
      <c r="BP20" s="565"/>
      <c r="BQ20" s="565"/>
      <c r="BR20" s="565"/>
      <c r="BS20" s="565"/>
      <c r="BT20" s="565"/>
      <c r="BU20" s="566"/>
      <c r="BV20" s="564">
        <v>345346135</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100.1</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34979491</v>
      </c>
      <c r="BO21" s="419"/>
      <c r="BP21" s="419"/>
      <c r="BQ21" s="419"/>
      <c r="BR21" s="419"/>
      <c r="BS21" s="419"/>
      <c r="BT21" s="419"/>
      <c r="BU21" s="420"/>
      <c r="BV21" s="418">
        <v>32685549</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1924727</v>
      </c>
      <c r="BO22" s="431"/>
      <c r="BP22" s="431"/>
      <c r="BQ22" s="431"/>
      <c r="BR22" s="431"/>
      <c r="BS22" s="431"/>
      <c r="BT22" s="431"/>
      <c r="BU22" s="432"/>
      <c r="BV22" s="430">
        <v>1912324</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6051825</v>
      </c>
      <c r="BO23" s="431"/>
      <c r="BP23" s="431"/>
      <c r="BQ23" s="431"/>
      <c r="BR23" s="431"/>
      <c r="BS23" s="431"/>
      <c r="BT23" s="431"/>
      <c r="BU23" s="432"/>
      <c r="BV23" s="430">
        <v>6051825</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v>6051825</v>
      </c>
      <c r="BO24" s="565"/>
      <c r="BP24" s="565"/>
      <c r="BQ24" s="565"/>
      <c r="BR24" s="565"/>
      <c r="BS24" s="565"/>
      <c r="BT24" s="565"/>
      <c r="BU24" s="566"/>
      <c r="BV24" s="564">
        <v>6051825</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45</v>
      </c>
      <c r="BE25" s="440"/>
      <c r="BF25" s="440"/>
      <c r="BG25" s="440"/>
      <c r="BH25" s="440"/>
      <c r="BI25" s="440"/>
      <c r="BJ25" s="440"/>
      <c r="BK25" s="440"/>
      <c r="BL25" s="440"/>
      <c r="BM25" s="441"/>
      <c r="BN25" s="418">
        <v>8610750</v>
      </c>
      <c r="BO25" s="419"/>
      <c r="BP25" s="419"/>
      <c r="BQ25" s="419"/>
      <c r="BR25" s="419"/>
      <c r="BS25" s="419"/>
      <c r="BT25" s="419"/>
      <c r="BU25" s="420"/>
      <c r="BV25" s="418">
        <v>6637551</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17883043</v>
      </c>
      <c r="BO26" s="431"/>
      <c r="BP26" s="431"/>
      <c r="BQ26" s="431"/>
      <c r="BR26" s="431"/>
      <c r="BS26" s="431"/>
      <c r="BT26" s="431"/>
      <c r="BU26" s="432"/>
      <c r="BV26" s="430">
        <v>17883043</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15338759</v>
      </c>
      <c r="BO27" s="565"/>
      <c r="BP27" s="565"/>
      <c r="BQ27" s="565"/>
      <c r="BR27" s="565"/>
      <c r="BS27" s="565"/>
      <c r="BT27" s="565"/>
      <c r="BU27" s="566"/>
      <c r="BV27" s="564">
        <v>12595751</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172</v>
      </c>
      <c r="V30" s="587"/>
      <c r="W30" s="459" t="s">
        <v>171</v>
      </c>
      <c r="X30" s="459"/>
      <c r="Y30" s="459"/>
      <c r="Z30" s="459"/>
      <c r="AA30" s="459"/>
      <c r="AB30" s="459"/>
      <c r="AC30" s="459"/>
      <c r="AD30" s="459"/>
      <c r="AE30" s="459"/>
      <c r="AF30" s="459"/>
      <c r="AG30" s="459"/>
      <c r="AH30" s="459"/>
      <c r="AI30" s="459"/>
      <c r="AJ30" s="459"/>
      <c r="AK30" s="459"/>
      <c r="AL30" s="175"/>
      <c r="AM30" s="587" t="s">
        <v>172</v>
      </c>
      <c r="AN30" s="587"/>
      <c r="AO30" s="459" t="s">
        <v>171</v>
      </c>
      <c r="AP30" s="459"/>
      <c r="AQ30" s="459"/>
      <c r="AR30" s="459"/>
      <c r="AS30" s="459"/>
      <c r="AT30" s="459"/>
      <c r="AU30" s="459"/>
      <c r="AV30" s="459"/>
      <c r="AW30" s="459"/>
      <c r="AX30" s="459"/>
      <c r="AY30" s="459"/>
      <c r="AZ30" s="459"/>
      <c r="BA30" s="459"/>
      <c r="BB30" s="459"/>
      <c r="BC30" s="459"/>
      <c r="BD30" s="200"/>
      <c r="BE30" s="587" t="s">
        <v>173</v>
      </c>
      <c r="BF30" s="587"/>
      <c r="BG30" s="459" t="s">
        <v>171</v>
      </c>
      <c r="BH30" s="459"/>
      <c r="BI30" s="459"/>
      <c r="BJ30" s="459"/>
      <c r="BK30" s="459"/>
      <c r="BL30" s="459"/>
      <c r="BM30" s="459"/>
      <c r="BN30" s="459"/>
      <c r="BO30" s="459"/>
      <c r="BP30" s="459"/>
      <c r="BQ30" s="459"/>
      <c r="BR30" s="459"/>
      <c r="BS30" s="459"/>
      <c r="BT30" s="459"/>
      <c r="BU30" s="459"/>
      <c r="BV30" s="201"/>
      <c r="BW30" s="587" t="s">
        <v>170</v>
      </c>
      <c r="BX30" s="587"/>
      <c r="BY30" s="459" t="s">
        <v>174</v>
      </c>
      <c r="BZ30" s="459"/>
      <c r="CA30" s="459"/>
      <c r="CB30" s="459"/>
      <c r="CC30" s="459"/>
      <c r="CD30" s="459"/>
      <c r="CE30" s="459"/>
      <c r="CF30" s="459"/>
      <c r="CG30" s="459"/>
      <c r="CH30" s="459"/>
      <c r="CI30" s="459"/>
      <c r="CJ30" s="459"/>
      <c r="CK30" s="459"/>
      <c r="CL30" s="459"/>
      <c r="CM30" s="459"/>
      <c r="CN30" s="175"/>
      <c r="CO30" s="587" t="s">
        <v>170</v>
      </c>
      <c r="CP30" s="587"/>
      <c r="CQ30" s="459" t="s">
        <v>175</v>
      </c>
      <c r="CR30" s="459"/>
      <c r="CS30" s="459"/>
      <c r="CT30" s="459"/>
      <c r="CU30" s="459"/>
      <c r="CV30" s="459"/>
      <c r="CW30" s="459"/>
      <c r="CX30" s="459"/>
      <c r="CY30" s="459"/>
      <c r="CZ30" s="459"/>
      <c r="DA30" s="459"/>
      <c r="DB30" s="459"/>
      <c r="DC30" s="459"/>
      <c r="DD30" s="459"/>
      <c r="DE30" s="459"/>
      <c r="DF30" s="175"/>
      <c r="DG30" s="584" t="s">
        <v>176</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9</v>
      </c>
      <c r="V31" s="585"/>
      <c r="W31" s="586" t="str">
        <f>IF('各会計、関係団体の財政状況及び健全化判断比率'!B28="","",'各会計、関係団体の財政状況及び健全化判断比率'!B28)</f>
        <v>国民健康保険特別会計</v>
      </c>
      <c r="X31" s="586"/>
      <c r="Y31" s="586"/>
      <c r="Z31" s="586"/>
      <c r="AA31" s="586"/>
      <c r="AB31" s="586"/>
      <c r="AC31" s="586"/>
      <c r="AD31" s="586"/>
      <c r="AE31" s="586"/>
      <c r="AF31" s="586"/>
      <c r="AG31" s="586"/>
      <c r="AH31" s="586"/>
      <c r="AI31" s="586"/>
      <c r="AJ31" s="586"/>
      <c r="AK31" s="586"/>
      <c r="AL31" s="199"/>
      <c r="AM31" s="585">
        <f>IF(AO31="","",MAX(C31:D40,U31:V40)+1)</f>
        <v>10</v>
      </c>
      <c r="AN31" s="585"/>
      <c r="AO31" s="586" t="str">
        <f>IF('各会計、関係団体の財政状況及び健全化判断比率'!B29="","",'各会計、関係団体の財政状況及び健全化判断比率'!B29)</f>
        <v>電気事業会計</v>
      </c>
      <c r="AP31" s="586"/>
      <c r="AQ31" s="586"/>
      <c r="AR31" s="586"/>
      <c r="AS31" s="586"/>
      <c r="AT31" s="586"/>
      <c r="AU31" s="586"/>
      <c r="AV31" s="586"/>
      <c r="AW31" s="586"/>
      <c r="AX31" s="586"/>
      <c r="AY31" s="586"/>
      <c r="AZ31" s="586"/>
      <c r="BA31" s="586"/>
      <c r="BB31" s="586"/>
      <c r="BC31" s="586"/>
      <c r="BD31" s="199"/>
      <c r="BE31" s="585">
        <f>IF(BG31="","",MAX(C31:D40,U31:V40,AM31:AN40)+1)</f>
        <v>15</v>
      </c>
      <c r="BF31" s="585"/>
      <c r="BG31" s="586" t="str">
        <f>IF('各会計、関係団体の財政状況及び健全化判断比率'!B34="","",'各会計、関係団体の財政状況及び健全化判断比率'!B34)</f>
        <v>港湾整備事業特別会計</v>
      </c>
      <c r="BH31" s="586"/>
      <c r="BI31" s="586"/>
      <c r="BJ31" s="586"/>
      <c r="BK31" s="586"/>
      <c r="BL31" s="586"/>
      <c r="BM31" s="586"/>
      <c r="BN31" s="586"/>
      <c r="BO31" s="586"/>
      <c r="BP31" s="586"/>
      <c r="BQ31" s="586"/>
      <c r="BR31" s="586"/>
      <c r="BS31" s="586"/>
      <c r="BT31" s="586"/>
      <c r="BU31" s="586"/>
      <c r="BV31" s="199"/>
      <c r="BW31" s="585">
        <f>IF(BY31="","",MAX(C31:D40,U31:V40,AM31:AN40,BE31:BF40)+1)</f>
        <v>18</v>
      </c>
      <c r="BX31" s="585"/>
      <c r="BY31" s="586" t="str">
        <f>IF('各会計、関係団体の財政状況及び健全化判断比率'!B68="","",'各会計、関係団体の財政状況及び健全化判断比率'!B68)</f>
        <v>置賜広域病院企業団</v>
      </c>
      <c r="BZ31" s="586"/>
      <c r="CA31" s="586"/>
      <c r="CB31" s="586"/>
      <c r="CC31" s="586"/>
      <c r="CD31" s="586"/>
      <c r="CE31" s="586"/>
      <c r="CF31" s="586"/>
      <c r="CG31" s="586"/>
      <c r="CH31" s="586"/>
      <c r="CI31" s="586"/>
      <c r="CJ31" s="586"/>
      <c r="CK31" s="586"/>
      <c r="CL31" s="586"/>
      <c r="CM31" s="586"/>
      <c r="CN31" s="199"/>
      <c r="CO31" s="585">
        <f>IF(CQ31="","",MAX(C31:D40,U31:V40,AM31:AN40,BE31:BF40,BW31:BX40)+1)</f>
        <v>19</v>
      </c>
      <c r="CP31" s="585"/>
      <c r="CQ31" s="586" t="str">
        <f>IF('各会計、関係団体の財政状況及び健全化判断比率'!BS7="","",'各会計、関係団体の財政状況及び健全化判断比率'!BS7)</f>
        <v>山形県公立大学法人</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公債管理特別会計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11</v>
      </c>
      <c r="AN32" s="585"/>
      <c r="AO32" s="586" t="str">
        <f>IF('各会計、関係団体の財政状況及び健全化判断比率'!B30="","",'各会計、関係団体の財政状況及び健全化判断比率'!B30)</f>
        <v>工業用水道事業会計</v>
      </c>
      <c r="AP32" s="586"/>
      <c r="AQ32" s="586"/>
      <c r="AR32" s="586"/>
      <c r="AS32" s="586"/>
      <c r="AT32" s="586"/>
      <c r="AU32" s="586"/>
      <c r="AV32" s="586"/>
      <c r="AW32" s="586"/>
      <c r="AX32" s="586"/>
      <c r="AY32" s="586"/>
      <c r="AZ32" s="586"/>
      <c r="BA32" s="586"/>
      <c r="BB32" s="586"/>
      <c r="BC32" s="586"/>
      <c r="BD32" s="199"/>
      <c r="BE32" s="585">
        <f t="shared" ref="BE32:BE40" si="2">IF(BG32="","",BE31+1)</f>
        <v>16</v>
      </c>
      <c r="BF32" s="585"/>
      <c r="BG32" s="586" t="str">
        <f>IF('各会計、関係団体の財政状況及び健全化判断比率'!B35="","",'各会計、関係団体の財政状況及び健全化判断比率'!B35)</f>
        <v>流域下水道事業特別会計</v>
      </c>
      <c r="BH32" s="586"/>
      <c r="BI32" s="586"/>
      <c r="BJ32" s="586"/>
      <c r="BK32" s="586"/>
      <c r="BL32" s="586"/>
      <c r="BM32" s="586"/>
      <c r="BN32" s="586"/>
      <c r="BO32" s="586"/>
      <c r="BP32" s="586"/>
      <c r="BQ32" s="586"/>
      <c r="BR32" s="586"/>
      <c r="BS32" s="586"/>
      <c r="BT32" s="586"/>
      <c r="BU32" s="586"/>
      <c r="BV32" s="199"/>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199"/>
      <c r="CO32" s="585">
        <f t="shared" ref="CO32:CO40" si="4">IF(CQ32="","",CO31+1)</f>
        <v>20</v>
      </c>
      <c r="CP32" s="585"/>
      <c r="CQ32" s="586" t="str">
        <f>IF('各会計、関係団体の財政状況及び健全化判断比率'!BS8="","",'各会計、関係団体の財政状況及び健全化判断比率'!BS8)</f>
        <v>(公財)やまがた教育振興財団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市町村振興資金特別会計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12</v>
      </c>
      <c r="AN33" s="585"/>
      <c r="AO33" s="586" t="str">
        <f>IF('各会計、関係団体の財政状況及び健全化判断比率'!B31="","",'各会計、関係団体の財政状況及び健全化判断比率'!B31)</f>
        <v>公営企業資産運用事業会計</v>
      </c>
      <c r="AP33" s="586"/>
      <c r="AQ33" s="586"/>
      <c r="AR33" s="586"/>
      <c r="AS33" s="586"/>
      <c r="AT33" s="586"/>
      <c r="AU33" s="586"/>
      <c r="AV33" s="586"/>
      <c r="AW33" s="586"/>
      <c r="AX33" s="586"/>
      <c r="AY33" s="586"/>
      <c r="AZ33" s="586"/>
      <c r="BA33" s="586"/>
      <c r="BB33" s="586"/>
      <c r="BC33" s="586"/>
      <c r="BD33" s="199"/>
      <c r="BE33" s="585">
        <f t="shared" si="2"/>
        <v>17</v>
      </c>
      <c r="BF33" s="585"/>
      <c r="BG33" s="586" t="str">
        <f>IF('各会計、関係団体の財政状況及び健全化判断比率'!B36="","",'各会計、関係団体の財政状況及び健全化判断比率'!B36)</f>
        <v>土地取得事業特別会計</v>
      </c>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21</v>
      </c>
      <c r="CP33" s="585"/>
      <c r="CQ33" s="586" t="str">
        <f>IF('各会計、関係団体の財政状況及び健全化判断比率'!BS9="","",'各会計、関係団体の財政状況及び健全化判断比率'!BS9)</f>
        <v>(社)山形県私立学校振興基金協会</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母子父子寡婦福祉資金特別会計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13</v>
      </c>
      <c r="AN34" s="585"/>
      <c r="AO34" s="586" t="str">
        <f>IF('各会計、関係団体の財政状況及び健全化判断比率'!B32="","",'各会計、関係団体の財政状況及び健全化判断比率'!B32)</f>
        <v>水道用水供給事業会計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22</v>
      </c>
      <c r="CP34" s="585"/>
      <c r="CQ34" s="586" t="str">
        <f>IF('各会計、関係団体の財政状況及び健全化判断比率'!BS10="","",'各会計、関係団体の財政状況及び健全化判断比率'!BS10)</f>
        <v>(公財)山形県生涯学習文化財団</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小規模企業者等設備導入資金特別会計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f t="shared" si="1"/>
        <v>14</v>
      </c>
      <c r="AN35" s="585"/>
      <c r="AO35" s="586" t="str">
        <f>IF('各会計、関係団体の財政状況及び健全化判断比率'!B33="","",'各会計、関係団体の財政状況及び健全化判断比率'!B33)</f>
        <v>病院事業会計</v>
      </c>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23</v>
      </c>
      <c r="CP35" s="585"/>
      <c r="CQ35" s="586" t="str">
        <f>IF('各会計、関係団体の財政状況及び健全化判断比率'!BS11="","",'各会計、関係団体の財政状況及び健全化判断比率'!BS11)</f>
        <v>(株)モンテディオ山形</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農業改良資金特別会計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24</v>
      </c>
      <c r="CP36" s="585"/>
      <c r="CQ36" s="586" t="str">
        <f>IF('各会計、関係団体の財政状況及び健全化判断比率'!BS12="","",'各会計、関係団体の財政状況及び健全化判断比率'!BS12)</f>
        <v>株式会社山形テレビ</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沿岸漁業改善資金特別会計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25</v>
      </c>
      <c r="CP37" s="585"/>
      <c r="CQ37" s="586" t="str">
        <f>IF('各会計、関係団体の財政状況及び健全化判断比率'!BS13="","",'各会計、関係団体の財政状況及び健全化判断比率'!BS13)</f>
        <v>株式会社さくらんぼテレビジョン</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林業改善資金特別会計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26</v>
      </c>
      <c r="CP38" s="585"/>
      <c r="CQ38" s="586" t="str">
        <f>IF('各会計、関係団体の財政状況及び健全化判断比率'!BS14="","",'各会計、関係団体の財政状況及び健全化判断比率'!BS14)</f>
        <v>山形鉄道(株)</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t="str">
        <f t="shared" si="5"/>
        <v/>
      </c>
      <c r="D39" s="585"/>
      <c r="E39" s="586" t="str">
        <f>IF('各会計、関係団体の財政状況及び健全化判断比率'!B15="","",'各会計、関係団体の財政状況及び健全化判断比率'!B15)</f>
        <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27</v>
      </c>
      <c r="CP39" s="585"/>
      <c r="CQ39" s="586" t="str">
        <f>IF('各会計、関係団体の財政状況及び健全化判断比率'!BS15="","",'各会計、関係団体の財政状況及び健全化判断比率'!BS15)</f>
        <v>山形空港ビル(株)</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t="str">
        <f t="shared" si="5"/>
        <v/>
      </c>
      <c r="D40" s="585"/>
      <c r="E40" s="586" t="str">
        <f>IF('各会計、関係団体の財政状況及び健全化判断比率'!B16="","",'各会計、関係団体の財政状況及び健全化判断比率'!B16)</f>
        <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28</v>
      </c>
      <c r="CP40" s="585"/>
      <c r="CQ40" s="586" t="str">
        <f>IF('各会計、関係団体の財政状況及び健全化判断比率'!BS16="","",'各会計、関係団体の財政状況及び健全化判断比率'!BS16)</f>
        <v>庄内空港ビル(株)</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y4k6s5G5IDO07W7ZQA0W6R17o3txwlvnShgmPlIjTqX+fa01SooLUDk77YyDaGN+WIjsY3e1L/Gt9XaVkxI4jQ==" saltValue="wpQXrJuShfg5mxM+fAZna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2">
      <c r="A34" s="10"/>
      <c r="B34" s="19"/>
      <c r="C34" s="1162" t="s">
        <v>546</v>
      </c>
      <c r="D34" s="1162"/>
      <c r="E34" s="1163"/>
      <c r="F34" s="20">
        <v>0.72</v>
      </c>
      <c r="G34" s="21">
        <v>0.26</v>
      </c>
      <c r="H34" s="21" t="s">
        <v>547</v>
      </c>
      <c r="I34" s="21" t="s">
        <v>548</v>
      </c>
      <c r="J34" s="22" t="s">
        <v>549</v>
      </c>
      <c r="K34" s="10"/>
      <c r="L34" s="10"/>
      <c r="M34" s="10"/>
      <c r="N34" s="10"/>
      <c r="O34" s="10"/>
      <c r="P34" s="10"/>
    </row>
    <row r="35" spans="1:16" ht="39" customHeight="1" x14ac:dyDescent="0.2">
      <c r="A35" s="10"/>
      <c r="B35" s="23"/>
      <c r="C35" s="1156" t="s">
        <v>550</v>
      </c>
      <c r="D35" s="1157"/>
      <c r="E35" s="1158"/>
      <c r="F35" s="24">
        <v>4.4000000000000004</v>
      </c>
      <c r="G35" s="25">
        <v>4.7300000000000004</v>
      </c>
      <c r="H35" s="25">
        <v>4.9800000000000004</v>
      </c>
      <c r="I35" s="25">
        <v>5.32</v>
      </c>
      <c r="J35" s="26">
        <v>5.79</v>
      </c>
      <c r="K35" s="10"/>
      <c r="L35" s="10"/>
      <c r="M35" s="10"/>
      <c r="N35" s="10"/>
      <c r="O35" s="10"/>
      <c r="P35" s="10"/>
    </row>
    <row r="36" spans="1:16" ht="39" customHeight="1" x14ac:dyDescent="0.2">
      <c r="A36" s="10"/>
      <c r="B36" s="23"/>
      <c r="C36" s="1156" t="s">
        <v>551</v>
      </c>
      <c r="D36" s="1157"/>
      <c r="E36" s="1158"/>
      <c r="F36" s="24">
        <v>3.41</v>
      </c>
      <c r="G36" s="25">
        <v>3.83</v>
      </c>
      <c r="H36" s="25">
        <v>4.2300000000000004</v>
      </c>
      <c r="I36" s="25">
        <v>5.0199999999999996</v>
      </c>
      <c r="J36" s="26">
        <v>5.46</v>
      </c>
      <c r="K36" s="10"/>
      <c r="L36" s="10"/>
      <c r="M36" s="10"/>
      <c r="N36" s="10"/>
      <c r="O36" s="10"/>
      <c r="P36" s="10"/>
    </row>
    <row r="37" spans="1:16" ht="39" customHeight="1" x14ac:dyDescent="0.2">
      <c r="A37" s="10"/>
      <c r="B37" s="23"/>
      <c r="C37" s="1156" t="s">
        <v>552</v>
      </c>
      <c r="D37" s="1157"/>
      <c r="E37" s="1158"/>
      <c r="F37" s="24">
        <v>1.18</v>
      </c>
      <c r="G37" s="25">
        <v>1.41</v>
      </c>
      <c r="H37" s="25">
        <v>1.1399999999999999</v>
      </c>
      <c r="I37" s="25">
        <v>1.35</v>
      </c>
      <c r="J37" s="26">
        <v>1.4</v>
      </c>
      <c r="K37" s="10"/>
      <c r="L37" s="10"/>
      <c r="M37" s="10"/>
      <c r="N37" s="10"/>
      <c r="O37" s="10"/>
      <c r="P37" s="10"/>
    </row>
    <row r="38" spans="1:16" ht="39" customHeight="1" x14ac:dyDescent="0.2">
      <c r="A38" s="10"/>
      <c r="B38" s="23"/>
      <c r="C38" s="1156" t="s">
        <v>553</v>
      </c>
      <c r="D38" s="1157"/>
      <c r="E38" s="1158"/>
      <c r="F38" s="24">
        <v>0.48</v>
      </c>
      <c r="G38" s="25">
        <v>0.89</v>
      </c>
      <c r="H38" s="25">
        <v>0.95</v>
      </c>
      <c r="I38" s="25">
        <v>0.89</v>
      </c>
      <c r="J38" s="26">
        <v>0.96</v>
      </c>
      <c r="K38" s="10"/>
      <c r="L38" s="10"/>
      <c r="M38" s="10"/>
      <c r="N38" s="10"/>
      <c r="O38" s="10"/>
      <c r="P38" s="10"/>
    </row>
    <row r="39" spans="1:16" ht="39" customHeight="1" x14ac:dyDescent="0.2">
      <c r="A39" s="10"/>
      <c r="B39" s="23"/>
      <c r="C39" s="1156" t="s">
        <v>554</v>
      </c>
      <c r="D39" s="1157"/>
      <c r="E39" s="1158"/>
      <c r="F39" s="24">
        <v>0.15</v>
      </c>
      <c r="G39" s="25">
        <v>0.13</v>
      </c>
      <c r="H39" s="25">
        <v>0.13</v>
      </c>
      <c r="I39" s="25">
        <v>0.17</v>
      </c>
      <c r="J39" s="26">
        <v>0.21</v>
      </c>
      <c r="K39" s="10"/>
      <c r="L39" s="10"/>
      <c r="M39" s="10"/>
      <c r="N39" s="10"/>
      <c r="O39" s="10"/>
      <c r="P39" s="10"/>
    </row>
    <row r="40" spans="1:16" ht="39" customHeight="1" x14ac:dyDescent="0.2">
      <c r="A40" s="10"/>
      <c r="B40" s="23"/>
      <c r="C40" s="1156" t="s">
        <v>555</v>
      </c>
      <c r="D40" s="1157"/>
      <c r="E40" s="1158"/>
      <c r="F40" s="24" t="s">
        <v>500</v>
      </c>
      <c r="G40" s="25" t="s">
        <v>500</v>
      </c>
      <c r="H40" s="25" t="s">
        <v>500</v>
      </c>
      <c r="I40" s="25" t="s">
        <v>500</v>
      </c>
      <c r="J40" s="26">
        <v>0.17</v>
      </c>
      <c r="K40" s="10"/>
      <c r="L40" s="10"/>
      <c r="M40" s="10"/>
      <c r="N40" s="10"/>
      <c r="O40" s="10"/>
      <c r="P40" s="10"/>
    </row>
    <row r="41" spans="1:16" ht="39" customHeight="1" x14ac:dyDescent="0.2">
      <c r="A41" s="10"/>
      <c r="B41" s="23"/>
      <c r="C41" s="1156" t="s">
        <v>556</v>
      </c>
      <c r="D41" s="1157"/>
      <c r="E41" s="1158"/>
      <c r="F41" s="24">
        <v>0.12</v>
      </c>
      <c r="G41" s="25">
        <v>0.14000000000000001</v>
      </c>
      <c r="H41" s="25">
        <v>0.12</v>
      </c>
      <c r="I41" s="25">
        <v>0.1</v>
      </c>
      <c r="J41" s="26">
        <v>0.1</v>
      </c>
      <c r="K41" s="10"/>
      <c r="L41" s="10"/>
      <c r="M41" s="10"/>
      <c r="N41" s="10"/>
      <c r="O41" s="10"/>
      <c r="P41" s="10"/>
    </row>
    <row r="42" spans="1:16" ht="39" customHeight="1" x14ac:dyDescent="0.2">
      <c r="A42" s="10"/>
      <c r="B42" s="27"/>
      <c r="C42" s="1156" t="s">
        <v>557</v>
      </c>
      <c r="D42" s="1157"/>
      <c r="E42" s="1158"/>
      <c r="F42" s="24" t="s">
        <v>500</v>
      </c>
      <c r="G42" s="25" t="s">
        <v>500</v>
      </c>
      <c r="H42" s="25" t="s">
        <v>500</v>
      </c>
      <c r="I42" s="25" t="s">
        <v>500</v>
      </c>
      <c r="J42" s="26" t="s">
        <v>500</v>
      </c>
      <c r="K42" s="10"/>
      <c r="L42" s="10"/>
      <c r="M42" s="10"/>
      <c r="N42" s="10"/>
      <c r="O42" s="10"/>
      <c r="P42" s="10"/>
    </row>
    <row r="43" spans="1:16" ht="39" customHeight="1" thickBot="1" x14ac:dyDescent="0.25">
      <c r="A43" s="10"/>
      <c r="B43" s="28"/>
      <c r="C43" s="1159" t="s">
        <v>558</v>
      </c>
      <c r="D43" s="1160"/>
      <c r="E43" s="1161"/>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pChZ9mUE3UxEux5ICoeXy9P/4nzzZ1Ol53LXW480wJcAEaYvBSHawqdfzAQIuJiJeP1eLBH7DcFQYn+AsHUutg==" saltValue="JDh0xuueE5gLTjHJ/5mC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90" zoomScaleNormal="9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2">
      <c r="A45" s="36"/>
      <c r="B45" s="1164" t="s">
        <v>10</v>
      </c>
      <c r="C45" s="1165"/>
      <c r="D45" s="46"/>
      <c r="E45" s="1170" t="s">
        <v>11</v>
      </c>
      <c r="F45" s="1170"/>
      <c r="G45" s="1170"/>
      <c r="H45" s="1170"/>
      <c r="I45" s="1170"/>
      <c r="J45" s="1171"/>
      <c r="K45" s="47">
        <v>94678</v>
      </c>
      <c r="L45" s="48">
        <v>93671</v>
      </c>
      <c r="M45" s="48">
        <v>92445</v>
      </c>
      <c r="N45" s="48">
        <v>96534</v>
      </c>
      <c r="O45" s="49">
        <v>90521</v>
      </c>
      <c r="P45" s="36"/>
      <c r="Q45" s="36"/>
      <c r="R45" s="36"/>
      <c r="S45" s="36"/>
      <c r="T45" s="36"/>
      <c r="U45" s="36"/>
    </row>
    <row r="46" spans="1:21" ht="30.75" customHeight="1" x14ac:dyDescent="0.2">
      <c r="A46" s="36"/>
      <c r="B46" s="1166"/>
      <c r="C46" s="1167"/>
      <c r="D46" s="50"/>
      <c r="E46" s="1172" t="s">
        <v>12</v>
      </c>
      <c r="F46" s="1172"/>
      <c r="G46" s="1172"/>
      <c r="H46" s="1172"/>
      <c r="I46" s="1172"/>
      <c r="J46" s="1173"/>
      <c r="K46" s="51" t="s">
        <v>500</v>
      </c>
      <c r="L46" s="52" t="s">
        <v>500</v>
      </c>
      <c r="M46" s="52" t="s">
        <v>500</v>
      </c>
      <c r="N46" s="52" t="s">
        <v>500</v>
      </c>
      <c r="O46" s="53" t="s">
        <v>500</v>
      </c>
      <c r="P46" s="36"/>
      <c r="Q46" s="36"/>
      <c r="R46" s="36"/>
      <c r="S46" s="36"/>
      <c r="T46" s="36"/>
      <c r="U46" s="36"/>
    </row>
    <row r="47" spans="1:21" ht="30.75" customHeight="1" x14ac:dyDescent="0.2">
      <c r="A47" s="36"/>
      <c r="B47" s="1166"/>
      <c r="C47" s="1167"/>
      <c r="D47" s="50"/>
      <c r="E47" s="1172" t="s">
        <v>13</v>
      </c>
      <c r="F47" s="1172"/>
      <c r="G47" s="1172"/>
      <c r="H47" s="1172"/>
      <c r="I47" s="1172"/>
      <c r="J47" s="1173"/>
      <c r="K47" s="51">
        <v>1159</v>
      </c>
      <c r="L47" s="52">
        <v>1159</v>
      </c>
      <c r="M47" s="52">
        <v>1159</v>
      </c>
      <c r="N47" s="52">
        <v>1159</v>
      </c>
      <c r="O47" s="53">
        <v>159</v>
      </c>
      <c r="P47" s="36"/>
      <c r="Q47" s="36"/>
      <c r="R47" s="36"/>
      <c r="S47" s="36"/>
      <c r="T47" s="36"/>
      <c r="U47" s="36"/>
    </row>
    <row r="48" spans="1:21" ht="30.75" customHeight="1" x14ac:dyDescent="0.2">
      <c r="A48" s="36"/>
      <c r="B48" s="1166"/>
      <c r="C48" s="1167"/>
      <c r="D48" s="50"/>
      <c r="E48" s="1172" t="s">
        <v>14</v>
      </c>
      <c r="F48" s="1172"/>
      <c r="G48" s="1172"/>
      <c r="H48" s="1172"/>
      <c r="I48" s="1172"/>
      <c r="J48" s="1173"/>
      <c r="K48" s="51">
        <v>3258</v>
      </c>
      <c r="L48" s="52">
        <v>3283</v>
      </c>
      <c r="M48" s="52">
        <v>3061</v>
      </c>
      <c r="N48" s="52">
        <v>3051</v>
      </c>
      <c r="O48" s="53">
        <v>2545</v>
      </c>
      <c r="P48" s="36"/>
      <c r="Q48" s="36"/>
      <c r="R48" s="36"/>
      <c r="S48" s="36"/>
      <c r="T48" s="36"/>
      <c r="U48" s="36"/>
    </row>
    <row r="49" spans="1:21" ht="30.75" customHeight="1" x14ac:dyDescent="0.2">
      <c r="A49" s="36"/>
      <c r="B49" s="1166"/>
      <c r="C49" s="1167"/>
      <c r="D49" s="50"/>
      <c r="E49" s="1172" t="s">
        <v>15</v>
      </c>
      <c r="F49" s="1172"/>
      <c r="G49" s="1172"/>
      <c r="H49" s="1172"/>
      <c r="I49" s="1172"/>
      <c r="J49" s="1173"/>
      <c r="K49" s="51">
        <v>708</v>
      </c>
      <c r="L49" s="52">
        <v>686</v>
      </c>
      <c r="M49" s="52">
        <v>882</v>
      </c>
      <c r="N49" s="52">
        <v>979</v>
      </c>
      <c r="O49" s="53">
        <v>948</v>
      </c>
      <c r="P49" s="36"/>
      <c r="Q49" s="36"/>
      <c r="R49" s="36"/>
      <c r="S49" s="36"/>
      <c r="T49" s="36"/>
      <c r="U49" s="36"/>
    </row>
    <row r="50" spans="1:21" ht="30.75" customHeight="1" x14ac:dyDescent="0.2">
      <c r="A50" s="36"/>
      <c r="B50" s="1166"/>
      <c r="C50" s="1167"/>
      <c r="D50" s="50"/>
      <c r="E50" s="1172" t="s">
        <v>16</v>
      </c>
      <c r="F50" s="1172"/>
      <c r="G50" s="1172"/>
      <c r="H50" s="1172"/>
      <c r="I50" s="1172"/>
      <c r="J50" s="1173"/>
      <c r="K50" s="51">
        <v>571</v>
      </c>
      <c r="L50" s="52">
        <v>415</v>
      </c>
      <c r="M50" s="52">
        <v>379</v>
      </c>
      <c r="N50" s="52">
        <v>241</v>
      </c>
      <c r="O50" s="53">
        <v>169</v>
      </c>
      <c r="P50" s="36"/>
      <c r="Q50" s="36"/>
      <c r="R50" s="36"/>
      <c r="S50" s="36"/>
      <c r="T50" s="36"/>
      <c r="U50" s="36"/>
    </row>
    <row r="51" spans="1:21" ht="30.75" customHeight="1" x14ac:dyDescent="0.2">
      <c r="A51" s="36"/>
      <c r="B51" s="1168"/>
      <c r="C51" s="1169"/>
      <c r="D51" s="54"/>
      <c r="E51" s="1172" t="s">
        <v>17</v>
      </c>
      <c r="F51" s="1172"/>
      <c r="G51" s="1172"/>
      <c r="H51" s="1172"/>
      <c r="I51" s="1172"/>
      <c r="J51" s="1173"/>
      <c r="K51" s="51">
        <v>43</v>
      </c>
      <c r="L51" s="52">
        <v>36</v>
      </c>
      <c r="M51" s="52">
        <v>5</v>
      </c>
      <c r="N51" s="52">
        <v>19</v>
      </c>
      <c r="O51" s="53">
        <v>13</v>
      </c>
      <c r="P51" s="36"/>
      <c r="Q51" s="36"/>
      <c r="R51" s="36"/>
      <c r="S51" s="36"/>
      <c r="T51" s="36"/>
      <c r="U51" s="36"/>
    </row>
    <row r="52" spans="1:21" ht="30.75" customHeight="1" x14ac:dyDescent="0.2">
      <c r="A52" s="36"/>
      <c r="B52" s="1174" t="s">
        <v>18</v>
      </c>
      <c r="C52" s="1175"/>
      <c r="D52" s="54"/>
      <c r="E52" s="1172" t="s">
        <v>19</v>
      </c>
      <c r="F52" s="1172"/>
      <c r="G52" s="1172"/>
      <c r="H52" s="1172"/>
      <c r="I52" s="1172"/>
      <c r="J52" s="1173"/>
      <c r="K52" s="51">
        <v>63707</v>
      </c>
      <c r="L52" s="52">
        <v>64115</v>
      </c>
      <c r="M52" s="52">
        <v>64084</v>
      </c>
      <c r="N52" s="52">
        <v>69430</v>
      </c>
      <c r="O52" s="53">
        <v>62642</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36710</v>
      </c>
      <c r="L53" s="57">
        <v>35135</v>
      </c>
      <c r="M53" s="57">
        <v>33847</v>
      </c>
      <c r="N53" s="57">
        <v>32553</v>
      </c>
      <c r="O53" s="58">
        <v>31713</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559</v>
      </c>
      <c r="L55" s="65" t="s">
        <v>560</v>
      </c>
      <c r="M55" s="65" t="s">
        <v>561</v>
      </c>
      <c r="N55" s="65" t="s">
        <v>562</v>
      </c>
      <c r="O55" s="66" t="s">
        <v>563</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7">
        <v>4840</v>
      </c>
      <c r="L56" s="68">
        <v>5799</v>
      </c>
      <c r="M56" s="68">
        <v>6758</v>
      </c>
      <c r="N56" s="68">
        <v>7717</v>
      </c>
      <c r="O56" s="69">
        <v>796</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0">
        <v>1000</v>
      </c>
      <c r="L57" s="71">
        <v>2159</v>
      </c>
      <c r="M57" s="71">
        <v>3317</v>
      </c>
      <c r="N57" s="71">
        <v>4476</v>
      </c>
      <c r="O57" s="72">
        <v>635</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0L09QMeYy+WHSnBD26jOMeSl3lr/3szdxvXOantPKzuTxWvBl9J0jvZ+h4lztoaLstcFQi+IdgbTESKUXCUqkw==" saltValue="G3udTFf7sqSGH2dYt7N3M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0" zoomScaleNormal="5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540</v>
      </c>
      <c r="J40" s="384" t="s">
        <v>541</v>
      </c>
      <c r="K40" s="384" t="s">
        <v>542</v>
      </c>
      <c r="L40" s="384" t="s">
        <v>543</v>
      </c>
      <c r="M40" s="385" t="s">
        <v>544</v>
      </c>
    </row>
    <row r="41" spans="2:13" ht="27.75" customHeight="1" x14ac:dyDescent="0.2">
      <c r="B41" s="1190" t="s">
        <v>28</v>
      </c>
      <c r="C41" s="1191"/>
      <c r="D41" s="83"/>
      <c r="E41" s="1196" t="s">
        <v>29</v>
      </c>
      <c r="F41" s="1196"/>
      <c r="G41" s="1196"/>
      <c r="H41" s="1197"/>
      <c r="I41" s="386">
        <v>1196851</v>
      </c>
      <c r="J41" s="387">
        <v>1192010</v>
      </c>
      <c r="K41" s="387">
        <v>1185507</v>
      </c>
      <c r="L41" s="387">
        <v>1168669</v>
      </c>
      <c r="M41" s="388">
        <v>1171297</v>
      </c>
    </row>
    <row r="42" spans="2:13" ht="27.75" customHeight="1" x14ac:dyDescent="0.2">
      <c r="B42" s="1192"/>
      <c r="C42" s="1193"/>
      <c r="D42" s="84"/>
      <c r="E42" s="1198" t="s">
        <v>30</v>
      </c>
      <c r="F42" s="1198"/>
      <c r="G42" s="1198"/>
      <c r="H42" s="1199"/>
      <c r="I42" s="389">
        <v>1982</v>
      </c>
      <c r="J42" s="390">
        <v>1482</v>
      </c>
      <c r="K42" s="390">
        <v>1143</v>
      </c>
      <c r="L42" s="390">
        <v>910</v>
      </c>
      <c r="M42" s="391">
        <v>924</v>
      </c>
    </row>
    <row r="43" spans="2:13" ht="27.75" customHeight="1" x14ac:dyDescent="0.2">
      <c r="B43" s="1192"/>
      <c r="C43" s="1193"/>
      <c r="D43" s="84"/>
      <c r="E43" s="1198" t="s">
        <v>31</v>
      </c>
      <c r="F43" s="1198"/>
      <c r="G43" s="1198"/>
      <c r="H43" s="1199"/>
      <c r="I43" s="389">
        <v>30804</v>
      </c>
      <c r="J43" s="390">
        <v>29101</v>
      </c>
      <c r="K43" s="390">
        <v>27675</v>
      </c>
      <c r="L43" s="390">
        <v>27357</v>
      </c>
      <c r="M43" s="391">
        <v>27196</v>
      </c>
    </row>
    <row r="44" spans="2:13" ht="27.75" customHeight="1" x14ac:dyDescent="0.2">
      <c r="B44" s="1192"/>
      <c r="C44" s="1193"/>
      <c r="D44" s="84"/>
      <c r="E44" s="1198" t="s">
        <v>32</v>
      </c>
      <c r="F44" s="1198"/>
      <c r="G44" s="1198"/>
      <c r="H44" s="1199"/>
      <c r="I44" s="389">
        <v>8951</v>
      </c>
      <c r="J44" s="390">
        <v>8655</v>
      </c>
      <c r="K44" s="390">
        <v>7995</v>
      </c>
      <c r="L44" s="390">
        <v>7451</v>
      </c>
      <c r="M44" s="391">
        <v>6974</v>
      </c>
    </row>
    <row r="45" spans="2:13" ht="27.75" customHeight="1" x14ac:dyDescent="0.2">
      <c r="B45" s="1192"/>
      <c r="C45" s="1193"/>
      <c r="D45" s="84"/>
      <c r="E45" s="1198" t="s">
        <v>33</v>
      </c>
      <c r="F45" s="1198"/>
      <c r="G45" s="1198"/>
      <c r="H45" s="1199"/>
      <c r="I45" s="389">
        <v>149605</v>
      </c>
      <c r="J45" s="390">
        <v>151080</v>
      </c>
      <c r="K45" s="390">
        <v>146784</v>
      </c>
      <c r="L45" s="390">
        <v>142209</v>
      </c>
      <c r="M45" s="391">
        <v>132859</v>
      </c>
    </row>
    <row r="46" spans="2:13" ht="27.75" customHeight="1" x14ac:dyDescent="0.2">
      <c r="B46" s="1192"/>
      <c r="C46" s="1193"/>
      <c r="D46" s="85"/>
      <c r="E46" s="1200" t="s">
        <v>34</v>
      </c>
      <c r="F46" s="1200"/>
      <c r="G46" s="1200"/>
      <c r="H46" s="1201"/>
      <c r="I46" s="389">
        <v>12038</v>
      </c>
      <c r="J46" s="390">
        <v>10548</v>
      </c>
      <c r="K46" s="390">
        <v>11677</v>
      </c>
      <c r="L46" s="390">
        <v>10442</v>
      </c>
      <c r="M46" s="391">
        <v>9157</v>
      </c>
    </row>
    <row r="47" spans="2:13" ht="27.75" customHeight="1" x14ac:dyDescent="0.2">
      <c r="B47" s="1192"/>
      <c r="C47" s="1193"/>
      <c r="D47" s="86"/>
      <c r="E47" s="1202" t="s">
        <v>35</v>
      </c>
      <c r="F47" s="1203"/>
      <c r="G47" s="1203"/>
      <c r="H47" s="1204"/>
      <c r="I47" s="389" t="s">
        <v>500</v>
      </c>
      <c r="J47" s="390" t="s">
        <v>500</v>
      </c>
      <c r="K47" s="390" t="s">
        <v>500</v>
      </c>
      <c r="L47" s="390" t="s">
        <v>500</v>
      </c>
      <c r="M47" s="391" t="s">
        <v>500</v>
      </c>
    </row>
    <row r="48" spans="2:13" ht="27.75" customHeight="1" x14ac:dyDescent="0.2">
      <c r="B48" s="1192"/>
      <c r="C48" s="1193"/>
      <c r="D48" s="84"/>
      <c r="E48" s="1198" t="s">
        <v>36</v>
      </c>
      <c r="F48" s="1198"/>
      <c r="G48" s="1198"/>
      <c r="H48" s="1199"/>
      <c r="I48" s="389" t="s">
        <v>500</v>
      </c>
      <c r="J48" s="390" t="s">
        <v>500</v>
      </c>
      <c r="K48" s="390" t="s">
        <v>500</v>
      </c>
      <c r="L48" s="390" t="s">
        <v>500</v>
      </c>
      <c r="M48" s="391" t="s">
        <v>500</v>
      </c>
    </row>
    <row r="49" spans="2:13" ht="27.75" customHeight="1" x14ac:dyDescent="0.2">
      <c r="B49" s="1194"/>
      <c r="C49" s="1195"/>
      <c r="D49" s="84"/>
      <c r="E49" s="1198" t="s">
        <v>37</v>
      </c>
      <c r="F49" s="1198"/>
      <c r="G49" s="1198"/>
      <c r="H49" s="1199"/>
      <c r="I49" s="389" t="s">
        <v>500</v>
      </c>
      <c r="J49" s="390" t="s">
        <v>500</v>
      </c>
      <c r="K49" s="390" t="s">
        <v>500</v>
      </c>
      <c r="L49" s="390" t="s">
        <v>500</v>
      </c>
      <c r="M49" s="391" t="s">
        <v>500</v>
      </c>
    </row>
    <row r="50" spans="2:13" ht="27.75" customHeight="1" x14ac:dyDescent="0.2">
      <c r="B50" s="1205" t="s">
        <v>38</v>
      </c>
      <c r="C50" s="1206"/>
      <c r="D50" s="87"/>
      <c r="E50" s="1198" t="s">
        <v>39</v>
      </c>
      <c r="F50" s="1198"/>
      <c r="G50" s="1198"/>
      <c r="H50" s="1199"/>
      <c r="I50" s="389">
        <v>48606</v>
      </c>
      <c r="J50" s="390">
        <v>49142</v>
      </c>
      <c r="K50" s="390">
        <v>45184</v>
      </c>
      <c r="L50" s="390">
        <v>36349</v>
      </c>
      <c r="M50" s="391">
        <v>37681</v>
      </c>
    </row>
    <row r="51" spans="2:13" ht="27.75" customHeight="1" x14ac:dyDescent="0.2">
      <c r="B51" s="1192"/>
      <c r="C51" s="1193"/>
      <c r="D51" s="84"/>
      <c r="E51" s="1198" t="s">
        <v>40</v>
      </c>
      <c r="F51" s="1198"/>
      <c r="G51" s="1198"/>
      <c r="H51" s="1199"/>
      <c r="I51" s="389">
        <v>21370</v>
      </c>
      <c r="J51" s="390">
        <v>20083</v>
      </c>
      <c r="K51" s="390">
        <v>20362</v>
      </c>
      <c r="L51" s="390">
        <v>14115</v>
      </c>
      <c r="M51" s="391">
        <v>17825</v>
      </c>
    </row>
    <row r="52" spans="2:13" ht="27.75" customHeight="1" x14ac:dyDescent="0.2">
      <c r="B52" s="1194"/>
      <c r="C52" s="1195"/>
      <c r="D52" s="84"/>
      <c r="E52" s="1198" t="s">
        <v>41</v>
      </c>
      <c r="F52" s="1198"/>
      <c r="G52" s="1198"/>
      <c r="H52" s="1199"/>
      <c r="I52" s="389">
        <v>706496</v>
      </c>
      <c r="J52" s="390">
        <v>698158</v>
      </c>
      <c r="K52" s="390">
        <v>686501</v>
      </c>
      <c r="L52" s="390">
        <v>673672</v>
      </c>
      <c r="M52" s="391">
        <v>660406</v>
      </c>
    </row>
    <row r="53" spans="2:13" ht="27.75" customHeight="1" thickBot="1" x14ac:dyDescent="0.25">
      <c r="B53" s="1207" t="s">
        <v>42</v>
      </c>
      <c r="C53" s="1208"/>
      <c r="D53" s="88"/>
      <c r="E53" s="1209" t="s">
        <v>43</v>
      </c>
      <c r="F53" s="1209"/>
      <c r="G53" s="1209"/>
      <c r="H53" s="1210"/>
      <c r="I53" s="392">
        <v>623758</v>
      </c>
      <c r="J53" s="393">
        <v>625493</v>
      </c>
      <c r="K53" s="393">
        <v>628735</v>
      </c>
      <c r="L53" s="393">
        <v>632902</v>
      </c>
      <c r="M53" s="394">
        <v>632494</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5RUj3znIpPbO5jjYpsUQ8kDbmjgGq00U3pu9rMuQ4bPhRhpTVUPmqE0QnvHOwAMdir2pvyoHiE7A1yX7cLNVw==" saltValue="kWj/ScHgAxTtAP0UxD00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0" zoomScaleNormal="5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542</v>
      </c>
      <c r="G54" s="96" t="s">
        <v>543</v>
      </c>
      <c r="H54" s="97" t="s">
        <v>544</v>
      </c>
    </row>
    <row r="55" spans="2:8" ht="52.5" customHeight="1" x14ac:dyDescent="0.2">
      <c r="B55" s="98"/>
      <c r="C55" s="1219" t="s">
        <v>45</v>
      </c>
      <c r="D55" s="1219"/>
      <c r="E55" s="1220"/>
      <c r="F55" s="99">
        <v>6766</v>
      </c>
      <c r="G55" s="99">
        <v>6638</v>
      </c>
      <c r="H55" s="100">
        <v>8611</v>
      </c>
    </row>
    <row r="56" spans="2:8" ht="52.5" customHeight="1" x14ac:dyDescent="0.2">
      <c r="B56" s="101"/>
      <c r="C56" s="1221" t="s">
        <v>46</v>
      </c>
      <c r="D56" s="1221"/>
      <c r="E56" s="1222"/>
      <c r="F56" s="102">
        <v>18576</v>
      </c>
      <c r="G56" s="102">
        <v>17883</v>
      </c>
      <c r="H56" s="103">
        <v>17883</v>
      </c>
    </row>
    <row r="57" spans="2:8" ht="53.25" customHeight="1" x14ac:dyDescent="0.2">
      <c r="B57" s="101"/>
      <c r="C57" s="1223" t="s">
        <v>47</v>
      </c>
      <c r="D57" s="1223"/>
      <c r="E57" s="1224"/>
      <c r="F57" s="104">
        <v>14193</v>
      </c>
      <c r="G57" s="104">
        <v>12596</v>
      </c>
      <c r="H57" s="105">
        <v>15339</v>
      </c>
    </row>
    <row r="58" spans="2:8" ht="45.75" customHeight="1" x14ac:dyDescent="0.2">
      <c r="B58" s="106"/>
      <c r="C58" s="1211" t="s">
        <v>613</v>
      </c>
      <c r="D58" s="1212"/>
      <c r="E58" s="1213"/>
      <c r="F58" s="107">
        <v>4139</v>
      </c>
      <c r="G58" s="107">
        <v>3966</v>
      </c>
      <c r="H58" s="108">
        <v>4066</v>
      </c>
    </row>
    <row r="59" spans="2:8" ht="45.75" customHeight="1" x14ac:dyDescent="0.2">
      <c r="B59" s="106"/>
      <c r="C59" s="1211" t="s">
        <v>614</v>
      </c>
      <c r="D59" s="1212"/>
      <c r="E59" s="1213"/>
      <c r="F59" s="107">
        <v>2042</v>
      </c>
      <c r="G59" s="107">
        <v>2043</v>
      </c>
      <c r="H59" s="108">
        <v>3214</v>
      </c>
    </row>
    <row r="60" spans="2:8" ht="45.75" customHeight="1" x14ac:dyDescent="0.2">
      <c r="B60" s="106"/>
      <c r="C60" s="1211" t="s">
        <v>615</v>
      </c>
      <c r="D60" s="1212"/>
      <c r="E60" s="1213"/>
      <c r="F60" s="107">
        <v>1240</v>
      </c>
      <c r="G60" s="107">
        <v>1397</v>
      </c>
      <c r="H60" s="108">
        <v>1397</v>
      </c>
    </row>
    <row r="61" spans="2:8" ht="45.75" customHeight="1" x14ac:dyDescent="0.2">
      <c r="B61" s="106"/>
      <c r="C61" s="1211" t="s">
        <v>616</v>
      </c>
      <c r="D61" s="1212"/>
      <c r="E61" s="1213"/>
      <c r="F61" s="107" t="s">
        <v>500</v>
      </c>
      <c r="G61" s="107" t="s">
        <v>500</v>
      </c>
      <c r="H61" s="108">
        <v>1378</v>
      </c>
    </row>
    <row r="62" spans="2:8" ht="45.75" customHeight="1" thickBot="1" x14ac:dyDescent="0.25">
      <c r="B62" s="109"/>
      <c r="C62" s="1214" t="s">
        <v>617</v>
      </c>
      <c r="D62" s="1215"/>
      <c r="E62" s="1216"/>
      <c r="F62" s="110">
        <v>906</v>
      </c>
      <c r="G62" s="110">
        <v>895</v>
      </c>
      <c r="H62" s="111">
        <v>877</v>
      </c>
    </row>
    <row r="63" spans="2:8" ht="52.5" customHeight="1" thickBot="1" x14ac:dyDescent="0.25">
      <c r="B63" s="112"/>
      <c r="C63" s="1217" t="s">
        <v>48</v>
      </c>
      <c r="D63" s="1217"/>
      <c r="E63" s="1218"/>
      <c r="F63" s="113">
        <v>39535</v>
      </c>
      <c r="G63" s="113">
        <v>37116</v>
      </c>
      <c r="H63" s="114">
        <v>41833</v>
      </c>
    </row>
    <row r="64" spans="2:8" ht="15" customHeight="1" x14ac:dyDescent="0.2"/>
    <row r="65" ht="0" hidden="1" customHeight="1" x14ac:dyDescent="0.2"/>
    <row r="66" ht="0" hidden="1" customHeight="1" x14ac:dyDescent="0.2"/>
  </sheetData>
  <sheetProtection algorithmName="SHA-512" hashValue="vGR4ryWiDs71NmFmclI1db16r9uD7qy8L5YKWQQ//BlniYut0pxIjktK10Pm/KY3MwQ5Tw5wLzyfpOUmSyHz/Q==" saltValue="O69cACZln6kVID91UnKd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619</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619</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620</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621</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622</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623</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540</v>
      </c>
      <c r="BQ50" s="1259"/>
      <c r="BR50" s="1259"/>
      <c r="BS50" s="1259"/>
      <c r="BT50" s="1259"/>
      <c r="BU50" s="1259"/>
      <c r="BV50" s="1259"/>
      <c r="BW50" s="1259"/>
      <c r="BX50" s="1259" t="s">
        <v>541</v>
      </c>
      <c r="BY50" s="1259"/>
      <c r="BZ50" s="1259"/>
      <c r="CA50" s="1259"/>
      <c r="CB50" s="1259"/>
      <c r="CC50" s="1259"/>
      <c r="CD50" s="1259"/>
      <c r="CE50" s="1259"/>
      <c r="CF50" s="1259" t="s">
        <v>542</v>
      </c>
      <c r="CG50" s="1259"/>
      <c r="CH50" s="1259"/>
      <c r="CI50" s="1259"/>
      <c r="CJ50" s="1259"/>
      <c r="CK50" s="1259"/>
      <c r="CL50" s="1259"/>
      <c r="CM50" s="1259"/>
      <c r="CN50" s="1259" t="s">
        <v>543</v>
      </c>
      <c r="CO50" s="1259"/>
      <c r="CP50" s="1259"/>
      <c r="CQ50" s="1259"/>
      <c r="CR50" s="1259"/>
      <c r="CS50" s="1259"/>
      <c r="CT50" s="1259"/>
      <c r="CU50" s="1259"/>
      <c r="CV50" s="1259" t="s">
        <v>544</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624</v>
      </c>
      <c r="AO51" s="1263"/>
      <c r="AP51" s="1263"/>
      <c r="AQ51" s="1263"/>
      <c r="AR51" s="1263"/>
      <c r="AS51" s="1263"/>
      <c r="AT51" s="1263"/>
      <c r="AU51" s="1263"/>
      <c r="AV51" s="1263"/>
      <c r="AW51" s="1263"/>
      <c r="AX51" s="1263"/>
      <c r="AY51" s="1263"/>
      <c r="AZ51" s="1263"/>
      <c r="BA51" s="1263"/>
      <c r="BB51" s="1263" t="s">
        <v>625</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233.1</v>
      </c>
      <c r="CG51" s="1265"/>
      <c r="CH51" s="1265"/>
      <c r="CI51" s="1265"/>
      <c r="CJ51" s="1265"/>
      <c r="CK51" s="1265"/>
      <c r="CL51" s="1265"/>
      <c r="CM51" s="1265"/>
      <c r="CN51" s="1265">
        <v>236.6</v>
      </c>
      <c r="CO51" s="1265"/>
      <c r="CP51" s="1265"/>
      <c r="CQ51" s="1265"/>
      <c r="CR51" s="1265"/>
      <c r="CS51" s="1265"/>
      <c r="CT51" s="1265"/>
      <c r="CU51" s="1265"/>
      <c r="CV51" s="1265">
        <v>236.8</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626</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61.4</v>
      </c>
      <c r="CG53" s="1265"/>
      <c r="CH53" s="1265"/>
      <c r="CI53" s="1265"/>
      <c r="CJ53" s="1265"/>
      <c r="CK53" s="1265"/>
      <c r="CL53" s="1265"/>
      <c r="CM53" s="1265"/>
      <c r="CN53" s="1265">
        <v>62.8</v>
      </c>
      <c r="CO53" s="1265"/>
      <c r="CP53" s="1265"/>
      <c r="CQ53" s="1265"/>
      <c r="CR53" s="1265"/>
      <c r="CS53" s="1265"/>
      <c r="CT53" s="1265"/>
      <c r="CU53" s="1265"/>
      <c r="CV53" s="1265">
        <v>64.5</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627</v>
      </c>
      <c r="AO55" s="1259"/>
      <c r="AP55" s="1259"/>
      <c r="AQ55" s="1259"/>
      <c r="AR55" s="1259"/>
      <c r="AS55" s="1259"/>
      <c r="AT55" s="1259"/>
      <c r="AU55" s="1259"/>
      <c r="AV55" s="1259"/>
      <c r="AW55" s="1259"/>
      <c r="AX55" s="1259"/>
      <c r="AY55" s="1259"/>
      <c r="AZ55" s="1259"/>
      <c r="BA55" s="1259"/>
      <c r="BB55" s="1263" t="s">
        <v>625</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174.6</v>
      </c>
      <c r="CG55" s="1265"/>
      <c r="CH55" s="1265"/>
      <c r="CI55" s="1265"/>
      <c r="CJ55" s="1265"/>
      <c r="CK55" s="1265"/>
      <c r="CL55" s="1265"/>
      <c r="CM55" s="1265"/>
      <c r="CN55" s="1265">
        <v>173</v>
      </c>
      <c r="CO55" s="1265"/>
      <c r="CP55" s="1265"/>
      <c r="CQ55" s="1265"/>
      <c r="CR55" s="1265"/>
      <c r="CS55" s="1265"/>
      <c r="CT55" s="1265"/>
      <c r="CU55" s="1265"/>
      <c r="CV55" s="1265">
        <v>171.9</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626</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53.3</v>
      </c>
      <c r="CG57" s="1265"/>
      <c r="CH57" s="1265"/>
      <c r="CI57" s="1265"/>
      <c r="CJ57" s="1265"/>
      <c r="CK57" s="1265"/>
      <c r="CL57" s="1265"/>
      <c r="CM57" s="1265"/>
      <c r="CN57" s="1265">
        <v>53.7</v>
      </c>
      <c r="CO57" s="1265"/>
      <c r="CP57" s="1265"/>
      <c r="CQ57" s="1265"/>
      <c r="CR57" s="1265"/>
      <c r="CS57" s="1265"/>
      <c r="CT57" s="1265"/>
      <c r="CU57" s="1265"/>
      <c r="CV57" s="1265">
        <v>55.8</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628</v>
      </c>
    </row>
    <row r="64" spans="1:109" ht="13" x14ac:dyDescent="0.2">
      <c r="B64" s="1234"/>
      <c r="G64" s="1241"/>
      <c r="I64" s="1275"/>
      <c r="J64" s="1275"/>
      <c r="K64" s="1275"/>
      <c r="L64" s="1275"/>
      <c r="M64" s="1275"/>
      <c r="N64" s="1276"/>
      <c r="AM64" s="1241"/>
      <c r="AN64" s="1241" t="s">
        <v>621</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5" customHeight="1" x14ac:dyDescent="0.2">
      <c r="B65" s="1234"/>
      <c r="AN65" s="1243" t="s">
        <v>629</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623</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540</v>
      </c>
      <c r="BQ72" s="1259"/>
      <c r="BR72" s="1259"/>
      <c r="BS72" s="1259"/>
      <c r="BT72" s="1259"/>
      <c r="BU72" s="1259"/>
      <c r="BV72" s="1259"/>
      <c r="BW72" s="1259"/>
      <c r="BX72" s="1259" t="s">
        <v>541</v>
      </c>
      <c r="BY72" s="1259"/>
      <c r="BZ72" s="1259"/>
      <c r="CA72" s="1259"/>
      <c r="CB72" s="1259"/>
      <c r="CC72" s="1259"/>
      <c r="CD72" s="1259"/>
      <c r="CE72" s="1259"/>
      <c r="CF72" s="1259" t="s">
        <v>542</v>
      </c>
      <c r="CG72" s="1259"/>
      <c r="CH72" s="1259"/>
      <c r="CI72" s="1259"/>
      <c r="CJ72" s="1259"/>
      <c r="CK72" s="1259"/>
      <c r="CL72" s="1259"/>
      <c r="CM72" s="1259"/>
      <c r="CN72" s="1259" t="s">
        <v>543</v>
      </c>
      <c r="CO72" s="1259"/>
      <c r="CP72" s="1259"/>
      <c r="CQ72" s="1259"/>
      <c r="CR72" s="1259"/>
      <c r="CS72" s="1259"/>
      <c r="CT72" s="1259"/>
      <c r="CU72" s="1259"/>
      <c r="CV72" s="1259" t="s">
        <v>544</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624</v>
      </c>
      <c r="AO73" s="1263"/>
      <c r="AP73" s="1263"/>
      <c r="AQ73" s="1263"/>
      <c r="AR73" s="1263"/>
      <c r="AS73" s="1263"/>
      <c r="AT73" s="1263"/>
      <c r="AU73" s="1263"/>
      <c r="AV73" s="1263"/>
      <c r="AW73" s="1263"/>
      <c r="AX73" s="1263"/>
      <c r="AY73" s="1263"/>
      <c r="AZ73" s="1263"/>
      <c r="BA73" s="1263"/>
      <c r="BB73" s="1263" t="s">
        <v>625</v>
      </c>
      <c r="BC73" s="1263"/>
      <c r="BD73" s="1263"/>
      <c r="BE73" s="1263"/>
      <c r="BF73" s="1263"/>
      <c r="BG73" s="1263"/>
      <c r="BH73" s="1263"/>
      <c r="BI73" s="1263"/>
      <c r="BJ73" s="1263"/>
      <c r="BK73" s="1263"/>
      <c r="BL73" s="1263"/>
      <c r="BM73" s="1263"/>
      <c r="BN73" s="1263"/>
      <c r="BO73" s="1263"/>
      <c r="BP73" s="1265">
        <v>230.2</v>
      </c>
      <c r="BQ73" s="1265"/>
      <c r="BR73" s="1265"/>
      <c r="BS73" s="1265"/>
      <c r="BT73" s="1265"/>
      <c r="BU73" s="1265"/>
      <c r="BV73" s="1265"/>
      <c r="BW73" s="1265"/>
      <c r="BX73" s="1265">
        <v>227.7</v>
      </c>
      <c r="BY73" s="1265"/>
      <c r="BZ73" s="1265"/>
      <c r="CA73" s="1265"/>
      <c r="CB73" s="1265"/>
      <c r="CC73" s="1265"/>
      <c r="CD73" s="1265"/>
      <c r="CE73" s="1265"/>
      <c r="CF73" s="1265">
        <v>233.1</v>
      </c>
      <c r="CG73" s="1265"/>
      <c r="CH73" s="1265"/>
      <c r="CI73" s="1265"/>
      <c r="CJ73" s="1265"/>
      <c r="CK73" s="1265"/>
      <c r="CL73" s="1265"/>
      <c r="CM73" s="1265"/>
      <c r="CN73" s="1265">
        <v>236.6</v>
      </c>
      <c r="CO73" s="1265"/>
      <c r="CP73" s="1265"/>
      <c r="CQ73" s="1265"/>
      <c r="CR73" s="1265"/>
      <c r="CS73" s="1265"/>
      <c r="CT73" s="1265"/>
      <c r="CU73" s="1265"/>
      <c r="CV73" s="1265">
        <v>236.8</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630</v>
      </c>
      <c r="BC75" s="1263"/>
      <c r="BD75" s="1263"/>
      <c r="BE75" s="1263"/>
      <c r="BF75" s="1263"/>
      <c r="BG75" s="1263"/>
      <c r="BH75" s="1263"/>
      <c r="BI75" s="1263"/>
      <c r="BJ75" s="1263"/>
      <c r="BK75" s="1263"/>
      <c r="BL75" s="1263"/>
      <c r="BM75" s="1263"/>
      <c r="BN75" s="1263"/>
      <c r="BO75" s="1263"/>
      <c r="BP75" s="1265">
        <v>13.6</v>
      </c>
      <c r="BQ75" s="1265"/>
      <c r="BR75" s="1265"/>
      <c r="BS75" s="1265"/>
      <c r="BT75" s="1265"/>
      <c r="BU75" s="1265"/>
      <c r="BV75" s="1265"/>
      <c r="BW75" s="1265"/>
      <c r="BX75" s="1265">
        <v>13.2</v>
      </c>
      <c r="BY75" s="1265"/>
      <c r="BZ75" s="1265"/>
      <c r="CA75" s="1265"/>
      <c r="CB75" s="1265"/>
      <c r="CC75" s="1265"/>
      <c r="CD75" s="1265"/>
      <c r="CE75" s="1265"/>
      <c r="CF75" s="1265">
        <v>12.9</v>
      </c>
      <c r="CG75" s="1265"/>
      <c r="CH75" s="1265"/>
      <c r="CI75" s="1265"/>
      <c r="CJ75" s="1265"/>
      <c r="CK75" s="1265"/>
      <c r="CL75" s="1265"/>
      <c r="CM75" s="1265"/>
      <c r="CN75" s="1265">
        <v>12.5</v>
      </c>
      <c r="CO75" s="1265"/>
      <c r="CP75" s="1265"/>
      <c r="CQ75" s="1265"/>
      <c r="CR75" s="1265"/>
      <c r="CS75" s="1265"/>
      <c r="CT75" s="1265"/>
      <c r="CU75" s="1265"/>
      <c r="CV75" s="1265">
        <v>12.1</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627</v>
      </c>
      <c r="AO77" s="1259"/>
      <c r="AP77" s="1259"/>
      <c r="AQ77" s="1259"/>
      <c r="AR77" s="1259"/>
      <c r="AS77" s="1259"/>
      <c r="AT77" s="1259"/>
      <c r="AU77" s="1259"/>
      <c r="AV77" s="1259"/>
      <c r="AW77" s="1259"/>
      <c r="AX77" s="1259"/>
      <c r="AY77" s="1259"/>
      <c r="AZ77" s="1259"/>
      <c r="BA77" s="1259"/>
      <c r="BB77" s="1263" t="s">
        <v>625</v>
      </c>
      <c r="BC77" s="1263"/>
      <c r="BD77" s="1263"/>
      <c r="BE77" s="1263"/>
      <c r="BF77" s="1263"/>
      <c r="BG77" s="1263"/>
      <c r="BH77" s="1263"/>
      <c r="BI77" s="1263"/>
      <c r="BJ77" s="1263"/>
      <c r="BK77" s="1263"/>
      <c r="BL77" s="1263"/>
      <c r="BM77" s="1263"/>
      <c r="BN77" s="1263"/>
      <c r="BO77" s="1263"/>
      <c r="BP77" s="1265">
        <v>216</v>
      </c>
      <c r="BQ77" s="1265"/>
      <c r="BR77" s="1265"/>
      <c r="BS77" s="1265"/>
      <c r="BT77" s="1265"/>
      <c r="BU77" s="1265"/>
      <c r="BV77" s="1265"/>
      <c r="BW77" s="1265"/>
      <c r="BX77" s="1265">
        <v>169.1</v>
      </c>
      <c r="BY77" s="1265"/>
      <c r="BZ77" s="1265"/>
      <c r="CA77" s="1265"/>
      <c r="CB77" s="1265"/>
      <c r="CC77" s="1265"/>
      <c r="CD77" s="1265"/>
      <c r="CE77" s="1265"/>
      <c r="CF77" s="1265">
        <v>174.6</v>
      </c>
      <c r="CG77" s="1265"/>
      <c r="CH77" s="1265"/>
      <c r="CI77" s="1265"/>
      <c r="CJ77" s="1265"/>
      <c r="CK77" s="1265"/>
      <c r="CL77" s="1265"/>
      <c r="CM77" s="1265"/>
      <c r="CN77" s="1265">
        <v>173</v>
      </c>
      <c r="CO77" s="1265"/>
      <c r="CP77" s="1265"/>
      <c r="CQ77" s="1265"/>
      <c r="CR77" s="1265"/>
      <c r="CS77" s="1265"/>
      <c r="CT77" s="1265"/>
      <c r="CU77" s="1265"/>
      <c r="CV77" s="1265">
        <v>171.9</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630</v>
      </c>
      <c r="BC79" s="1263"/>
      <c r="BD79" s="1263"/>
      <c r="BE79" s="1263"/>
      <c r="BF79" s="1263"/>
      <c r="BG79" s="1263"/>
      <c r="BH79" s="1263"/>
      <c r="BI79" s="1263"/>
      <c r="BJ79" s="1263"/>
      <c r="BK79" s="1263"/>
      <c r="BL79" s="1263"/>
      <c r="BM79" s="1263"/>
      <c r="BN79" s="1263"/>
      <c r="BO79" s="1263"/>
      <c r="BP79" s="1265">
        <v>16.2</v>
      </c>
      <c r="BQ79" s="1265"/>
      <c r="BR79" s="1265"/>
      <c r="BS79" s="1265"/>
      <c r="BT79" s="1265"/>
      <c r="BU79" s="1265"/>
      <c r="BV79" s="1265"/>
      <c r="BW79" s="1265"/>
      <c r="BX79" s="1265">
        <v>14.1</v>
      </c>
      <c r="BY79" s="1265"/>
      <c r="BZ79" s="1265"/>
      <c r="CA79" s="1265"/>
      <c r="CB79" s="1265"/>
      <c r="CC79" s="1265"/>
      <c r="CD79" s="1265"/>
      <c r="CE79" s="1265"/>
      <c r="CF79" s="1265">
        <v>13.1</v>
      </c>
      <c r="CG79" s="1265"/>
      <c r="CH79" s="1265"/>
      <c r="CI79" s="1265"/>
      <c r="CJ79" s="1265"/>
      <c r="CK79" s="1265"/>
      <c r="CL79" s="1265"/>
      <c r="CM79" s="1265"/>
      <c r="CN79" s="1265">
        <v>12.2</v>
      </c>
      <c r="CO79" s="1265"/>
      <c r="CP79" s="1265"/>
      <c r="CQ79" s="1265"/>
      <c r="CR79" s="1265"/>
      <c r="CS79" s="1265"/>
      <c r="CT79" s="1265"/>
      <c r="CU79" s="1265"/>
      <c r="CV79" s="1265">
        <v>11.7</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fwfXJ7XtZCYeEcduvbN+gxSuThZwA5fjAj40Wo+Ft4zClTcplxTBmsV+GyWe9+IWmOiUqArrn6yqPdpOjSlPg==" saltValue="Of5xpenoUtmmJGjsWcbhn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1kZxvXuWHWQiGtXyYAhh1F3MTobYULAYjUWVKPb4W8cYZk80hRPbCKXNjlZvpEyTtmtu3Wu96fOcVXxeBZ7fA==" saltValue="jaitqPBvQ6x3gHZaBEcLJ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NA69z8ttx6Wg6aW7IPyAaji5CgALDyzrSwxFOqSU4/U02Y4/yCWx+zzjbYL9L06luj9z58yoQprBbGkpZ4WUA==" saltValue="Azzuxgst/cS2FJ1sqx4uo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531</v>
      </c>
      <c r="B3" s="130"/>
      <c r="C3" s="131"/>
      <c r="D3" s="132">
        <v>79712</v>
      </c>
      <c r="E3" s="133"/>
      <c r="F3" s="134">
        <v>94715</v>
      </c>
      <c r="G3" s="135"/>
      <c r="H3" s="136"/>
    </row>
    <row r="4" spans="1:8" x14ac:dyDescent="0.2">
      <c r="A4" s="137"/>
      <c r="B4" s="138"/>
      <c r="C4" s="139"/>
      <c r="D4" s="140">
        <v>29020</v>
      </c>
      <c r="E4" s="141"/>
      <c r="F4" s="142">
        <v>24902</v>
      </c>
      <c r="G4" s="143"/>
      <c r="H4" s="144"/>
    </row>
    <row r="5" spans="1:8" x14ac:dyDescent="0.2">
      <c r="A5" s="125" t="s">
        <v>533</v>
      </c>
      <c r="B5" s="130"/>
      <c r="C5" s="131"/>
      <c r="D5" s="132">
        <v>74966</v>
      </c>
      <c r="E5" s="133"/>
      <c r="F5" s="134">
        <v>97161</v>
      </c>
      <c r="G5" s="135"/>
      <c r="H5" s="136"/>
    </row>
    <row r="6" spans="1:8" x14ac:dyDescent="0.2">
      <c r="A6" s="137"/>
      <c r="B6" s="138"/>
      <c r="C6" s="139"/>
      <c r="D6" s="140">
        <v>30197</v>
      </c>
      <c r="E6" s="141"/>
      <c r="F6" s="142">
        <v>26543</v>
      </c>
      <c r="G6" s="143"/>
      <c r="H6" s="144"/>
    </row>
    <row r="7" spans="1:8" x14ac:dyDescent="0.2">
      <c r="A7" s="125" t="s">
        <v>534</v>
      </c>
      <c r="B7" s="130"/>
      <c r="C7" s="131"/>
      <c r="D7" s="132">
        <v>86432</v>
      </c>
      <c r="E7" s="133"/>
      <c r="F7" s="134">
        <v>101731</v>
      </c>
      <c r="G7" s="135"/>
      <c r="H7" s="136"/>
    </row>
    <row r="8" spans="1:8" x14ac:dyDescent="0.2">
      <c r="A8" s="137"/>
      <c r="B8" s="138"/>
      <c r="C8" s="139"/>
      <c r="D8" s="140">
        <v>32704</v>
      </c>
      <c r="E8" s="141"/>
      <c r="F8" s="142">
        <v>26906</v>
      </c>
      <c r="G8" s="143"/>
      <c r="H8" s="144"/>
    </row>
    <row r="9" spans="1:8" x14ac:dyDescent="0.2">
      <c r="A9" s="125" t="s">
        <v>535</v>
      </c>
      <c r="B9" s="130"/>
      <c r="C9" s="131"/>
      <c r="D9" s="132">
        <v>81813</v>
      </c>
      <c r="E9" s="133"/>
      <c r="F9" s="134">
        <v>108224</v>
      </c>
      <c r="G9" s="135"/>
      <c r="H9" s="136"/>
    </row>
    <row r="10" spans="1:8" x14ac:dyDescent="0.2">
      <c r="A10" s="137"/>
      <c r="B10" s="138"/>
      <c r="C10" s="139"/>
      <c r="D10" s="140">
        <v>24453</v>
      </c>
      <c r="E10" s="141"/>
      <c r="F10" s="142">
        <v>27358</v>
      </c>
      <c r="G10" s="143"/>
      <c r="H10" s="144"/>
    </row>
    <row r="11" spans="1:8" x14ac:dyDescent="0.2">
      <c r="A11" s="125" t="s">
        <v>536</v>
      </c>
      <c r="B11" s="130"/>
      <c r="C11" s="131"/>
      <c r="D11" s="132">
        <v>83925</v>
      </c>
      <c r="E11" s="133"/>
      <c r="F11" s="134">
        <v>105585</v>
      </c>
      <c r="G11" s="135"/>
      <c r="H11" s="136"/>
    </row>
    <row r="12" spans="1:8" x14ac:dyDescent="0.2">
      <c r="A12" s="137"/>
      <c r="B12" s="138"/>
      <c r="C12" s="145"/>
      <c r="D12" s="140">
        <v>26961</v>
      </c>
      <c r="E12" s="141"/>
      <c r="F12" s="142">
        <v>26225</v>
      </c>
      <c r="G12" s="143"/>
      <c r="H12" s="144"/>
    </row>
    <row r="13" spans="1:8" x14ac:dyDescent="0.2">
      <c r="A13" s="125"/>
      <c r="B13" s="130"/>
      <c r="C13" s="146"/>
      <c r="D13" s="147">
        <v>81370</v>
      </c>
      <c r="E13" s="148"/>
      <c r="F13" s="149">
        <v>101483</v>
      </c>
      <c r="G13" s="150"/>
      <c r="H13" s="136"/>
    </row>
    <row r="14" spans="1:8" x14ac:dyDescent="0.2">
      <c r="A14" s="137"/>
      <c r="B14" s="138"/>
      <c r="C14" s="139"/>
      <c r="D14" s="140">
        <v>28667</v>
      </c>
      <c r="E14" s="141"/>
      <c r="F14" s="142">
        <v>26387</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1.18</v>
      </c>
      <c r="C19" s="151">
        <f>ROUND(VALUE(SUBSTITUTE(実質収支比率等に係る経年分析!G$48,"▲","-")),2)</f>
        <v>1.42</v>
      </c>
      <c r="D19" s="151">
        <f>ROUND(VALUE(SUBSTITUTE(実質収支比率等に係る経年分析!H$48,"▲","-")),2)</f>
        <v>1.1399999999999999</v>
      </c>
      <c r="E19" s="151">
        <f>ROUND(VALUE(SUBSTITUTE(実質収支比率等に係る経年分析!I$48,"▲","-")),2)</f>
        <v>1.36</v>
      </c>
      <c r="F19" s="151">
        <f>ROUND(VALUE(SUBSTITUTE(実質収支比率等に係る経年分析!J$48,"▲","-")),2)</f>
        <v>1.4</v>
      </c>
    </row>
    <row r="20" spans="1:11" x14ac:dyDescent="0.2">
      <c r="A20" s="151" t="s">
        <v>53</v>
      </c>
      <c r="B20" s="151">
        <f>ROUND(VALUE(SUBSTITUTE(実質収支比率等に係る経年分析!F$47,"▲","-")),2)</f>
        <v>3.4</v>
      </c>
      <c r="C20" s="151">
        <f>ROUND(VALUE(SUBSTITUTE(実質収支比率等に係る経年分析!G$47,"▲","-")),2)</f>
        <v>3.43</v>
      </c>
      <c r="D20" s="151">
        <f>ROUND(VALUE(SUBSTITUTE(実質収支比率等に係る経年分析!H$47,"▲","-")),2)</f>
        <v>2.0499999999999998</v>
      </c>
      <c r="E20" s="151">
        <f>ROUND(VALUE(SUBSTITUTE(実質収支比率等に係る経年分析!I$47,"▲","-")),2)</f>
        <v>2.02</v>
      </c>
      <c r="F20" s="151">
        <f>ROUND(VALUE(SUBSTITUTE(実質収支比率等に係る経年分析!J$47,"▲","-")),2)</f>
        <v>2.64</v>
      </c>
    </row>
    <row r="21" spans="1:11" x14ac:dyDescent="0.2">
      <c r="A21" s="151" t="s">
        <v>54</v>
      </c>
      <c r="B21" s="151">
        <f>IF(ISNUMBER(VALUE(SUBSTITUTE(実質収支比率等に係る経年分析!F$49,"▲","-"))),ROUND(VALUE(SUBSTITUTE(実質収支比率等に係る経年分析!F$49,"▲","-")),2),NA())</f>
        <v>0.66</v>
      </c>
      <c r="C21" s="151">
        <f>IF(ISNUMBER(VALUE(SUBSTITUTE(実質収支比率等に係る経年分析!G$49,"▲","-"))),ROUND(VALUE(SUBSTITUTE(実質収支比率等に係る経年分析!G$49,"▲","-")),2),NA())</f>
        <v>0.32</v>
      </c>
      <c r="D21" s="151">
        <f>IF(ISNUMBER(VALUE(SUBSTITUTE(実質収支比率等に係る経年分析!H$49,"▲","-"))),ROUND(VALUE(SUBSTITUTE(実質収支比率等に係る経年分析!H$49,"▲","-")),2),NA())</f>
        <v>-1.72</v>
      </c>
      <c r="E21" s="151">
        <f>IF(ISNUMBER(VALUE(SUBSTITUTE(実質収支比率等に係る経年分析!I$49,"▲","-"))),ROUND(VALUE(SUBSTITUTE(実質収支比率等に係る経年分析!I$49,"▲","-")),2),NA())</f>
        <v>0.17</v>
      </c>
      <c r="F21" s="151">
        <f>IF(ISNUMBER(VALUE(SUBSTITUTE(実質収支比率等に係る経年分析!J$49,"▲","-"))),ROUND(VALUE(SUBSTITUTE(実質収支比率等に係る経年分析!J$49,"▲","-")),2),NA())</f>
        <v>0.64</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流域下水道事業特別会計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0.12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0.14000000000000001</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0.12</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0.1</v>
      </c>
    </row>
    <row r="30" spans="1:11" x14ac:dyDescent="0.2">
      <c r="A30" s="152" t="str">
        <f>IF(連結実質赤字比率に係る赤字・黒字の構成分析!C$40="",NA(),連結実質赤字比率に係る赤字・黒字の構成分析!C$40)</f>
        <v>国民健康保険特別会計</v>
      </c>
      <c r="B30" s="152" t="e">
        <f>IF(ROUND(VALUE(SUBSTITUTE(連結実質赤字比率に係る赤字・黒字の構成分析!F$40,"▲", "-")), 2) &lt; 0, ABS(ROUND(VALUE(SUBSTITUTE(連結実質赤字比率に係る赤字・黒字の構成分析!F$40,"▲", "-")), 2)), NA())</f>
        <v>#VALUE!</v>
      </c>
      <c r="C30" s="152" t="e">
        <f>IF(ROUND(VALUE(SUBSTITUTE(連結実質赤字比率に係る赤字・黒字の構成分析!F$40,"▲", "-")), 2) &gt;= 0, ABS(ROUND(VALUE(SUBSTITUTE(連結実質赤字比率に係る赤字・黒字の構成分析!F$40,"▲", "-")), 2)), NA())</f>
        <v>#VALUE!</v>
      </c>
      <c r="D30" s="152" t="e">
        <f>IF(ROUND(VALUE(SUBSTITUTE(連結実質赤字比率に係る赤字・黒字の構成分析!G$40,"▲", "-")), 2) &lt; 0, ABS(ROUND(VALUE(SUBSTITUTE(連結実質赤字比率に係る赤字・黒字の構成分析!G$40,"▲", "-")), 2)), NA())</f>
        <v>#VALUE!</v>
      </c>
      <c r="E30" s="152" t="e">
        <f>IF(ROUND(VALUE(SUBSTITUTE(連結実質赤字比率に係る赤字・黒字の構成分析!G$40,"▲", "-")), 2) &gt;= 0, ABS(ROUND(VALUE(SUBSTITUTE(連結実質赤字比率に係る赤字・黒字の構成分析!G$40,"▲", "-")), 2)), NA())</f>
        <v>#VALUE!</v>
      </c>
      <c r="F30" s="152" t="e">
        <f>IF(ROUND(VALUE(SUBSTITUTE(連結実質赤字比率に係る赤字・黒字の構成分析!H$40,"▲", "-")), 2) &lt; 0, ABS(ROUND(VALUE(SUBSTITUTE(連結実質赤字比率に係る赤字・黒字の構成分析!H$40,"▲", "-")), 2)), NA())</f>
        <v>#VALUE!</v>
      </c>
      <c r="G30" s="152" t="e">
        <f>IF(ROUND(VALUE(SUBSTITUTE(連結実質赤字比率に係る赤字・黒字の構成分析!H$40,"▲", "-")), 2) &gt;= 0, ABS(ROUND(VALUE(SUBSTITUTE(連結実質赤字比率に係る赤字・黒字の構成分析!H$40,"▲", "-")), 2)), NA())</f>
        <v>#VALUE!</v>
      </c>
      <c r="H30" s="152" t="e">
        <f>IF(ROUND(VALUE(SUBSTITUTE(連結実質赤字比率に係る赤字・黒字の構成分析!I$40,"▲", "-")), 2) &lt; 0, ABS(ROUND(VALUE(SUBSTITUTE(連結実質赤字比率に係る赤字・黒字の構成分析!I$40,"▲", "-")), 2)), NA())</f>
        <v>#VALUE!</v>
      </c>
      <c r="I30" s="152" t="e">
        <f>IF(ROUND(VALUE(SUBSTITUTE(連結実質赤字比率に係る赤字・黒字の構成分析!I$40,"▲", "-")), 2) &gt;= 0, ABS(ROUND(VALUE(SUBSTITUTE(連結実質赤字比率に係る赤字・黒字の構成分析!I$40,"▲", "-")), 2)), NA())</f>
        <v>#VALUE!</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0.17</v>
      </c>
    </row>
    <row r="31" spans="1:11" x14ac:dyDescent="0.2">
      <c r="A31" s="152" t="str">
        <f>IF(連結実質赤字比率に係る赤字・黒字の構成分析!C$39="",NA(),連結実質赤字比率に係る赤字・黒字の構成分析!C$39)</f>
        <v>工業用水道事業会計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0.17</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0.21</v>
      </c>
    </row>
    <row r="32" spans="1:11" x14ac:dyDescent="0.2">
      <c r="A32" s="152" t="str">
        <f>IF(連結実質赤字比率に係る赤字・黒字の構成分析!C$38="",NA(),連結実質赤字比率に係る赤字・黒字の構成分析!C$38)</f>
        <v>公営企業資産運用事業会計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0.48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0.89</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0.95</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0.89</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0.96</v>
      </c>
    </row>
    <row r="33" spans="1:16" x14ac:dyDescent="0.2">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1.18</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1.41</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1.1399999999999999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1.35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1.4</v>
      </c>
    </row>
    <row r="34" spans="1:16" x14ac:dyDescent="0.2">
      <c r="A34" s="152" t="str">
        <f>IF(連結実質赤字比率に係る赤字・黒字の構成分析!C$36="",NA(),連結実質赤字比率に係る赤字・黒字の構成分析!C$36)</f>
        <v>水道用水供給事業会計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3.41</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3.83</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4.2300000000000004</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5.0199999999999996</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5.46</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4.4000000000000004</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4.7300000000000004</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4.9800000000000004</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5.32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5.79</v>
      </c>
    </row>
    <row r="36" spans="1:16" x14ac:dyDescent="0.2">
      <c r="A36" s="152" t="str">
        <f>IF(連結実質赤字比率に係る赤字・黒字の構成分析!C$34="",NA(),連結実質赤字比率に係る赤字・黒字の構成分析!C$34)</f>
        <v>病院事業会計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0.72</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0.26</v>
      </c>
      <c r="F36" s="152">
        <f>IF(ROUND(VALUE(SUBSTITUTE(連結実質赤字比率に係る赤字・黒字の構成分析!H$34,"▲", "-")), 2) &lt; 0, ABS(ROUND(VALUE(SUBSTITUTE(連結実質赤字比率に係る赤字・黒字の構成分析!H$34,"▲", "-")), 2)), NA())</f>
        <v>0.28999999999999998</v>
      </c>
      <c r="G36" s="152" t="e">
        <f>IF(ROUND(VALUE(SUBSTITUTE(連結実質赤字比率に係る赤字・黒字の構成分析!H$34,"▲", "-")), 2) &gt;= 0, ABS(ROUND(VALUE(SUBSTITUTE(連結実質赤字比率に係る赤字・黒字の構成分析!H$34,"▲", "-")), 2)), NA())</f>
        <v>#N/A</v>
      </c>
      <c r="H36" s="152">
        <f>IF(ROUND(VALUE(SUBSTITUTE(連結実質赤字比率に係る赤字・黒字の構成分析!I$34,"▲", "-")), 2) &lt; 0, ABS(ROUND(VALUE(SUBSTITUTE(連結実質赤字比率に係る赤字・黒字の構成分析!I$34,"▲", "-")), 2)), NA())</f>
        <v>1.19</v>
      </c>
      <c r="I36" s="152" t="e">
        <f>IF(ROUND(VALUE(SUBSTITUTE(連結実質赤字比率に係る赤字・黒字の構成分析!I$34,"▲", "-")), 2) &gt;= 0, ABS(ROUND(VALUE(SUBSTITUTE(連結実質赤字比率に係る赤字・黒字の構成分析!I$34,"▲", "-")), 2)), NA())</f>
        <v>#N/A</v>
      </c>
      <c r="J36" s="152">
        <f>IF(ROUND(VALUE(SUBSTITUTE(連結実質赤字比率に係る赤字・黒字の構成分析!J$34,"▲", "-")), 2) &lt; 0, ABS(ROUND(VALUE(SUBSTITUTE(連結実質赤字比率に係る赤字・黒字の構成分析!J$34,"▲", "-")), 2)), NA())</f>
        <v>1.43</v>
      </c>
      <c r="K36" s="152" t="e">
        <f>IF(ROUND(VALUE(SUBSTITUTE(連結実質赤字比率に係る赤字・黒字の構成分析!J$34,"▲", "-")), 2) &gt;= 0, ABS(ROUND(VALUE(SUBSTITUTE(連結実質赤字比率に係る赤字・黒字の構成分析!J$34,"▲", "-")), 2)), NA())</f>
        <v>#N/A</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63707</v>
      </c>
      <c r="E42" s="153"/>
      <c r="F42" s="153"/>
      <c r="G42" s="153">
        <f>'実質公債費比率（分子）の構造'!L$52</f>
        <v>64115</v>
      </c>
      <c r="H42" s="153"/>
      <c r="I42" s="153"/>
      <c r="J42" s="153">
        <f>'実質公債費比率（分子）の構造'!M$52</f>
        <v>64084</v>
      </c>
      <c r="K42" s="153"/>
      <c r="L42" s="153"/>
      <c r="M42" s="153">
        <f>'実質公債費比率（分子）の構造'!N$52</f>
        <v>69430</v>
      </c>
      <c r="N42" s="153"/>
      <c r="O42" s="153"/>
      <c r="P42" s="153">
        <f>'実質公債費比率（分子）の構造'!O$52</f>
        <v>62642</v>
      </c>
    </row>
    <row r="43" spans="1:16" x14ac:dyDescent="0.2">
      <c r="A43" s="153" t="s">
        <v>62</v>
      </c>
      <c r="B43" s="153">
        <f>'実質公債費比率（分子）の構造'!K$51</f>
        <v>43</v>
      </c>
      <c r="C43" s="153"/>
      <c r="D43" s="153"/>
      <c r="E43" s="153">
        <f>'実質公債費比率（分子）の構造'!L$51</f>
        <v>36</v>
      </c>
      <c r="F43" s="153"/>
      <c r="G43" s="153"/>
      <c r="H43" s="153">
        <f>'実質公債費比率（分子）の構造'!M$51</f>
        <v>5</v>
      </c>
      <c r="I43" s="153"/>
      <c r="J43" s="153"/>
      <c r="K43" s="153">
        <f>'実質公債費比率（分子）の構造'!N$51</f>
        <v>19</v>
      </c>
      <c r="L43" s="153"/>
      <c r="M43" s="153"/>
      <c r="N43" s="153">
        <f>'実質公債費比率（分子）の構造'!O$51</f>
        <v>13</v>
      </c>
      <c r="O43" s="153"/>
      <c r="P43" s="153"/>
    </row>
    <row r="44" spans="1:16" x14ac:dyDescent="0.2">
      <c r="A44" s="153" t="s">
        <v>63</v>
      </c>
      <c r="B44" s="153">
        <f>'実質公債費比率（分子）の構造'!K$50</f>
        <v>571</v>
      </c>
      <c r="C44" s="153"/>
      <c r="D44" s="153"/>
      <c r="E44" s="153">
        <f>'実質公債費比率（分子）の構造'!L$50</f>
        <v>415</v>
      </c>
      <c r="F44" s="153"/>
      <c r="G44" s="153"/>
      <c r="H44" s="153">
        <f>'実質公債費比率（分子）の構造'!M$50</f>
        <v>379</v>
      </c>
      <c r="I44" s="153"/>
      <c r="J44" s="153"/>
      <c r="K44" s="153">
        <f>'実質公債費比率（分子）の構造'!N$50</f>
        <v>241</v>
      </c>
      <c r="L44" s="153"/>
      <c r="M44" s="153"/>
      <c r="N44" s="153">
        <f>'実質公債費比率（分子）の構造'!O$50</f>
        <v>169</v>
      </c>
      <c r="O44" s="153"/>
      <c r="P44" s="153"/>
    </row>
    <row r="45" spans="1:16" x14ac:dyDescent="0.2">
      <c r="A45" s="153" t="s">
        <v>64</v>
      </c>
      <c r="B45" s="153">
        <f>'実質公債費比率（分子）の構造'!K$49</f>
        <v>708</v>
      </c>
      <c r="C45" s="153"/>
      <c r="D45" s="153"/>
      <c r="E45" s="153">
        <f>'実質公債費比率（分子）の構造'!L$49</f>
        <v>686</v>
      </c>
      <c r="F45" s="153"/>
      <c r="G45" s="153"/>
      <c r="H45" s="153">
        <f>'実質公債費比率（分子）の構造'!M$49</f>
        <v>882</v>
      </c>
      <c r="I45" s="153"/>
      <c r="J45" s="153"/>
      <c r="K45" s="153">
        <f>'実質公債費比率（分子）の構造'!N$49</f>
        <v>979</v>
      </c>
      <c r="L45" s="153"/>
      <c r="M45" s="153"/>
      <c r="N45" s="153">
        <f>'実質公債費比率（分子）の構造'!O$49</f>
        <v>948</v>
      </c>
      <c r="O45" s="153"/>
      <c r="P45" s="153"/>
    </row>
    <row r="46" spans="1:16" x14ac:dyDescent="0.2">
      <c r="A46" s="153" t="s">
        <v>65</v>
      </c>
      <c r="B46" s="153">
        <f>'実質公債費比率（分子）の構造'!K$48</f>
        <v>3258</v>
      </c>
      <c r="C46" s="153"/>
      <c r="D46" s="153"/>
      <c r="E46" s="153">
        <f>'実質公債費比率（分子）の構造'!L$48</f>
        <v>3283</v>
      </c>
      <c r="F46" s="153"/>
      <c r="G46" s="153"/>
      <c r="H46" s="153">
        <f>'実質公債費比率（分子）の構造'!M$48</f>
        <v>3061</v>
      </c>
      <c r="I46" s="153"/>
      <c r="J46" s="153"/>
      <c r="K46" s="153">
        <f>'実質公債費比率（分子）の構造'!N$48</f>
        <v>3051</v>
      </c>
      <c r="L46" s="153"/>
      <c r="M46" s="153"/>
      <c r="N46" s="153">
        <f>'実質公債費比率（分子）の構造'!O$48</f>
        <v>2545</v>
      </c>
      <c r="O46" s="153"/>
      <c r="P46" s="153"/>
    </row>
    <row r="47" spans="1:16" x14ac:dyDescent="0.2">
      <c r="A47" s="153" t="s">
        <v>66</v>
      </c>
      <c r="B47" s="153">
        <f>'実質公債費比率（分子）の構造'!K$47</f>
        <v>1159</v>
      </c>
      <c r="C47" s="153"/>
      <c r="D47" s="153"/>
      <c r="E47" s="153">
        <f>'実質公債費比率（分子）の構造'!L$47</f>
        <v>1159</v>
      </c>
      <c r="F47" s="153"/>
      <c r="G47" s="153"/>
      <c r="H47" s="153">
        <f>'実質公債費比率（分子）の構造'!M$47</f>
        <v>1159</v>
      </c>
      <c r="I47" s="153"/>
      <c r="J47" s="153"/>
      <c r="K47" s="153">
        <f>'実質公債費比率（分子）の構造'!N$47</f>
        <v>1159</v>
      </c>
      <c r="L47" s="153"/>
      <c r="M47" s="153"/>
      <c r="N47" s="153">
        <f>'実質公債費比率（分子）の構造'!O$47</f>
        <v>159</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94678</v>
      </c>
      <c r="C49" s="153"/>
      <c r="D49" s="153"/>
      <c r="E49" s="153">
        <f>'実質公債費比率（分子）の構造'!L$45</f>
        <v>93671</v>
      </c>
      <c r="F49" s="153"/>
      <c r="G49" s="153"/>
      <c r="H49" s="153">
        <f>'実質公債費比率（分子）の構造'!M$45</f>
        <v>92445</v>
      </c>
      <c r="I49" s="153"/>
      <c r="J49" s="153"/>
      <c r="K49" s="153">
        <f>'実質公債費比率（分子）の構造'!N$45</f>
        <v>96534</v>
      </c>
      <c r="L49" s="153"/>
      <c r="M49" s="153"/>
      <c r="N49" s="153">
        <f>'実質公債費比率（分子）の構造'!O$45</f>
        <v>90521</v>
      </c>
      <c r="O49" s="153"/>
      <c r="P49" s="153"/>
    </row>
    <row r="50" spans="1:16" x14ac:dyDescent="0.2">
      <c r="A50" s="153" t="s">
        <v>69</v>
      </c>
      <c r="B50" s="153" t="e">
        <f>NA()</f>
        <v>#N/A</v>
      </c>
      <c r="C50" s="153">
        <f>IF(ISNUMBER('実質公債費比率（分子）の構造'!K$53),'実質公債費比率（分子）の構造'!K$53,NA())</f>
        <v>36710</v>
      </c>
      <c r="D50" s="153" t="e">
        <f>NA()</f>
        <v>#N/A</v>
      </c>
      <c r="E50" s="153" t="e">
        <f>NA()</f>
        <v>#N/A</v>
      </c>
      <c r="F50" s="153">
        <f>IF(ISNUMBER('実質公債費比率（分子）の構造'!L$53),'実質公債費比率（分子）の構造'!L$53,NA())</f>
        <v>35135</v>
      </c>
      <c r="G50" s="153" t="e">
        <f>NA()</f>
        <v>#N/A</v>
      </c>
      <c r="H50" s="153" t="e">
        <f>NA()</f>
        <v>#N/A</v>
      </c>
      <c r="I50" s="153">
        <f>IF(ISNUMBER('実質公債費比率（分子）の構造'!M$53),'実質公債費比率（分子）の構造'!M$53,NA())</f>
        <v>33847</v>
      </c>
      <c r="J50" s="153" t="e">
        <f>NA()</f>
        <v>#N/A</v>
      </c>
      <c r="K50" s="153" t="e">
        <f>NA()</f>
        <v>#N/A</v>
      </c>
      <c r="L50" s="153">
        <f>IF(ISNUMBER('実質公債費比率（分子）の構造'!N$53),'実質公債費比率（分子）の構造'!N$53,NA())</f>
        <v>32553</v>
      </c>
      <c r="M50" s="153" t="e">
        <f>NA()</f>
        <v>#N/A</v>
      </c>
      <c r="N50" s="153" t="e">
        <f>NA()</f>
        <v>#N/A</v>
      </c>
      <c r="O50" s="153">
        <f>IF(ISNUMBER('実質公債費比率（分子）の構造'!O$53),'実質公債費比率（分子）の構造'!O$53,NA())</f>
        <v>31713</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706496</v>
      </c>
      <c r="E56" s="152"/>
      <c r="F56" s="152"/>
      <c r="G56" s="152">
        <f>'将来負担比率（分子）の構造'!J$52</f>
        <v>698158</v>
      </c>
      <c r="H56" s="152"/>
      <c r="I56" s="152"/>
      <c r="J56" s="152">
        <f>'将来負担比率（分子）の構造'!K$52</f>
        <v>686501</v>
      </c>
      <c r="K56" s="152"/>
      <c r="L56" s="152"/>
      <c r="M56" s="152">
        <f>'将来負担比率（分子）の構造'!L$52</f>
        <v>673672</v>
      </c>
      <c r="N56" s="152"/>
      <c r="O56" s="152"/>
      <c r="P56" s="152">
        <f>'将来負担比率（分子）の構造'!M$52</f>
        <v>660406</v>
      </c>
    </row>
    <row r="57" spans="1:16" x14ac:dyDescent="0.2">
      <c r="A57" s="152" t="s">
        <v>40</v>
      </c>
      <c r="B57" s="152"/>
      <c r="C57" s="152"/>
      <c r="D57" s="152">
        <f>'将来負担比率（分子）の構造'!I$51</f>
        <v>21370</v>
      </c>
      <c r="E57" s="152"/>
      <c r="F57" s="152"/>
      <c r="G57" s="152">
        <f>'将来負担比率（分子）の構造'!J$51</f>
        <v>20083</v>
      </c>
      <c r="H57" s="152"/>
      <c r="I57" s="152"/>
      <c r="J57" s="152">
        <f>'将来負担比率（分子）の構造'!K$51</f>
        <v>20362</v>
      </c>
      <c r="K57" s="152"/>
      <c r="L57" s="152"/>
      <c r="M57" s="152">
        <f>'将来負担比率（分子）の構造'!L$51</f>
        <v>14115</v>
      </c>
      <c r="N57" s="152"/>
      <c r="O57" s="152"/>
      <c r="P57" s="152">
        <f>'将来負担比率（分子）の構造'!M$51</f>
        <v>17825</v>
      </c>
    </row>
    <row r="58" spans="1:16" x14ac:dyDescent="0.2">
      <c r="A58" s="152" t="s">
        <v>39</v>
      </c>
      <c r="B58" s="152"/>
      <c r="C58" s="152"/>
      <c r="D58" s="152">
        <f>'将来負担比率（分子）の構造'!I$50</f>
        <v>48606</v>
      </c>
      <c r="E58" s="152"/>
      <c r="F58" s="152"/>
      <c r="G58" s="152">
        <f>'将来負担比率（分子）の構造'!J$50</f>
        <v>49142</v>
      </c>
      <c r="H58" s="152"/>
      <c r="I58" s="152"/>
      <c r="J58" s="152">
        <f>'将来負担比率（分子）の構造'!K$50</f>
        <v>45184</v>
      </c>
      <c r="K58" s="152"/>
      <c r="L58" s="152"/>
      <c r="M58" s="152">
        <f>'将来負担比率（分子）の構造'!L$50</f>
        <v>36349</v>
      </c>
      <c r="N58" s="152"/>
      <c r="O58" s="152"/>
      <c r="P58" s="152">
        <f>'将来負担比率（分子）の構造'!M$50</f>
        <v>37681</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12038</v>
      </c>
      <c r="C61" s="152"/>
      <c r="D61" s="152"/>
      <c r="E61" s="152">
        <f>'将来負担比率（分子）の構造'!J$46</f>
        <v>10548</v>
      </c>
      <c r="F61" s="152"/>
      <c r="G61" s="152"/>
      <c r="H61" s="152">
        <f>'将来負担比率（分子）の構造'!K$46</f>
        <v>11677</v>
      </c>
      <c r="I61" s="152"/>
      <c r="J61" s="152"/>
      <c r="K61" s="152">
        <f>'将来負担比率（分子）の構造'!L$46</f>
        <v>10442</v>
      </c>
      <c r="L61" s="152"/>
      <c r="M61" s="152"/>
      <c r="N61" s="152">
        <f>'将来負担比率（分子）の構造'!M$46</f>
        <v>9157</v>
      </c>
      <c r="O61" s="152"/>
      <c r="P61" s="152"/>
    </row>
    <row r="62" spans="1:16" x14ac:dyDescent="0.2">
      <c r="A62" s="152" t="s">
        <v>33</v>
      </c>
      <c r="B62" s="152">
        <f>'将来負担比率（分子）の構造'!I$45</f>
        <v>149605</v>
      </c>
      <c r="C62" s="152"/>
      <c r="D62" s="152"/>
      <c r="E62" s="152">
        <f>'将来負担比率（分子）の構造'!J$45</f>
        <v>151080</v>
      </c>
      <c r="F62" s="152"/>
      <c r="G62" s="152"/>
      <c r="H62" s="152">
        <f>'将来負担比率（分子）の構造'!K$45</f>
        <v>146784</v>
      </c>
      <c r="I62" s="152"/>
      <c r="J62" s="152"/>
      <c r="K62" s="152">
        <f>'将来負担比率（分子）の構造'!L$45</f>
        <v>142209</v>
      </c>
      <c r="L62" s="152"/>
      <c r="M62" s="152"/>
      <c r="N62" s="152">
        <f>'将来負担比率（分子）の構造'!M$45</f>
        <v>132859</v>
      </c>
      <c r="O62" s="152"/>
      <c r="P62" s="152"/>
    </row>
    <row r="63" spans="1:16" x14ac:dyDescent="0.2">
      <c r="A63" s="152" t="s">
        <v>32</v>
      </c>
      <c r="B63" s="152">
        <f>'将来負担比率（分子）の構造'!I$44</f>
        <v>8951</v>
      </c>
      <c r="C63" s="152"/>
      <c r="D63" s="152"/>
      <c r="E63" s="152">
        <f>'将来負担比率（分子）の構造'!J$44</f>
        <v>8655</v>
      </c>
      <c r="F63" s="152"/>
      <c r="G63" s="152"/>
      <c r="H63" s="152">
        <f>'将来負担比率（分子）の構造'!K$44</f>
        <v>7995</v>
      </c>
      <c r="I63" s="152"/>
      <c r="J63" s="152"/>
      <c r="K63" s="152">
        <f>'将来負担比率（分子）の構造'!L$44</f>
        <v>7451</v>
      </c>
      <c r="L63" s="152"/>
      <c r="M63" s="152"/>
      <c r="N63" s="152">
        <f>'将来負担比率（分子）の構造'!M$44</f>
        <v>6974</v>
      </c>
      <c r="O63" s="152"/>
      <c r="P63" s="152"/>
    </row>
    <row r="64" spans="1:16" x14ac:dyDescent="0.2">
      <c r="A64" s="152" t="s">
        <v>31</v>
      </c>
      <c r="B64" s="152">
        <f>'将来負担比率（分子）の構造'!I$43</f>
        <v>30804</v>
      </c>
      <c r="C64" s="152"/>
      <c r="D64" s="152"/>
      <c r="E64" s="152">
        <f>'将来負担比率（分子）の構造'!J$43</f>
        <v>29101</v>
      </c>
      <c r="F64" s="152"/>
      <c r="G64" s="152"/>
      <c r="H64" s="152">
        <f>'将来負担比率（分子）の構造'!K$43</f>
        <v>27675</v>
      </c>
      <c r="I64" s="152"/>
      <c r="J64" s="152"/>
      <c r="K64" s="152">
        <f>'将来負担比率（分子）の構造'!L$43</f>
        <v>27357</v>
      </c>
      <c r="L64" s="152"/>
      <c r="M64" s="152"/>
      <c r="N64" s="152">
        <f>'将来負担比率（分子）の構造'!M$43</f>
        <v>27196</v>
      </c>
      <c r="O64" s="152"/>
      <c r="P64" s="152"/>
    </row>
    <row r="65" spans="1:16" x14ac:dyDescent="0.2">
      <c r="A65" s="152" t="s">
        <v>30</v>
      </c>
      <c r="B65" s="152">
        <f>'将来負担比率（分子）の構造'!I$42</f>
        <v>1982</v>
      </c>
      <c r="C65" s="152"/>
      <c r="D65" s="152"/>
      <c r="E65" s="152">
        <f>'将来負担比率（分子）の構造'!J$42</f>
        <v>1482</v>
      </c>
      <c r="F65" s="152"/>
      <c r="G65" s="152"/>
      <c r="H65" s="152">
        <f>'将来負担比率（分子）の構造'!K$42</f>
        <v>1143</v>
      </c>
      <c r="I65" s="152"/>
      <c r="J65" s="152"/>
      <c r="K65" s="152">
        <f>'将来負担比率（分子）の構造'!L$42</f>
        <v>910</v>
      </c>
      <c r="L65" s="152"/>
      <c r="M65" s="152"/>
      <c r="N65" s="152">
        <f>'将来負担比率（分子）の構造'!M$42</f>
        <v>924</v>
      </c>
      <c r="O65" s="152"/>
      <c r="P65" s="152"/>
    </row>
    <row r="66" spans="1:16" x14ac:dyDescent="0.2">
      <c r="A66" s="152" t="s">
        <v>29</v>
      </c>
      <c r="B66" s="152">
        <f>'将来負担比率（分子）の構造'!I$41</f>
        <v>1196851</v>
      </c>
      <c r="C66" s="152"/>
      <c r="D66" s="152"/>
      <c r="E66" s="152">
        <f>'将来負担比率（分子）の構造'!J$41</f>
        <v>1192010</v>
      </c>
      <c r="F66" s="152"/>
      <c r="G66" s="152"/>
      <c r="H66" s="152">
        <f>'将来負担比率（分子）の構造'!K$41</f>
        <v>1185507</v>
      </c>
      <c r="I66" s="152"/>
      <c r="J66" s="152"/>
      <c r="K66" s="152">
        <f>'将来負担比率（分子）の構造'!L$41</f>
        <v>1168669</v>
      </c>
      <c r="L66" s="152"/>
      <c r="M66" s="152"/>
      <c r="N66" s="152">
        <f>'将来負担比率（分子）の構造'!M$41</f>
        <v>1171297</v>
      </c>
      <c r="O66" s="152"/>
      <c r="P66" s="152"/>
    </row>
    <row r="67" spans="1:16" x14ac:dyDescent="0.2">
      <c r="A67" s="152" t="s">
        <v>73</v>
      </c>
      <c r="B67" s="152" t="e">
        <f>NA()</f>
        <v>#N/A</v>
      </c>
      <c r="C67" s="152">
        <f>IF(ISNUMBER('将来負担比率（分子）の構造'!I$53), IF('将来負担比率（分子）の構造'!I$53 &lt; 0, 0, '将来負担比率（分子）の構造'!I$53), NA())</f>
        <v>623758</v>
      </c>
      <c r="D67" s="152" t="e">
        <f>NA()</f>
        <v>#N/A</v>
      </c>
      <c r="E67" s="152" t="e">
        <f>NA()</f>
        <v>#N/A</v>
      </c>
      <c r="F67" s="152">
        <f>IF(ISNUMBER('将来負担比率（分子）の構造'!J$53), IF('将来負担比率（分子）の構造'!J$53 &lt; 0, 0, '将来負担比率（分子）の構造'!J$53), NA())</f>
        <v>625493</v>
      </c>
      <c r="G67" s="152" t="e">
        <f>NA()</f>
        <v>#N/A</v>
      </c>
      <c r="H67" s="152" t="e">
        <f>NA()</f>
        <v>#N/A</v>
      </c>
      <c r="I67" s="152">
        <f>IF(ISNUMBER('将来負担比率（分子）の構造'!K$53), IF('将来負担比率（分子）の構造'!K$53 &lt; 0, 0, '将来負担比率（分子）の構造'!K$53), NA())</f>
        <v>628735</v>
      </c>
      <c r="J67" s="152" t="e">
        <f>NA()</f>
        <v>#N/A</v>
      </c>
      <c r="K67" s="152" t="e">
        <f>NA()</f>
        <v>#N/A</v>
      </c>
      <c r="L67" s="152">
        <f>IF(ISNUMBER('将来負担比率（分子）の構造'!L$53), IF('将来負担比率（分子）の構造'!L$53 &lt; 0, 0, '将来負担比率（分子）の構造'!L$53), NA())</f>
        <v>632902</v>
      </c>
      <c r="M67" s="152" t="e">
        <f>NA()</f>
        <v>#N/A</v>
      </c>
      <c r="N67" s="152" t="e">
        <f>NA()</f>
        <v>#N/A</v>
      </c>
      <c r="O67" s="152">
        <f>IF(ISNUMBER('将来負担比率（分子）の構造'!M$53), IF('将来負担比率（分子）の構造'!M$53 &lt; 0, 0, '将来負担比率（分子）の構造'!M$53), NA())</f>
        <v>632494</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6766</v>
      </c>
      <c r="C72" s="156">
        <f>基金残高に係る経年分析!G55</f>
        <v>6638</v>
      </c>
      <c r="D72" s="156">
        <f>基金残高に係る経年分析!H55</f>
        <v>8611</v>
      </c>
    </row>
    <row r="73" spans="1:16" x14ac:dyDescent="0.2">
      <c r="A73" s="155" t="s">
        <v>76</v>
      </c>
      <c r="B73" s="156">
        <f>基金残高に係る経年分析!F56</f>
        <v>18576</v>
      </c>
      <c r="C73" s="156">
        <f>基金残高に係る経年分析!G56</f>
        <v>17883</v>
      </c>
      <c r="D73" s="156">
        <f>基金残高に係る経年分析!H56</f>
        <v>17883</v>
      </c>
    </row>
    <row r="74" spans="1:16" x14ac:dyDescent="0.2">
      <c r="A74" s="155" t="s">
        <v>77</v>
      </c>
      <c r="B74" s="156">
        <f>基金残高に係る経年分析!F57</f>
        <v>14193</v>
      </c>
      <c r="C74" s="156">
        <f>基金残高に係る経年分析!G57</f>
        <v>12596</v>
      </c>
      <c r="D74" s="156">
        <f>基金残高に係る経年分析!H57</f>
        <v>15339</v>
      </c>
    </row>
  </sheetData>
  <sheetProtection algorithmName="SHA-512" hashValue="DReXl1gmqdVMGHJ16QK874bm5soY3j3iwWRop485E3Llu8lYaziQm7xCBwn/PsQTCQUrOHm7r7hR8sjnXohhRw==" saltValue="kWIJ+C2kDjnKIh6jR0LA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184</v>
      </c>
      <c r="DD1" s="590"/>
      <c r="DE1" s="590"/>
      <c r="DF1" s="590"/>
      <c r="DG1" s="590"/>
      <c r="DH1" s="590"/>
      <c r="DI1" s="591"/>
      <c r="DK1" s="589" t="s">
        <v>185</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189</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190</v>
      </c>
      <c r="S4" s="593"/>
      <c r="T4" s="593"/>
      <c r="U4" s="593"/>
      <c r="V4" s="593"/>
      <c r="W4" s="593"/>
      <c r="X4" s="593"/>
      <c r="Y4" s="594"/>
      <c r="Z4" s="592" t="s">
        <v>191</v>
      </c>
      <c r="AA4" s="593"/>
      <c r="AB4" s="593"/>
      <c r="AC4" s="594"/>
      <c r="AD4" s="592" t="s">
        <v>192</v>
      </c>
      <c r="AE4" s="593"/>
      <c r="AF4" s="593"/>
      <c r="AG4" s="593"/>
      <c r="AH4" s="593"/>
      <c r="AI4" s="593"/>
      <c r="AJ4" s="593"/>
      <c r="AK4" s="594"/>
      <c r="AL4" s="592" t="s">
        <v>191</v>
      </c>
      <c r="AM4" s="593"/>
      <c r="AN4" s="593"/>
      <c r="AO4" s="594"/>
      <c r="AP4" s="595" t="s">
        <v>193</v>
      </c>
      <c r="AQ4" s="595"/>
      <c r="AR4" s="595"/>
      <c r="AS4" s="595"/>
      <c r="AT4" s="595"/>
      <c r="AU4" s="595"/>
      <c r="AV4" s="595"/>
      <c r="AW4" s="595"/>
      <c r="AX4" s="595"/>
      <c r="AY4" s="595"/>
      <c r="AZ4" s="595"/>
      <c r="BA4" s="595"/>
      <c r="BB4" s="595"/>
      <c r="BC4" s="595"/>
      <c r="BD4" s="595" t="s">
        <v>194</v>
      </c>
      <c r="BE4" s="595"/>
      <c r="BF4" s="595"/>
      <c r="BG4" s="595"/>
      <c r="BH4" s="595"/>
      <c r="BI4" s="595"/>
      <c r="BJ4" s="595"/>
      <c r="BK4" s="595"/>
      <c r="BL4" s="595" t="s">
        <v>191</v>
      </c>
      <c r="BM4" s="595"/>
      <c r="BN4" s="595"/>
      <c r="BO4" s="595"/>
      <c r="BP4" s="595" t="s">
        <v>195</v>
      </c>
      <c r="BQ4" s="595"/>
      <c r="BR4" s="595"/>
      <c r="BS4" s="595"/>
      <c r="BT4" s="595"/>
      <c r="BU4" s="595"/>
      <c r="BV4" s="595"/>
      <c r="BW4" s="595"/>
      <c r="BY4" s="592" t="s">
        <v>196</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197</v>
      </c>
      <c r="C5" s="597"/>
      <c r="D5" s="597"/>
      <c r="E5" s="597"/>
      <c r="F5" s="597"/>
      <c r="G5" s="597"/>
      <c r="H5" s="597"/>
      <c r="I5" s="597"/>
      <c r="J5" s="597"/>
      <c r="K5" s="597"/>
      <c r="L5" s="597"/>
      <c r="M5" s="597"/>
      <c r="N5" s="597"/>
      <c r="O5" s="597"/>
      <c r="P5" s="597"/>
      <c r="Q5" s="598"/>
      <c r="R5" s="599">
        <v>134227997</v>
      </c>
      <c r="S5" s="600"/>
      <c r="T5" s="600"/>
      <c r="U5" s="600"/>
      <c r="V5" s="600"/>
      <c r="W5" s="600"/>
      <c r="X5" s="600"/>
      <c r="Y5" s="601"/>
      <c r="Z5" s="602">
        <v>23.3</v>
      </c>
      <c r="AA5" s="602"/>
      <c r="AB5" s="602"/>
      <c r="AC5" s="602"/>
      <c r="AD5" s="603">
        <v>109117452</v>
      </c>
      <c r="AE5" s="603"/>
      <c r="AF5" s="603"/>
      <c r="AG5" s="603"/>
      <c r="AH5" s="603"/>
      <c r="AI5" s="603"/>
      <c r="AJ5" s="603"/>
      <c r="AK5" s="603"/>
      <c r="AL5" s="604">
        <v>35.799999999999997</v>
      </c>
      <c r="AM5" s="605"/>
      <c r="AN5" s="605"/>
      <c r="AO5" s="606"/>
      <c r="AP5" s="596" t="s">
        <v>198</v>
      </c>
      <c r="AQ5" s="597"/>
      <c r="AR5" s="597"/>
      <c r="AS5" s="597"/>
      <c r="AT5" s="597"/>
      <c r="AU5" s="597"/>
      <c r="AV5" s="597"/>
      <c r="AW5" s="597"/>
      <c r="AX5" s="597"/>
      <c r="AY5" s="597"/>
      <c r="AZ5" s="597"/>
      <c r="BA5" s="597"/>
      <c r="BB5" s="597"/>
      <c r="BC5" s="598"/>
      <c r="BD5" s="610">
        <v>134075127</v>
      </c>
      <c r="BE5" s="611"/>
      <c r="BF5" s="611"/>
      <c r="BG5" s="611"/>
      <c r="BH5" s="611"/>
      <c r="BI5" s="611"/>
      <c r="BJ5" s="611"/>
      <c r="BK5" s="612"/>
      <c r="BL5" s="613">
        <v>99.9</v>
      </c>
      <c r="BM5" s="613"/>
      <c r="BN5" s="613"/>
      <c r="BO5" s="613"/>
      <c r="BP5" s="614">
        <v>1189448</v>
      </c>
      <c r="BQ5" s="614"/>
      <c r="BR5" s="614"/>
      <c r="BS5" s="614"/>
      <c r="BT5" s="614"/>
      <c r="BU5" s="614"/>
      <c r="BV5" s="614"/>
      <c r="BW5" s="618"/>
      <c r="BY5" s="592" t="s">
        <v>193</v>
      </c>
      <c r="BZ5" s="593"/>
      <c r="CA5" s="593"/>
      <c r="CB5" s="593"/>
      <c r="CC5" s="593"/>
      <c r="CD5" s="593"/>
      <c r="CE5" s="593"/>
      <c r="CF5" s="593"/>
      <c r="CG5" s="593"/>
      <c r="CH5" s="593"/>
      <c r="CI5" s="593"/>
      <c r="CJ5" s="593"/>
      <c r="CK5" s="593"/>
      <c r="CL5" s="594"/>
      <c r="CM5" s="592" t="s">
        <v>199</v>
      </c>
      <c r="CN5" s="593"/>
      <c r="CO5" s="593"/>
      <c r="CP5" s="593"/>
      <c r="CQ5" s="593"/>
      <c r="CR5" s="593"/>
      <c r="CS5" s="593"/>
      <c r="CT5" s="594"/>
      <c r="CU5" s="592" t="s">
        <v>191</v>
      </c>
      <c r="CV5" s="593"/>
      <c r="CW5" s="593"/>
      <c r="CX5" s="594"/>
      <c r="CY5" s="592" t="s">
        <v>200</v>
      </c>
      <c r="CZ5" s="593"/>
      <c r="DA5" s="593"/>
      <c r="DB5" s="593"/>
      <c r="DC5" s="593"/>
      <c r="DD5" s="593"/>
      <c r="DE5" s="593"/>
      <c r="DF5" s="593"/>
      <c r="DG5" s="593"/>
      <c r="DH5" s="593"/>
      <c r="DI5" s="593"/>
      <c r="DJ5" s="593"/>
      <c r="DK5" s="594"/>
      <c r="DL5" s="592" t="s">
        <v>201</v>
      </c>
      <c r="DM5" s="593"/>
      <c r="DN5" s="593"/>
      <c r="DO5" s="593"/>
      <c r="DP5" s="593"/>
      <c r="DQ5" s="593"/>
      <c r="DR5" s="593"/>
      <c r="DS5" s="593"/>
      <c r="DT5" s="593"/>
      <c r="DU5" s="593"/>
      <c r="DV5" s="593"/>
      <c r="DW5" s="593"/>
      <c r="DX5" s="594"/>
    </row>
    <row r="6" spans="2:138" ht="11.25" customHeight="1" x14ac:dyDescent="0.2">
      <c r="B6" s="607" t="s">
        <v>202</v>
      </c>
      <c r="C6" s="608"/>
      <c r="D6" s="608"/>
      <c r="E6" s="608"/>
      <c r="F6" s="608"/>
      <c r="G6" s="608"/>
      <c r="H6" s="608"/>
      <c r="I6" s="608"/>
      <c r="J6" s="608"/>
      <c r="K6" s="608"/>
      <c r="L6" s="608"/>
      <c r="M6" s="608"/>
      <c r="N6" s="608"/>
      <c r="O6" s="608"/>
      <c r="P6" s="608"/>
      <c r="Q6" s="609"/>
      <c r="R6" s="610">
        <v>21301656</v>
      </c>
      <c r="S6" s="611"/>
      <c r="T6" s="611"/>
      <c r="U6" s="611"/>
      <c r="V6" s="611"/>
      <c r="W6" s="611"/>
      <c r="X6" s="611"/>
      <c r="Y6" s="612"/>
      <c r="Z6" s="613">
        <v>3.7</v>
      </c>
      <c r="AA6" s="613"/>
      <c r="AB6" s="613"/>
      <c r="AC6" s="613"/>
      <c r="AD6" s="614">
        <v>21301656</v>
      </c>
      <c r="AE6" s="614"/>
      <c r="AF6" s="614"/>
      <c r="AG6" s="614"/>
      <c r="AH6" s="614"/>
      <c r="AI6" s="614"/>
      <c r="AJ6" s="614"/>
      <c r="AK6" s="614"/>
      <c r="AL6" s="615">
        <v>7</v>
      </c>
      <c r="AM6" s="616"/>
      <c r="AN6" s="616"/>
      <c r="AO6" s="617"/>
      <c r="AP6" s="607" t="s">
        <v>203</v>
      </c>
      <c r="AQ6" s="608"/>
      <c r="AR6" s="608"/>
      <c r="AS6" s="608"/>
      <c r="AT6" s="608"/>
      <c r="AU6" s="608"/>
      <c r="AV6" s="608"/>
      <c r="AW6" s="608"/>
      <c r="AX6" s="608"/>
      <c r="AY6" s="608"/>
      <c r="AZ6" s="608"/>
      <c r="BA6" s="608"/>
      <c r="BB6" s="608"/>
      <c r="BC6" s="609"/>
      <c r="BD6" s="610">
        <v>134075127</v>
      </c>
      <c r="BE6" s="611"/>
      <c r="BF6" s="611"/>
      <c r="BG6" s="611"/>
      <c r="BH6" s="611"/>
      <c r="BI6" s="611"/>
      <c r="BJ6" s="611"/>
      <c r="BK6" s="612"/>
      <c r="BL6" s="613">
        <v>99.9</v>
      </c>
      <c r="BM6" s="613"/>
      <c r="BN6" s="613"/>
      <c r="BO6" s="613"/>
      <c r="BP6" s="614">
        <v>1189448</v>
      </c>
      <c r="BQ6" s="614"/>
      <c r="BR6" s="614"/>
      <c r="BS6" s="614"/>
      <c r="BT6" s="614"/>
      <c r="BU6" s="614"/>
      <c r="BV6" s="614"/>
      <c r="BW6" s="618"/>
      <c r="BY6" s="596" t="s">
        <v>204</v>
      </c>
      <c r="BZ6" s="597"/>
      <c r="CA6" s="597"/>
      <c r="CB6" s="597"/>
      <c r="CC6" s="597"/>
      <c r="CD6" s="597"/>
      <c r="CE6" s="597"/>
      <c r="CF6" s="597"/>
      <c r="CG6" s="597"/>
      <c r="CH6" s="597"/>
      <c r="CI6" s="597"/>
      <c r="CJ6" s="597"/>
      <c r="CK6" s="597"/>
      <c r="CL6" s="598"/>
      <c r="CM6" s="610">
        <v>1117446</v>
      </c>
      <c r="CN6" s="611"/>
      <c r="CO6" s="611"/>
      <c r="CP6" s="611"/>
      <c r="CQ6" s="611"/>
      <c r="CR6" s="611"/>
      <c r="CS6" s="611"/>
      <c r="CT6" s="612"/>
      <c r="CU6" s="613">
        <v>0.2</v>
      </c>
      <c r="CV6" s="613"/>
      <c r="CW6" s="613"/>
      <c r="CX6" s="613"/>
      <c r="CY6" s="619">
        <v>1744</v>
      </c>
      <c r="CZ6" s="611"/>
      <c r="DA6" s="611"/>
      <c r="DB6" s="611"/>
      <c r="DC6" s="611"/>
      <c r="DD6" s="611"/>
      <c r="DE6" s="611"/>
      <c r="DF6" s="611"/>
      <c r="DG6" s="611"/>
      <c r="DH6" s="611"/>
      <c r="DI6" s="611"/>
      <c r="DJ6" s="611"/>
      <c r="DK6" s="612"/>
      <c r="DL6" s="619">
        <v>1116076</v>
      </c>
      <c r="DM6" s="611"/>
      <c r="DN6" s="611"/>
      <c r="DO6" s="611"/>
      <c r="DP6" s="611"/>
      <c r="DQ6" s="611"/>
      <c r="DR6" s="611"/>
      <c r="DS6" s="611"/>
      <c r="DT6" s="611"/>
      <c r="DU6" s="611"/>
      <c r="DV6" s="611"/>
      <c r="DW6" s="611"/>
      <c r="DX6" s="620"/>
    </row>
    <row r="7" spans="2:138" ht="11.25" customHeight="1" x14ac:dyDescent="0.2">
      <c r="B7" s="607" t="s">
        <v>205</v>
      </c>
      <c r="C7" s="608"/>
      <c r="D7" s="608"/>
      <c r="E7" s="608"/>
      <c r="F7" s="608"/>
      <c r="G7" s="608"/>
      <c r="H7" s="608"/>
      <c r="I7" s="608"/>
      <c r="J7" s="608"/>
      <c r="K7" s="608"/>
      <c r="L7" s="608"/>
      <c r="M7" s="608"/>
      <c r="N7" s="608"/>
      <c r="O7" s="608"/>
      <c r="P7" s="608"/>
      <c r="Q7" s="609"/>
      <c r="R7" s="610">
        <v>2897043</v>
      </c>
      <c r="S7" s="611"/>
      <c r="T7" s="611"/>
      <c r="U7" s="611"/>
      <c r="V7" s="611"/>
      <c r="W7" s="611"/>
      <c r="X7" s="611"/>
      <c r="Y7" s="612"/>
      <c r="Z7" s="613">
        <v>0.5</v>
      </c>
      <c r="AA7" s="613"/>
      <c r="AB7" s="613"/>
      <c r="AC7" s="613"/>
      <c r="AD7" s="614">
        <v>2897043</v>
      </c>
      <c r="AE7" s="614"/>
      <c r="AF7" s="614"/>
      <c r="AG7" s="614"/>
      <c r="AH7" s="614"/>
      <c r="AI7" s="614"/>
      <c r="AJ7" s="614"/>
      <c r="AK7" s="614"/>
      <c r="AL7" s="615">
        <v>1</v>
      </c>
      <c r="AM7" s="616"/>
      <c r="AN7" s="616"/>
      <c r="AO7" s="617"/>
      <c r="AP7" s="607" t="s">
        <v>206</v>
      </c>
      <c r="AQ7" s="608"/>
      <c r="AR7" s="608"/>
      <c r="AS7" s="608"/>
      <c r="AT7" s="608"/>
      <c r="AU7" s="608"/>
      <c r="AV7" s="608"/>
      <c r="AW7" s="608"/>
      <c r="AX7" s="608"/>
      <c r="AY7" s="608"/>
      <c r="AZ7" s="608"/>
      <c r="BA7" s="608"/>
      <c r="BB7" s="608"/>
      <c r="BC7" s="609"/>
      <c r="BD7" s="610">
        <v>37114718</v>
      </c>
      <c r="BE7" s="611"/>
      <c r="BF7" s="611"/>
      <c r="BG7" s="611"/>
      <c r="BH7" s="611"/>
      <c r="BI7" s="611"/>
      <c r="BJ7" s="611"/>
      <c r="BK7" s="612"/>
      <c r="BL7" s="613">
        <v>27.7</v>
      </c>
      <c r="BM7" s="613"/>
      <c r="BN7" s="613"/>
      <c r="BO7" s="613"/>
      <c r="BP7" s="614">
        <v>1189448</v>
      </c>
      <c r="BQ7" s="614"/>
      <c r="BR7" s="614"/>
      <c r="BS7" s="614"/>
      <c r="BT7" s="614"/>
      <c r="BU7" s="614"/>
      <c r="BV7" s="614"/>
      <c r="BW7" s="618"/>
      <c r="BY7" s="607" t="s">
        <v>207</v>
      </c>
      <c r="BZ7" s="608"/>
      <c r="CA7" s="608"/>
      <c r="CB7" s="608"/>
      <c r="CC7" s="608"/>
      <c r="CD7" s="608"/>
      <c r="CE7" s="608"/>
      <c r="CF7" s="608"/>
      <c r="CG7" s="608"/>
      <c r="CH7" s="608"/>
      <c r="CI7" s="608"/>
      <c r="CJ7" s="608"/>
      <c r="CK7" s="608"/>
      <c r="CL7" s="609"/>
      <c r="CM7" s="610">
        <v>39607023</v>
      </c>
      <c r="CN7" s="611"/>
      <c r="CO7" s="611"/>
      <c r="CP7" s="611"/>
      <c r="CQ7" s="611"/>
      <c r="CR7" s="611"/>
      <c r="CS7" s="611"/>
      <c r="CT7" s="612"/>
      <c r="CU7" s="613">
        <v>7</v>
      </c>
      <c r="CV7" s="613"/>
      <c r="CW7" s="613"/>
      <c r="CX7" s="613"/>
      <c r="CY7" s="619">
        <v>4504812</v>
      </c>
      <c r="CZ7" s="611"/>
      <c r="DA7" s="611"/>
      <c r="DB7" s="611"/>
      <c r="DC7" s="611"/>
      <c r="DD7" s="611"/>
      <c r="DE7" s="611"/>
      <c r="DF7" s="611"/>
      <c r="DG7" s="611"/>
      <c r="DH7" s="611"/>
      <c r="DI7" s="611"/>
      <c r="DJ7" s="611"/>
      <c r="DK7" s="612"/>
      <c r="DL7" s="619">
        <v>26875217</v>
      </c>
      <c r="DM7" s="611"/>
      <c r="DN7" s="611"/>
      <c r="DO7" s="611"/>
      <c r="DP7" s="611"/>
      <c r="DQ7" s="611"/>
      <c r="DR7" s="611"/>
      <c r="DS7" s="611"/>
      <c r="DT7" s="611"/>
      <c r="DU7" s="611"/>
      <c r="DV7" s="611"/>
      <c r="DW7" s="611"/>
      <c r="DX7" s="620"/>
    </row>
    <row r="8" spans="2:138" ht="11.25" customHeight="1" x14ac:dyDescent="0.2">
      <c r="B8" s="607" t="s">
        <v>208</v>
      </c>
      <c r="C8" s="608"/>
      <c r="D8" s="608"/>
      <c r="E8" s="608"/>
      <c r="F8" s="608"/>
      <c r="G8" s="608"/>
      <c r="H8" s="608"/>
      <c r="I8" s="608"/>
      <c r="J8" s="608"/>
      <c r="K8" s="608"/>
      <c r="L8" s="608"/>
      <c r="M8" s="608"/>
      <c r="N8" s="608"/>
      <c r="O8" s="608"/>
      <c r="P8" s="608"/>
      <c r="Q8" s="609"/>
      <c r="R8" s="610" t="s">
        <v>119</v>
      </c>
      <c r="S8" s="611"/>
      <c r="T8" s="611"/>
      <c r="U8" s="611"/>
      <c r="V8" s="611"/>
      <c r="W8" s="611"/>
      <c r="X8" s="611"/>
      <c r="Y8" s="612"/>
      <c r="Z8" s="613" t="s">
        <v>120</v>
      </c>
      <c r="AA8" s="613"/>
      <c r="AB8" s="613"/>
      <c r="AC8" s="613"/>
      <c r="AD8" s="614" t="s">
        <v>120</v>
      </c>
      <c r="AE8" s="614"/>
      <c r="AF8" s="614"/>
      <c r="AG8" s="614"/>
      <c r="AH8" s="614"/>
      <c r="AI8" s="614"/>
      <c r="AJ8" s="614"/>
      <c r="AK8" s="614"/>
      <c r="AL8" s="615" t="s">
        <v>119</v>
      </c>
      <c r="AM8" s="616"/>
      <c r="AN8" s="616"/>
      <c r="AO8" s="617"/>
      <c r="AP8" s="607" t="s">
        <v>209</v>
      </c>
      <c r="AQ8" s="608"/>
      <c r="AR8" s="608"/>
      <c r="AS8" s="608"/>
      <c r="AT8" s="608"/>
      <c r="AU8" s="608"/>
      <c r="AV8" s="608"/>
      <c r="AW8" s="608"/>
      <c r="AX8" s="608"/>
      <c r="AY8" s="608"/>
      <c r="AZ8" s="608"/>
      <c r="BA8" s="608"/>
      <c r="BB8" s="608"/>
      <c r="BC8" s="609"/>
      <c r="BD8" s="610">
        <v>1377208</v>
      </c>
      <c r="BE8" s="611"/>
      <c r="BF8" s="611"/>
      <c r="BG8" s="611"/>
      <c r="BH8" s="611"/>
      <c r="BI8" s="611"/>
      <c r="BJ8" s="611"/>
      <c r="BK8" s="612"/>
      <c r="BL8" s="613">
        <v>1</v>
      </c>
      <c r="BM8" s="613"/>
      <c r="BN8" s="613"/>
      <c r="BO8" s="613"/>
      <c r="BP8" s="614">
        <v>548584</v>
      </c>
      <c r="BQ8" s="614"/>
      <c r="BR8" s="614"/>
      <c r="BS8" s="614"/>
      <c r="BT8" s="614"/>
      <c r="BU8" s="614"/>
      <c r="BV8" s="614"/>
      <c r="BW8" s="618"/>
      <c r="BY8" s="607" t="s">
        <v>210</v>
      </c>
      <c r="BZ8" s="608"/>
      <c r="CA8" s="608"/>
      <c r="CB8" s="608"/>
      <c r="CC8" s="608"/>
      <c r="CD8" s="608"/>
      <c r="CE8" s="608"/>
      <c r="CF8" s="608"/>
      <c r="CG8" s="608"/>
      <c r="CH8" s="608"/>
      <c r="CI8" s="608"/>
      <c r="CJ8" s="608"/>
      <c r="CK8" s="608"/>
      <c r="CL8" s="609"/>
      <c r="CM8" s="610">
        <v>75044763</v>
      </c>
      <c r="CN8" s="611"/>
      <c r="CO8" s="611"/>
      <c r="CP8" s="611"/>
      <c r="CQ8" s="611"/>
      <c r="CR8" s="611"/>
      <c r="CS8" s="611"/>
      <c r="CT8" s="612"/>
      <c r="CU8" s="613">
        <v>13.2</v>
      </c>
      <c r="CV8" s="613"/>
      <c r="CW8" s="613"/>
      <c r="CX8" s="613"/>
      <c r="CY8" s="619">
        <v>2491077</v>
      </c>
      <c r="CZ8" s="611"/>
      <c r="DA8" s="611"/>
      <c r="DB8" s="611"/>
      <c r="DC8" s="611"/>
      <c r="DD8" s="611"/>
      <c r="DE8" s="611"/>
      <c r="DF8" s="611"/>
      <c r="DG8" s="611"/>
      <c r="DH8" s="611"/>
      <c r="DI8" s="611"/>
      <c r="DJ8" s="611"/>
      <c r="DK8" s="612"/>
      <c r="DL8" s="619">
        <v>67834948</v>
      </c>
      <c r="DM8" s="611"/>
      <c r="DN8" s="611"/>
      <c r="DO8" s="611"/>
      <c r="DP8" s="611"/>
      <c r="DQ8" s="611"/>
      <c r="DR8" s="611"/>
      <c r="DS8" s="611"/>
      <c r="DT8" s="611"/>
      <c r="DU8" s="611"/>
      <c r="DV8" s="611"/>
      <c r="DW8" s="611"/>
      <c r="DX8" s="620"/>
    </row>
    <row r="9" spans="2:138" ht="11.25" customHeight="1" x14ac:dyDescent="0.2">
      <c r="B9" s="607" t="s">
        <v>211</v>
      </c>
      <c r="C9" s="608"/>
      <c r="D9" s="608"/>
      <c r="E9" s="608"/>
      <c r="F9" s="608"/>
      <c r="G9" s="608"/>
      <c r="H9" s="608"/>
      <c r="I9" s="608"/>
      <c r="J9" s="608"/>
      <c r="K9" s="608"/>
      <c r="L9" s="608"/>
      <c r="M9" s="608"/>
      <c r="N9" s="608"/>
      <c r="O9" s="608"/>
      <c r="P9" s="608"/>
      <c r="Q9" s="609"/>
      <c r="R9" s="610" t="s">
        <v>120</v>
      </c>
      <c r="S9" s="611"/>
      <c r="T9" s="611"/>
      <c r="U9" s="611"/>
      <c r="V9" s="611"/>
      <c r="W9" s="611"/>
      <c r="X9" s="611"/>
      <c r="Y9" s="612"/>
      <c r="Z9" s="613" t="s">
        <v>212</v>
      </c>
      <c r="AA9" s="613"/>
      <c r="AB9" s="613"/>
      <c r="AC9" s="613"/>
      <c r="AD9" s="614" t="s">
        <v>120</v>
      </c>
      <c r="AE9" s="614"/>
      <c r="AF9" s="614"/>
      <c r="AG9" s="614"/>
      <c r="AH9" s="614"/>
      <c r="AI9" s="614"/>
      <c r="AJ9" s="614"/>
      <c r="AK9" s="614"/>
      <c r="AL9" s="615" t="s">
        <v>212</v>
      </c>
      <c r="AM9" s="616"/>
      <c r="AN9" s="616"/>
      <c r="AO9" s="617"/>
      <c r="AP9" s="607" t="s">
        <v>213</v>
      </c>
      <c r="AQ9" s="608"/>
      <c r="AR9" s="608"/>
      <c r="AS9" s="608"/>
      <c r="AT9" s="608"/>
      <c r="AU9" s="608"/>
      <c r="AV9" s="608"/>
      <c r="AW9" s="608"/>
      <c r="AX9" s="608"/>
      <c r="AY9" s="608"/>
      <c r="AZ9" s="608"/>
      <c r="BA9" s="608"/>
      <c r="BB9" s="608"/>
      <c r="BC9" s="609"/>
      <c r="BD9" s="610">
        <v>30361068</v>
      </c>
      <c r="BE9" s="611"/>
      <c r="BF9" s="611"/>
      <c r="BG9" s="611"/>
      <c r="BH9" s="611"/>
      <c r="BI9" s="611"/>
      <c r="BJ9" s="611"/>
      <c r="BK9" s="612"/>
      <c r="BL9" s="613">
        <v>22.6</v>
      </c>
      <c r="BM9" s="613"/>
      <c r="BN9" s="613"/>
      <c r="BO9" s="613"/>
      <c r="BP9" s="614" t="s">
        <v>212</v>
      </c>
      <c r="BQ9" s="614"/>
      <c r="BR9" s="614"/>
      <c r="BS9" s="614"/>
      <c r="BT9" s="614"/>
      <c r="BU9" s="614"/>
      <c r="BV9" s="614"/>
      <c r="BW9" s="618"/>
      <c r="BY9" s="607" t="s">
        <v>214</v>
      </c>
      <c r="BZ9" s="608"/>
      <c r="CA9" s="608"/>
      <c r="CB9" s="608"/>
      <c r="CC9" s="608"/>
      <c r="CD9" s="608"/>
      <c r="CE9" s="608"/>
      <c r="CF9" s="608"/>
      <c r="CG9" s="608"/>
      <c r="CH9" s="608"/>
      <c r="CI9" s="608"/>
      <c r="CJ9" s="608"/>
      <c r="CK9" s="608"/>
      <c r="CL9" s="609"/>
      <c r="CM9" s="610">
        <v>30894597</v>
      </c>
      <c r="CN9" s="611"/>
      <c r="CO9" s="611"/>
      <c r="CP9" s="611"/>
      <c r="CQ9" s="611"/>
      <c r="CR9" s="611"/>
      <c r="CS9" s="611"/>
      <c r="CT9" s="612"/>
      <c r="CU9" s="613">
        <v>5.4</v>
      </c>
      <c r="CV9" s="613"/>
      <c r="CW9" s="613"/>
      <c r="CX9" s="613"/>
      <c r="CY9" s="619">
        <v>1428198</v>
      </c>
      <c r="CZ9" s="611"/>
      <c r="DA9" s="611"/>
      <c r="DB9" s="611"/>
      <c r="DC9" s="611"/>
      <c r="DD9" s="611"/>
      <c r="DE9" s="611"/>
      <c r="DF9" s="611"/>
      <c r="DG9" s="611"/>
      <c r="DH9" s="611"/>
      <c r="DI9" s="611"/>
      <c r="DJ9" s="611"/>
      <c r="DK9" s="612"/>
      <c r="DL9" s="619">
        <v>15904485</v>
      </c>
      <c r="DM9" s="611"/>
      <c r="DN9" s="611"/>
      <c r="DO9" s="611"/>
      <c r="DP9" s="611"/>
      <c r="DQ9" s="611"/>
      <c r="DR9" s="611"/>
      <c r="DS9" s="611"/>
      <c r="DT9" s="611"/>
      <c r="DU9" s="611"/>
      <c r="DV9" s="611"/>
      <c r="DW9" s="611"/>
      <c r="DX9" s="620"/>
    </row>
    <row r="10" spans="2:138" ht="11.25" customHeight="1" x14ac:dyDescent="0.2">
      <c r="B10" s="607" t="s">
        <v>215</v>
      </c>
      <c r="C10" s="608"/>
      <c r="D10" s="608"/>
      <c r="E10" s="608"/>
      <c r="F10" s="608"/>
      <c r="G10" s="608"/>
      <c r="H10" s="608"/>
      <c r="I10" s="608"/>
      <c r="J10" s="608"/>
      <c r="K10" s="608"/>
      <c r="L10" s="608"/>
      <c r="M10" s="608"/>
      <c r="N10" s="608"/>
      <c r="O10" s="608"/>
      <c r="P10" s="608"/>
      <c r="Q10" s="609"/>
      <c r="R10" s="610">
        <v>174886</v>
      </c>
      <c r="S10" s="611"/>
      <c r="T10" s="611"/>
      <c r="U10" s="611"/>
      <c r="V10" s="611"/>
      <c r="W10" s="611"/>
      <c r="X10" s="611"/>
      <c r="Y10" s="612"/>
      <c r="Z10" s="613">
        <v>0</v>
      </c>
      <c r="AA10" s="613"/>
      <c r="AB10" s="613"/>
      <c r="AC10" s="613"/>
      <c r="AD10" s="614">
        <v>174886</v>
      </c>
      <c r="AE10" s="614"/>
      <c r="AF10" s="614"/>
      <c r="AG10" s="614"/>
      <c r="AH10" s="614"/>
      <c r="AI10" s="614"/>
      <c r="AJ10" s="614"/>
      <c r="AK10" s="614"/>
      <c r="AL10" s="615">
        <v>0.1</v>
      </c>
      <c r="AM10" s="616"/>
      <c r="AN10" s="616"/>
      <c r="AO10" s="617"/>
      <c r="AP10" s="607" t="s">
        <v>216</v>
      </c>
      <c r="AQ10" s="608"/>
      <c r="AR10" s="608"/>
      <c r="AS10" s="608"/>
      <c r="AT10" s="608"/>
      <c r="AU10" s="608"/>
      <c r="AV10" s="608"/>
      <c r="AW10" s="608"/>
      <c r="AX10" s="608"/>
      <c r="AY10" s="608"/>
      <c r="AZ10" s="608"/>
      <c r="BA10" s="608"/>
      <c r="BB10" s="608"/>
      <c r="BC10" s="609"/>
      <c r="BD10" s="610">
        <v>1309161</v>
      </c>
      <c r="BE10" s="611"/>
      <c r="BF10" s="611"/>
      <c r="BG10" s="611"/>
      <c r="BH10" s="611"/>
      <c r="BI10" s="611"/>
      <c r="BJ10" s="611"/>
      <c r="BK10" s="612"/>
      <c r="BL10" s="613">
        <v>1</v>
      </c>
      <c r="BM10" s="613"/>
      <c r="BN10" s="613"/>
      <c r="BO10" s="613"/>
      <c r="BP10" s="614">
        <v>118690</v>
      </c>
      <c r="BQ10" s="614"/>
      <c r="BR10" s="614"/>
      <c r="BS10" s="614"/>
      <c r="BT10" s="614"/>
      <c r="BU10" s="614"/>
      <c r="BV10" s="614"/>
      <c r="BW10" s="618"/>
      <c r="BY10" s="607" t="s">
        <v>217</v>
      </c>
      <c r="BZ10" s="608"/>
      <c r="CA10" s="608"/>
      <c r="CB10" s="608"/>
      <c r="CC10" s="608"/>
      <c r="CD10" s="608"/>
      <c r="CE10" s="608"/>
      <c r="CF10" s="608"/>
      <c r="CG10" s="608"/>
      <c r="CH10" s="608"/>
      <c r="CI10" s="608"/>
      <c r="CJ10" s="608"/>
      <c r="CK10" s="608"/>
      <c r="CL10" s="609"/>
      <c r="CM10" s="610">
        <v>2842013</v>
      </c>
      <c r="CN10" s="611"/>
      <c r="CO10" s="611"/>
      <c r="CP10" s="611"/>
      <c r="CQ10" s="611"/>
      <c r="CR10" s="611"/>
      <c r="CS10" s="611"/>
      <c r="CT10" s="612"/>
      <c r="CU10" s="613">
        <v>0.5</v>
      </c>
      <c r="CV10" s="613"/>
      <c r="CW10" s="613"/>
      <c r="CX10" s="613"/>
      <c r="CY10" s="619">
        <v>38018</v>
      </c>
      <c r="CZ10" s="611"/>
      <c r="DA10" s="611"/>
      <c r="DB10" s="611"/>
      <c r="DC10" s="611"/>
      <c r="DD10" s="611"/>
      <c r="DE10" s="611"/>
      <c r="DF10" s="611"/>
      <c r="DG10" s="611"/>
      <c r="DH10" s="611"/>
      <c r="DI10" s="611"/>
      <c r="DJ10" s="611"/>
      <c r="DK10" s="612"/>
      <c r="DL10" s="619">
        <v>1786849</v>
      </c>
      <c r="DM10" s="611"/>
      <c r="DN10" s="611"/>
      <c r="DO10" s="611"/>
      <c r="DP10" s="611"/>
      <c r="DQ10" s="611"/>
      <c r="DR10" s="611"/>
      <c r="DS10" s="611"/>
      <c r="DT10" s="611"/>
      <c r="DU10" s="611"/>
      <c r="DV10" s="611"/>
      <c r="DW10" s="611"/>
      <c r="DX10" s="620"/>
    </row>
    <row r="11" spans="2:138" ht="11.25" customHeight="1" x14ac:dyDescent="0.2">
      <c r="B11" s="607" t="s">
        <v>218</v>
      </c>
      <c r="C11" s="608"/>
      <c r="D11" s="608"/>
      <c r="E11" s="608"/>
      <c r="F11" s="608"/>
      <c r="G11" s="608"/>
      <c r="H11" s="608"/>
      <c r="I11" s="608"/>
      <c r="J11" s="608"/>
      <c r="K11" s="608"/>
      <c r="L11" s="608"/>
      <c r="M11" s="608"/>
      <c r="N11" s="608"/>
      <c r="O11" s="608"/>
      <c r="P11" s="608"/>
      <c r="Q11" s="609"/>
      <c r="R11" s="610">
        <v>43445</v>
      </c>
      <c r="S11" s="611"/>
      <c r="T11" s="611"/>
      <c r="U11" s="611"/>
      <c r="V11" s="611"/>
      <c r="W11" s="611"/>
      <c r="X11" s="611"/>
      <c r="Y11" s="612"/>
      <c r="Z11" s="613">
        <v>0</v>
      </c>
      <c r="AA11" s="613"/>
      <c r="AB11" s="613"/>
      <c r="AC11" s="613"/>
      <c r="AD11" s="614">
        <v>43445</v>
      </c>
      <c r="AE11" s="614"/>
      <c r="AF11" s="614"/>
      <c r="AG11" s="614"/>
      <c r="AH11" s="614"/>
      <c r="AI11" s="614"/>
      <c r="AJ11" s="614"/>
      <c r="AK11" s="614"/>
      <c r="AL11" s="615">
        <v>0</v>
      </c>
      <c r="AM11" s="616"/>
      <c r="AN11" s="616"/>
      <c r="AO11" s="617"/>
      <c r="AP11" s="607" t="s">
        <v>219</v>
      </c>
      <c r="AQ11" s="608"/>
      <c r="AR11" s="608"/>
      <c r="AS11" s="608"/>
      <c r="AT11" s="608"/>
      <c r="AU11" s="608"/>
      <c r="AV11" s="608"/>
      <c r="AW11" s="608"/>
      <c r="AX11" s="608"/>
      <c r="AY11" s="608"/>
      <c r="AZ11" s="608"/>
      <c r="BA11" s="608"/>
      <c r="BB11" s="608"/>
      <c r="BC11" s="609"/>
      <c r="BD11" s="610">
        <v>2835503</v>
      </c>
      <c r="BE11" s="611"/>
      <c r="BF11" s="611"/>
      <c r="BG11" s="611"/>
      <c r="BH11" s="611"/>
      <c r="BI11" s="611"/>
      <c r="BJ11" s="611"/>
      <c r="BK11" s="612"/>
      <c r="BL11" s="613">
        <v>2.1</v>
      </c>
      <c r="BM11" s="613"/>
      <c r="BN11" s="613"/>
      <c r="BO11" s="613"/>
      <c r="BP11" s="614">
        <v>522174</v>
      </c>
      <c r="BQ11" s="614"/>
      <c r="BR11" s="614"/>
      <c r="BS11" s="614"/>
      <c r="BT11" s="614"/>
      <c r="BU11" s="614"/>
      <c r="BV11" s="614"/>
      <c r="BW11" s="618"/>
      <c r="BY11" s="607" t="s">
        <v>220</v>
      </c>
      <c r="BZ11" s="608"/>
      <c r="CA11" s="608"/>
      <c r="CB11" s="608"/>
      <c r="CC11" s="608"/>
      <c r="CD11" s="608"/>
      <c r="CE11" s="608"/>
      <c r="CF11" s="608"/>
      <c r="CG11" s="608"/>
      <c r="CH11" s="608"/>
      <c r="CI11" s="608"/>
      <c r="CJ11" s="608"/>
      <c r="CK11" s="608"/>
      <c r="CL11" s="609"/>
      <c r="CM11" s="610">
        <v>45973825</v>
      </c>
      <c r="CN11" s="611"/>
      <c r="CO11" s="611"/>
      <c r="CP11" s="611"/>
      <c r="CQ11" s="611"/>
      <c r="CR11" s="611"/>
      <c r="CS11" s="611"/>
      <c r="CT11" s="612"/>
      <c r="CU11" s="613">
        <v>8.1</v>
      </c>
      <c r="CV11" s="613"/>
      <c r="CW11" s="613"/>
      <c r="CX11" s="613"/>
      <c r="CY11" s="619">
        <v>26398368</v>
      </c>
      <c r="CZ11" s="611"/>
      <c r="DA11" s="611"/>
      <c r="DB11" s="611"/>
      <c r="DC11" s="611"/>
      <c r="DD11" s="611"/>
      <c r="DE11" s="611"/>
      <c r="DF11" s="611"/>
      <c r="DG11" s="611"/>
      <c r="DH11" s="611"/>
      <c r="DI11" s="611"/>
      <c r="DJ11" s="611"/>
      <c r="DK11" s="612"/>
      <c r="DL11" s="619">
        <v>12825802</v>
      </c>
      <c r="DM11" s="611"/>
      <c r="DN11" s="611"/>
      <c r="DO11" s="611"/>
      <c r="DP11" s="611"/>
      <c r="DQ11" s="611"/>
      <c r="DR11" s="611"/>
      <c r="DS11" s="611"/>
      <c r="DT11" s="611"/>
      <c r="DU11" s="611"/>
      <c r="DV11" s="611"/>
      <c r="DW11" s="611"/>
      <c r="DX11" s="620"/>
    </row>
    <row r="12" spans="2:138" ht="11.25" customHeight="1" x14ac:dyDescent="0.2">
      <c r="B12" s="607" t="s">
        <v>221</v>
      </c>
      <c r="C12" s="608"/>
      <c r="D12" s="608"/>
      <c r="E12" s="608"/>
      <c r="F12" s="608"/>
      <c r="G12" s="608"/>
      <c r="H12" s="608"/>
      <c r="I12" s="608"/>
      <c r="J12" s="608"/>
      <c r="K12" s="608"/>
      <c r="L12" s="608"/>
      <c r="M12" s="608"/>
      <c r="N12" s="608"/>
      <c r="O12" s="608"/>
      <c r="P12" s="608"/>
      <c r="Q12" s="609"/>
      <c r="R12" s="610">
        <v>18186282</v>
      </c>
      <c r="S12" s="611"/>
      <c r="T12" s="611"/>
      <c r="U12" s="611"/>
      <c r="V12" s="611"/>
      <c r="W12" s="611"/>
      <c r="X12" s="611"/>
      <c r="Y12" s="612"/>
      <c r="Z12" s="613">
        <v>3.2</v>
      </c>
      <c r="AA12" s="613"/>
      <c r="AB12" s="613"/>
      <c r="AC12" s="613"/>
      <c r="AD12" s="614">
        <v>18186282</v>
      </c>
      <c r="AE12" s="614"/>
      <c r="AF12" s="614"/>
      <c r="AG12" s="614"/>
      <c r="AH12" s="614"/>
      <c r="AI12" s="614"/>
      <c r="AJ12" s="614"/>
      <c r="AK12" s="614"/>
      <c r="AL12" s="615">
        <v>6</v>
      </c>
      <c r="AM12" s="616"/>
      <c r="AN12" s="616"/>
      <c r="AO12" s="617"/>
      <c r="AP12" s="607" t="s">
        <v>222</v>
      </c>
      <c r="AQ12" s="608"/>
      <c r="AR12" s="608"/>
      <c r="AS12" s="608"/>
      <c r="AT12" s="608"/>
      <c r="AU12" s="608"/>
      <c r="AV12" s="608"/>
      <c r="AW12" s="608"/>
      <c r="AX12" s="608"/>
      <c r="AY12" s="608"/>
      <c r="AZ12" s="608"/>
      <c r="BA12" s="608"/>
      <c r="BB12" s="608"/>
      <c r="BC12" s="609"/>
      <c r="BD12" s="610">
        <v>366404</v>
      </c>
      <c r="BE12" s="611"/>
      <c r="BF12" s="611"/>
      <c r="BG12" s="611"/>
      <c r="BH12" s="611"/>
      <c r="BI12" s="611"/>
      <c r="BJ12" s="611"/>
      <c r="BK12" s="612"/>
      <c r="BL12" s="613">
        <v>0.3</v>
      </c>
      <c r="BM12" s="613"/>
      <c r="BN12" s="613"/>
      <c r="BO12" s="613"/>
      <c r="BP12" s="614" t="s">
        <v>212</v>
      </c>
      <c r="BQ12" s="614"/>
      <c r="BR12" s="614"/>
      <c r="BS12" s="614"/>
      <c r="BT12" s="614"/>
      <c r="BU12" s="614"/>
      <c r="BV12" s="614"/>
      <c r="BW12" s="618"/>
      <c r="BY12" s="607" t="s">
        <v>223</v>
      </c>
      <c r="BZ12" s="608"/>
      <c r="CA12" s="608"/>
      <c r="CB12" s="608"/>
      <c r="CC12" s="608"/>
      <c r="CD12" s="608"/>
      <c r="CE12" s="608"/>
      <c r="CF12" s="608"/>
      <c r="CG12" s="608"/>
      <c r="CH12" s="608"/>
      <c r="CI12" s="608"/>
      <c r="CJ12" s="608"/>
      <c r="CK12" s="608"/>
      <c r="CL12" s="609"/>
      <c r="CM12" s="610">
        <v>49331936</v>
      </c>
      <c r="CN12" s="611"/>
      <c r="CO12" s="611"/>
      <c r="CP12" s="611"/>
      <c r="CQ12" s="611"/>
      <c r="CR12" s="611"/>
      <c r="CS12" s="611"/>
      <c r="CT12" s="612"/>
      <c r="CU12" s="613">
        <v>8.6999999999999993</v>
      </c>
      <c r="CV12" s="613"/>
      <c r="CW12" s="613"/>
      <c r="CX12" s="613"/>
      <c r="CY12" s="619">
        <v>2772334</v>
      </c>
      <c r="CZ12" s="611"/>
      <c r="DA12" s="611"/>
      <c r="DB12" s="611"/>
      <c r="DC12" s="611"/>
      <c r="DD12" s="611"/>
      <c r="DE12" s="611"/>
      <c r="DF12" s="611"/>
      <c r="DG12" s="611"/>
      <c r="DH12" s="611"/>
      <c r="DI12" s="611"/>
      <c r="DJ12" s="611"/>
      <c r="DK12" s="612"/>
      <c r="DL12" s="619">
        <v>8672142</v>
      </c>
      <c r="DM12" s="611"/>
      <c r="DN12" s="611"/>
      <c r="DO12" s="611"/>
      <c r="DP12" s="611"/>
      <c r="DQ12" s="611"/>
      <c r="DR12" s="611"/>
      <c r="DS12" s="611"/>
      <c r="DT12" s="611"/>
      <c r="DU12" s="611"/>
      <c r="DV12" s="611"/>
      <c r="DW12" s="611"/>
      <c r="DX12" s="620"/>
    </row>
    <row r="13" spans="2:138" ht="11.25" customHeight="1" x14ac:dyDescent="0.2">
      <c r="B13" s="607" t="s">
        <v>224</v>
      </c>
      <c r="C13" s="608"/>
      <c r="D13" s="608"/>
      <c r="E13" s="608"/>
      <c r="F13" s="608"/>
      <c r="G13" s="608"/>
      <c r="H13" s="608"/>
      <c r="I13" s="608"/>
      <c r="J13" s="608"/>
      <c r="K13" s="608"/>
      <c r="L13" s="608"/>
      <c r="M13" s="608"/>
      <c r="N13" s="608"/>
      <c r="O13" s="608"/>
      <c r="P13" s="608"/>
      <c r="Q13" s="609"/>
      <c r="R13" s="610" t="s">
        <v>120</v>
      </c>
      <c r="S13" s="611"/>
      <c r="T13" s="611"/>
      <c r="U13" s="611"/>
      <c r="V13" s="611"/>
      <c r="W13" s="611"/>
      <c r="X13" s="611"/>
      <c r="Y13" s="612"/>
      <c r="Z13" s="613" t="s">
        <v>212</v>
      </c>
      <c r="AA13" s="613"/>
      <c r="AB13" s="613"/>
      <c r="AC13" s="613"/>
      <c r="AD13" s="614" t="s">
        <v>120</v>
      </c>
      <c r="AE13" s="614"/>
      <c r="AF13" s="614"/>
      <c r="AG13" s="614"/>
      <c r="AH13" s="614"/>
      <c r="AI13" s="614"/>
      <c r="AJ13" s="614"/>
      <c r="AK13" s="614"/>
      <c r="AL13" s="615" t="s">
        <v>119</v>
      </c>
      <c r="AM13" s="616"/>
      <c r="AN13" s="616"/>
      <c r="AO13" s="617"/>
      <c r="AP13" s="607" t="s">
        <v>225</v>
      </c>
      <c r="AQ13" s="608"/>
      <c r="AR13" s="608"/>
      <c r="AS13" s="608"/>
      <c r="AT13" s="608"/>
      <c r="AU13" s="608"/>
      <c r="AV13" s="608"/>
      <c r="AW13" s="608"/>
      <c r="AX13" s="608"/>
      <c r="AY13" s="608"/>
      <c r="AZ13" s="608"/>
      <c r="BA13" s="608"/>
      <c r="BB13" s="608"/>
      <c r="BC13" s="609"/>
      <c r="BD13" s="610">
        <v>454211</v>
      </c>
      <c r="BE13" s="611"/>
      <c r="BF13" s="611"/>
      <c r="BG13" s="611"/>
      <c r="BH13" s="611"/>
      <c r="BI13" s="611"/>
      <c r="BJ13" s="611"/>
      <c r="BK13" s="612"/>
      <c r="BL13" s="613">
        <v>0.3</v>
      </c>
      <c r="BM13" s="613"/>
      <c r="BN13" s="613"/>
      <c r="BO13" s="613"/>
      <c r="BP13" s="614" t="s">
        <v>212</v>
      </c>
      <c r="BQ13" s="614"/>
      <c r="BR13" s="614"/>
      <c r="BS13" s="614"/>
      <c r="BT13" s="614"/>
      <c r="BU13" s="614"/>
      <c r="BV13" s="614"/>
      <c r="BW13" s="618"/>
      <c r="BY13" s="607" t="s">
        <v>226</v>
      </c>
      <c r="BZ13" s="608"/>
      <c r="CA13" s="608"/>
      <c r="CB13" s="608"/>
      <c r="CC13" s="608"/>
      <c r="CD13" s="608"/>
      <c r="CE13" s="608"/>
      <c r="CF13" s="608"/>
      <c r="CG13" s="608"/>
      <c r="CH13" s="608"/>
      <c r="CI13" s="608"/>
      <c r="CJ13" s="608"/>
      <c r="CK13" s="608"/>
      <c r="CL13" s="609"/>
      <c r="CM13" s="610">
        <v>65561202</v>
      </c>
      <c r="CN13" s="611"/>
      <c r="CO13" s="611"/>
      <c r="CP13" s="611"/>
      <c r="CQ13" s="611"/>
      <c r="CR13" s="611"/>
      <c r="CS13" s="611"/>
      <c r="CT13" s="612"/>
      <c r="CU13" s="613">
        <v>11.6</v>
      </c>
      <c r="CV13" s="613"/>
      <c r="CW13" s="613"/>
      <c r="CX13" s="613"/>
      <c r="CY13" s="619">
        <v>50069338</v>
      </c>
      <c r="CZ13" s="611"/>
      <c r="DA13" s="611"/>
      <c r="DB13" s="611"/>
      <c r="DC13" s="611"/>
      <c r="DD13" s="611"/>
      <c r="DE13" s="611"/>
      <c r="DF13" s="611"/>
      <c r="DG13" s="611"/>
      <c r="DH13" s="611"/>
      <c r="DI13" s="611"/>
      <c r="DJ13" s="611"/>
      <c r="DK13" s="612"/>
      <c r="DL13" s="619">
        <v>14926925</v>
      </c>
      <c r="DM13" s="611"/>
      <c r="DN13" s="611"/>
      <c r="DO13" s="611"/>
      <c r="DP13" s="611"/>
      <c r="DQ13" s="611"/>
      <c r="DR13" s="611"/>
      <c r="DS13" s="611"/>
      <c r="DT13" s="611"/>
      <c r="DU13" s="611"/>
      <c r="DV13" s="611"/>
      <c r="DW13" s="611"/>
      <c r="DX13" s="620"/>
    </row>
    <row r="14" spans="2:138" ht="11.25" customHeight="1" x14ac:dyDescent="0.2">
      <c r="B14" s="607" t="s">
        <v>227</v>
      </c>
      <c r="C14" s="608"/>
      <c r="D14" s="608"/>
      <c r="E14" s="608"/>
      <c r="F14" s="608"/>
      <c r="G14" s="608"/>
      <c r="H14" s="608"/>
      <c r="I14" s="608"/>
      <c r="J14" s="608"/>
      <c r="K14" s="608"/>
      <c r="L14" s="608"/>
      <c r="M14" s="608"/>
      <c r="N14" s="608"/>
      <c r="O14" s="608"/>
      <c r="P14" s="608"/>
      <c r="Q14" s="609"/>
      <c r="R14" s="610">
        <v>454231</v>
      </c>
      <c r="S14" s="611"/>
      <c r="T14" s="611"/>
      <c r="U14" s="611"/>
      <c r="V14" s="611"/>
      <c r="W14" s="611"/>
      <c r="X14" s="611"/>
      <c r="Y14" s="612"/>
      <c r="Z14" s="613">
        <v>0.1</v>
      </c>
      <c r="AA14" s="613"/>
      <c r="AB14" s="613"/>
      <c r="AC14" s="613"/>
      <c r="AD14" s="614">
        <v>454231</v>
      </c>
      <c r="AE14" s="614"/>
      <c r="AF14" s="614"/>
      <c r="AG14" s="614"/>
      <c r="AH14" s="614"/>
      <c r="AI14" s="614"/>
      <c r="AJ14" s="614"/>
      <c r="AK14" s="614"/>
      <c r="AL14" s="615">
        <v>0.1</v>
      </c>
      <c r="AM14" s="616"/>
      <c r="AN14" s="616"/>
      <c r="AO14" s="617"/>
      <c r="AP14" s="607" t="s">
        <v>228</v>
      </c>
      <c r="AQ14" s="608"/>
      <c r="AR14" s="608"/>
      <c r="AS14" s="608"/>
      <c r="AT14" s="608"/>
      <c r="AU14" s="608"/>
      <c r="AV14" s="608"/>
      <c r="AW14" s="608"/>
      <c r="AX14" s="608"/>
      <c r="AY14" s="608"/>
      <c r="AZ14" s="608"/>
      <c r="BA14" s="608"/>
      <c r="BB14" s="608"/>
      <c r="BC14" s="609"/>
      <c r="BD14" s="610">
        <v>411163</v>
      </c>
      <c r="BE14" s="611"/>
      <c r="BF14" s="611"/>
      <c r="BG14" s="611"/>
      <c r="BH14" s="611"/>
      <c r="BI14" s="611"/>
      <c r="BJ14" s="611"/>
      <c r="BK14" s="612"/>
      <c r="BL14" s="613">
        <v>0.3</v>
      </c>
      <c r="BM14" s="613"/>
      <c r="BN14" s="613"/>
      <c r="BO14" s="613"/>
      <c r="BP14" s="614" t="s">
        <v>120</v>
      </c>
      <c r="BQ14" s="614"/>
      <c r="BR14" s="614"/>
      <c r="BS14" s="614"/>
      <c r="BT14" s="614"/>
      <c r="BU14" s="614"/>
      <c r="BV14" s="614"/>
      <c r="BW14" s="618"/>
      <c r="BY14" s="607" t="s">
        <v>229</v>
      </c>
      <c r="BZ14" s="608"/>
      <c r="CA14" s="608"/>
      <c r="CB14" s="608"/>
      <c r="CC14" s="608"/>
      <c r="CD14" s="608"/>
      <c r="CE14" s="608"/>
      <c r="CF14" s="608"/>
      <c r="CG14" s="608"/>
      <c r="CH14" s="608"/>
      <c r="CI14" s="608"/>
      <c r="CJ14" s="608"/>
      <c r="CK14" s="608"/>
      <c r="CL14" s="609"/>
      <c r="CM14" s="610">
        <v>25445640</v>
      </c>
      <c r="CN14" s="611"/>
      <c r="CO14" s="611"/>
      <c r="CP14" s="611"/>
      <c r="CQ14" s="611"/>
      <c r="CR14" s="611"/>
      <c r="CS14" s="611"/>
      <c r="CT14" s="612"/>
      <c r="CU14" s="613">
        <v>4.5</v>
      </c>
      <c r="CV14" s="613"/>
      <c r="CW14" s="613"/>
      <c r="CX14" s="613"/>
      <c r="CY14" s="619">
        <v>1304271</v>
      </c>
      <c r="CZ14" s="611"/>
      <c r="DA14" s="611"/>
      <c r="DB14" s="611"/>
      <c r="DC14" s="611"/>
      <c r="DD14" s="611"/>
      <c r="DE14" s="611"/>
      <c r="DF14" s="611"/>
      <c r="DG14" s="611"/>
      <c r="DH14" s="611"/>
      <c r="DI14" s="611"/>
      <c r="DJ14" s="611"/>
      <c r="DK14" s="612"/>
      <c r="DL14" s="619">
        <v>22505695</v>
      </c>
      <c r="DM14" s="611"/>
      <c r="DN14" s="611"/>
      <c r="DO14" s="611"/>
      <c r="DP14" s="611"/>
      <c r="DQ14" s="611"/>
      <c r="DR14" s="611"/>
      <c r="DS14" s="611"/>
      <c r="DT14" s="611"/>
      <c r="DU14" s="611"/>
      <c r="DV14" s="611"/>
      <c r="DW14" s="611"/>
      <c r="DX14" s="620"/>
    </row>
    <row r="15" spans="2:138" ht="11.25" customHeight="1" x14ac:dyDescent="0.2">
      <c r="B15" s="607" t="s">
        <v>230</v>
      </c>
      <c r="C15" s="608"/>
      <c r="D15" s="608"/>
      <c r="E15" s="608"/>
      <c r="F15" s="608"/>
      <c r="G15" s="608"/>
      <c r="H15" s="608"/>
      <c r="I15" s="608"/>
      <c r="J15" s="608"/>
      <c r="K15" s="608"/>
      <c r="L15" s="608"/>
      <c r="M15" s="608"/>
      <c r="N15" s="608"/>
      <c r="O15" s="608"/>
      <c r="P15" s="608"/>
      <c r="Q15" s="609"/>
      <c r="R15" s="610">
        <v>175702851</v>
      </c>
      <c r="S15" s="611"/>
      <c r="T15" s="611"/>
      <c r="U15" s="611"/>
      <c r="V15" s="611"/>
      <c r="W15" s="611"/>
      <c r="X15" s="611"/>
      <c r="Y15" s="612"/>
      <c r="Z15" s="613">
        <v>30.5</v>
      </c>
      <c r="AA15" s="613"/>
      <c r="AB15" s="613"/>
      <c r="AC15" s="613"/>
      <c r="AD15" s="614">
        <v>172481465</v>
      </c>
      <c r="AE15" s="614"/>
      <c r="AF15" s="614"/>
      <c r="AG15" s="614"/>
      <c r="AH15" s="614"/>
      <c r="AI15" s="614"/>
      <c r="AJ15" s="614"/>
      <c r="AK15" s="614"/>
      <c r="AL15" s="615">
        <v>56.6</v>
      </c>
      <c r="AM15" s="616"/>
      <c r="AN15" s="616"/>
      <c r="AO15" s="617"/>
      <c r="AP15" s="607" t="s">
        <v>231</v>
      </c>
      <c r="AQ15" s="608"/>
      <c r="AR15" s="608"/>
      <c r="AS15" s="608"/>
      <c r="AT15" s="608"/>
      <c r="AU15" s="608"/>
      <c r="AV15" s="608"/>
      <c r="AW15" s="608"/>
      <c r="AX15" s="608"/>
      <c r="AY15" s="608"/>
      <c r="AZ15" s="608"/>
      <c r="BA15" s="608"/>
      <c r="BB15" s="608"/>
      <c r="BC15" s="609"/>
      <c r="BD15" s="610">
        <v>22500143</v>
      </c>
      <c r="BE15" s="611"/>
      <c r="BF15" s="611"/>
      <c r="BG15" s="611"/>
      <c r="BH15" s="611"/>
      <c r="BI15" s="611"/>
      <c r="BJ15" s="611"/>
      <c r="BK15" s="612"/>
      <c r="BL15" s="613">
        <v>16.8</v>
      </c>
      <c r="BM15" s="613"/>
      <c r="BN15" s="613"/>
      <c r="BO15" s="613"/>
      <c r="BP15" s="614" t="s">
        <v>212</v>
      </c>
      <c r="BQ15" s="614"/>
      <c r="BR15" s="614"/>
      <c r="BS15" s="614"/>
      <c r="BT15" s="614"/>
      <c r="BU15" s="614"/>
      <c r="BV15" s="614"/>
      <c r="BW15" s="618"/>
      <c r="BY15" s="607" t="s">
        <v>232</v>
      </c>
      <c r="BZ15" s="608"/>
      <c r="CA15" s="608"/>
      <c r="CB15" s="608"/>
      <c r="CC15" s="608"/>
      <c r="CD15" s="608"/>
      <c r="CE15" s="608"/>
      <c r="CF15" s="608"/>
      <c r="CG15" s="608"/>
      <c r="CH15" s="608"/>
      <c r="CI15" s="608"/>
      <c r="CJ15" s="608"/>
      <c r="CK15" s="608"/>
      <c r="CL15" s="609"/>
      <c r="CM15" s="610" t="s">
        <v>119</v>
      </c>
      <c r="CN15" s="611"/>
      <c r="CO15" s="611"/>
      <c r="CP15" s="611"/>
      <c r="CQ15" s="611"/>
      <c r="CR15" s="611"/>
      <c r="CS15" s="611"/>
      <c r="CT15" s="612"/>
      <c r="CU15" s="613" t="s">
        <v>120</v>
      </c>
      <c r="CV15" s="613"/>
      <c r="CW15" s="613"/>
      <c r="CX15" s="613"/>
      <c r="CY15" s="619" t="s">
        <v>119</v>
      </c>
      <c r="CZ15" s="611"/>
      <c r="DA15" s="611"/>
      <c r="DB15" s="611"/>
      <c r="DC15" s="611"/>
      <c r="DD15" s="611"/>
      <c r="DE15" s="611"/>
      <c r="DF15" s="611"/>
      <c r="DG15" s="611"/>
      <c r="DH15" s="611"/>
      <c r="DI15" s="611"/>
      <c r="DJ15" s="611"/>
      <c r="DK15" s="612"/>
      <c r="DL15" s="619" t="s">
        <v>212</v>
      </c>
      <c r="DM15" s="611"/>
      <c r="DN15" s="611"/>
      <c r="DO15" s="611"/>
      <c r="DP15" s="611"/>
      <c r="DQ15" s="611"/>
      <c r="DR15" s="611"/>
      <c r="DS15" s="611"/>
      <c r="DT15" s="611"/>
      <c r="DU15" s="611"/>
      <c r="DV15" s="611"/>
      <c r="DW15" s="611"/>
      <c r="DX15" s="620"/>
    </row>
    <row r="16" spans="2:138" ht="11.25" customHeight="1" x14ac:dyDescent="0.2">
      <c r="B16" s="607" t="s">
        <v>233</v>
      </c>
      <c r="C16" s="608"/>
      <c r="D16" s="608"/>
      <c r="E16" s="608"/>
      <c r="F16" s="608"/>
      <c r="G16" s="608"/>
      <c r="H16" s="608"/>
      <c r="I16" s="608"/>
      <c r="J16" s="608"/>
      <c r="K16" s="608"/>
      <c r="L16" s="608"/>
      <c r="M16" s="608"/>
      <c r="N16" s="608"/>
      <c r="O16" s="608"/>
      <c r="P16" s="608"/>
      <c r="Q16" s="609"/>
      <c r="R16" s="610">
        <v>172481465</v>
      </c>
      <c r="S16" s="611"/>
      <c r="T16" s="611"/>
      <c r="U16" s="611"/>
      <c r="V16" s="611"/>
      <c r="W16" s="611"/>
      <c r="X16" s="611"/>
      <c r="Y16" s="612"/>
      <c r="Z16" s="615">
        <v>29.9</v>
      </c>
      <c r="AA16" s="616"/>
      <c r="AB16" s="616"/>
      <c r="AC16" s="621"/>
      <c r="AD16" s="619">
        <v>172481465</v>
      </c>
      <c r="AE16" s="611"/>
      <c r="AF16" s="611"/>
      <c r="AG16" s="611"/>
      <c r="AH16" s="611"/>
      <c r="AI16" s="611"/>
      <c r="AJ16" s="611"/>
      <c r="AK16" s="612"/>
      <c r="AL16" s="615">
        <v>56.6</v>
      </c>
      <c r="AM16" s="616"/>
      <c r="AN16" s="616"/>
      <c r="AO16" s="617"/>
      <c r="AP16" s="607" t="s">
        <v>234</v>
      </c>
      <c r="AQ16" s="608"/>
      <c r="AR16" s="608"/>
      <c r="AS16" s="608"/>
      <c r="AT16" s="608"/>
      <c r="AU16" s="608"/>
      <c r="AV16" s="608"/>
      <c r="AW16" s="608"/>
      <c r="AX16" s="608"/>
      <c r="AY16" s="608"/>
      <c r="AZ16" s="608"/>
      <c r="BA16" s="608"/>
      <c r="BB16" s="608"/>
      <c r="BC16" s="609"/>
      <c r="BD16" s="610">
        <v>1103859</v>
      </c>
      <c r="BE16" s="611"/>
      <c r="BF16" s="611"/>
      <c r="BG16" s="611"/>
      <c r="BH16" s="611"/>
      <c r="BI16" s="611"/>
      <c r="BJ16" s="611"/>
      <c r="BK16" s="612"/>
      <c r="BL16" s="613">
        <v>0.8</v>
      </c>
      <c r="BM16" s="613"/>
      <c r="BN16" s="613"/>
      <c r="BO16" s="613"/>
      <c r="BP16" s="614" t="s">
        <v>120</v>
      </c>
      <c r="BQ16" s="614"/>
      <c r="BR16" s="614"/>
      <c r="BS16" s="614"/>
      <c r="BT16" s="614"/>
      <c r="BU16" s="614"/>
      <c r="BV16" s="614"/>
      <c r="BW16" s="618"/>
      <c r="BY16" s="607" t="s">
        <v>235</v>
      </c>
      <c r="BZ16" s="608"/>
      <c r="CA16" s="608"/>
      <c r="CB16" s="608"/>
      <c r="CC16" s="608"/>
      <c r="CD16" s="608"/>
      <c r="CE16" s="608"/>
      <c r="CF16" s="608"/>
      <c r="CG16" s="608"/>
      <c r="CH16" s="608"/>
      <c r="CI16" s="608"/>
      <c r="CJ16" s="608"/>
      <c r="CK16" s="608"/>
      <c r="CL16" s="609"/>
      <c r="CM16" s="610">
        <v>115396645</v>
      </c>
      <c r="CN16" s="611"/>
      <c r="CO16" s="611"/>
      <c r="CP16" s="611"/>
      <c r="CQ16" s="611"/>
      <c r="CR16" s="611"/>
      <c r="CS16" s="611"/>
      <c r="CT16" s="612"/>
      <c r="CU16" s="613">
        <v>20.3</v>
      </c>
      <c r="CV16" s="613"/>
      <c r="CW16" s="613"/>
      <c r="CX16" s="613"/>
      <c r="CY16" s="619">
        <v>2921504</v>
      </c>
      <c r="CZ16" s="611"/>
      <c r="DA16" s="611"/>
      <c r="DB16" s="611"/>
      <c r="DC16" s="611"/>
      <c r="DD16" s="611"/>
      <c r="DE16" s="611"/>
      <c r="DF16" s="611"/>
      <c r="DG16" s="611"/>
      <c r="DH16" s="611"/>
      <c r="DI16" s="611"/>
      <c r="DJ16" s="611"/>
      <c r="DK16" s="612"/>
      <c r="DL16" s="619">
        <v>85812216</v>
      </c>
      <c r="DM16" s="611"/>
      <c r="DN16" s="611"/>
      <c r="DO16" s="611"/>
      <c r="DP16" s="611"/>
      <c r="DQ16" s="611"/>
      <c r="DR16" s="611"/>
      <c r="DS16" s="611"/>
      <c r="DT16" s="611"/>
      <c r="DU16" s="611"/>
      <c r="DV16" s="611"/>
      <c r="DW16" s="611"/>
      <c r="DX16" s="620"/>
    </row>
    <row r="17" spans="2:128" ht="11.25" customHeight="1" x14ac:dyDescent="0.2">
      <c r="B17" s="607" t="s">
        <v>236</v>
      </c>
      <c r="C17" s="608"/>
      <c r="D17" s="608"/>
      <c r="E17" s="608"/>
      <c r="F17" s="608"/>
      <c r="G17" s="608"/>
      <c r="H17" s="608"/>
      <c r="I17" s="608"/>
      <c r="J17" s="608"/>
      <c r="K17" s="608"/>
      <c r="L17" s="608"/>
      <c r="M17" s="608"/>
      <c r="N17" s="608"/>
      <c r="O17" s="608"/>
      <c r="P17" s="608"/>
      <c r="Q17" s="609"/>
      <c r="R17" s="610">
        <v>3133223</v>
      </c>
      <c r="S17" s="611"/>
      <c r="T17" s="611"/>
      <c r="U17" s="611"/>
      <c r="V17" s="611"/>
      <c r="W17" s="611"/>
      <c r="X17" s="611"/>
      <c r="Y17" s="612"/>
      <c r="Z17" s="615">
        <v>0.5</v>
      </c>
      <c r="AA17" s="616"/>
      <c r="AB17" s="616"/>
      <c r="AC17" s="621"/>
      <c r="AD17" s="619" t="s">
        <v>120</v>
      </c>
      <c r="AE17" s="611"/>
      <c r="AF17" s="611"/>
      <c r="AG17" s="611"/>
      <c r="AH17" s="611"/>
      <c r="AI17" s="611"/>
      <c r="AJ17" s="611"/>
      <c r="AK17" s="612"/>
      <c r="AL17" s="615" t="s">
        <v>120</v>
      </c>
      <c r="AM17" s="616"/>
      <c r="AN17" s="616"/>
      <c r="AO17" s="617"/>
      <c r="AP17" s="607" t="s">
        <v>237</v>
      </c>
      <c r="AQ17" s="608"/>
      <c r="AR17" s="608"/>
      <c r="AS17" s="608"/>
      <c r="AT17" s="608"/>
      <c r="AU17" s="608"/>
      <c r="AV17" s="608"/>
      <c r="AW17" s="608"/>
      <c r="AX17" s="608"/>
      <c r="AY17" s="608"/>
      <c r="AZ17" s="608"/>
      <c r="BA17" s="608"/>
      <c r="BB17" s="608"/>
      <c r="BC17" s="609"/>
      <c r="BD17" s="610">
        <v>21396284</v>
      </c>
      <c r="BE17" s="611"/>
      <c r="BF17" s="611"/>
      <c r="BG17" s="611"/>
      <c r="BH17" s="611"/>
      <c r="BI17" s="611"/>
      <c r="BJ17" s="611"/>
      <c r="BK17" s="612"/>
      <c r="BL17" s="613">
        <v>15.9</v>
      </c>
      <c r="BM17" s="613"/>
      <c r="BN17" s="613"/>
      <c r="BO17" s="613"/>
      <c r="BP17" s="614" t="s">
        <v>120</v>
      </c>
      <c r="BQ17" s="614"/>
      <c r="BR17" s="614"/>
      <c r="BS17" s="614"/>
      <c r="BT17" s="614"/>
      <c r="BU17" s="614"/>
      <c r="BV17" s="614"/>
      <c r="BW17" s="618"/>
      <c r="BY17" s="607" t="s">
        <v>238</v>
      </c>
      <c r="BZ17" s="608"/>
      <c r="CA17" s="608"/>
      <c r="CB17" s="608"/>
      <c r="CC17" s="608"/>
      <c r="CD17" s="608"/>
      <c r="CE17" s="608"/>
      <c r="CF17" s="608"/>
      <c r="CG17" s="608"/>
      <c r="CH17" s="608"/>
      <c r="CI17" s="608"/>
      <c r="CJ17" s="608"/>
      <c r="CK17" s="608"/>
      <c r="CL17" s="609"/>
      <c r="CM17" s="610">
        <v>2665373</v>
      </c>
      <c r="CN17" s="611"/>
      <c r="CO17" s="611"/>
      <c r="CP17" s="611"/>
      <c r="CQ17" s="611"/>
      <c r="CR17" s="611"/>
      <c r="CS17" s="611"/>
      <c r="CT17" s="612"/>
      <c r="CU17" s="613">
        <v>0.5</v>
      </c>
      <c r="CV17" s="613"/>
      <c r="CW17" s="613"/>
      <c r="CX17" s="613"/>
      <c r="CY17" s="619" t="s">
        <v>212</v>
      </c>
      <c r="CZ17" s="611"/>
      <c r="DA17" s="611"/>
      <c r="DB17" s="611"/>
      <c r="DC17" s="611"/>
      <c r="DD17" s="611"/>
      <c r="DE17" s="611"/>
      <c r="DF17" s="611"/>
      <c r="DG17" s="611"/>
      <c r="DH17" s="611"/>
      <c r="DI17" s="611"/>
      <c r="DJ17" s="611"/>
      <c r="DK17" s="612"/>
      <c r="DL17" s="619">
        <v>73688</v>
      </c>
      <c r="DM17" s="611"/>
      <c r="DN17" s="611"/>
      <c r="DO17" s="611"/>
      <c r="DP17" s="611"/>
      <c r="DQ17" s="611"/>
      <c r="DR17" s="611"/>
      <c r="DS17" s="611"/>
      <c r="DT17" s="611"/>
      <c r="DU17" s="611"/>
      <c r="DV17" s="611"/>
      <c r="DW17" s="611"/>
      <c r="DX17" s="620"/>
    </row>
    <row r="18" spans="2:128" ht="11.25" customHeight="1" x14ac:dyDescent="0.2">
      <c r="B18" s="607" t="s">
        <v>239</v>
      </c>
      <c r="C18" s="608"/>
      <c r="D18" s="608"/>
      <c r="E18" s="608"/>
      <c r="F18" s="608"/>
      <c r="G18" s="608"/>
      <c r="H18" s="608"/>
      <c r="I18" s="608"/>
      <c r="J18" s="608"/>
      <c r="K18" s="608"/>
      <c r="L18" s="608"/>
      <c r="M18" s="608"/>
      <c r="N18" s="608"/>
      <c r="O18" s="608"/>
      <c r="P18" s="608"/>
      <c r="Q18" s="609"/>
      <c r="R18" s="610">
        <v>88163</v>
      </c>
      <c r="S18" s="611"/>
      <c r="T18" s="611"/>
      <c r="U18" s="611"/>
      <c r="V18" s="611"/>
      <c r="W18" s="611"/>
      <c r="X18" s="611"/>
      <c r="Y18" s="612"/>
      <c r="Z18" s="615">
        <v>0</v>
      </c>
      <c r="AA18" s="616"/>
      <c r="AB18" s="616"/>
      <c r="AC18" s="621"/>
      <c r="AD18" s="619" t="s">
        <v>120</v>
      </c>
      <c r="AE18" s="611"/>
      <c r="AF18" s="611"/>
      <c r="AG18" s="611"/>
      <c r="AH18" s="611"/>
      <c r="AI18" s="611"/>
      <c r="AJ18" s="611"/>
      <c r="AK18" s="612"/>
      <c r="AL18" s="615" t="s">
        <v>120</v>
      </c>
      <c r="AM18" s="616"/>
      <c r="AN18" s="616"/>
      <c r="AO18" s="617"/>
      <c r="AP18" s="607" t="s">
        <v>240</v>
      </c>
      <c r="AQ18" s="608"/>
      <c r="AR18" s="608"/>
      <c r="AS18" s="608"/>
      <c r="AT18" s="608"/>
      <c r="AU18" s="608"/>
      <c r="AV18" s="608"/>
      <c r="AW18" s="608"/>
      <c r="AX18" s="608"/>
      <c r="AY18" s="608"/>
      <c r="AZ18" s="608"/>
      <c r="BA18" s="608"/>
      <c r="BB18" s="608"/>
      <c r="BC18" s="609"/>
      <c r="BD18" s="610">
        <v>43205964</v>
      </c>
      <c r="BE18" s="611"/>
      <c r="BF18" s="611"/>
      <c r="BG18" s="611"/>
      <c r="BH18" s="611"/>
      <c r="BI18" s="611"/>
      <c r="BJ18" s="611"/>
      <c r="BK18" s="612"/>
      <c r="BL18" s="613">
        <v>32.200000000000003</v>
      </c>
      <c r="BM18" s="613"/>
      <c r="BN18" s="613"/>
      <c r="BO18" s="613"/>
      <c r="BP18" s="614" t="s">
        <v>120</v>
      </c>
      <c r="BQ18" s="614"/>
      <c r="BR18" s="614"/>
      <c r="BS18" s="614"/>
      <c r="BT18" s="614"/>
      <c r="BU18" s="614"/>
      <c r="BV18" s="614"/>
      <c r="BW18" s="618"/>
      <c r="BY18" s="607" t="s">
        <v>241</v>
      </c>
      <c r="BZ18" s="608"/>
      <c r="CA18" s="608"/>
      <c r="CB18" s="608"/>
      <c r="CC18" s="608"/>
      <c r="CD18" s="608"/>
      <c r="CE18" s="608"/>
      <c r="CF18" s="608"/>
      <c r="CG18" s="608"/>
      <c r="CH18" s="608"/>
      <c r="CI18" s="608"/>
      <c r="CJ18" s="608"/>
      <c r="CK18" s="608"/>
      <c r="CL18" s="609"/>
      <c r="CM18" s="610">
        <v>89627578</v>
      </c>
      <c r="CN18" s="611"/>
      <c r="CO18" s="611"/>
      <c r="CP18" s="611"/>
      <c r="CQ18" s="611"/>
      <c r="CR18" s="611"/>
      <c r="CS18" s="611"/>
      <c r="CT18" s="612"/>
      <c r="CU18" s="613">
        <v>15.8</v>
      </c>
      <c r="CV18" s="613"/>
      <c r="CW18" s="613"/>
      <c r="CX18" s="613"/>
      <c r="CY18" s="619" t="s">
        <v>120</v>
      </c>
      <c r="CZ18" s="611"/>
      <c r="DA18" s="611"/>
      <c r="DB18" s="611"/>
      <c r="DC18" s="611"/>
      <c r="DD18" s="611"/>
      <c r="DE18" s="611"/>
      <c r="DF18" s="611"/>
      <c r="DG18" s="611"/>
      <c r="DH18" s="611"/>
      <c r="DI18" s="611"/>
      <c r="DJ18" s="611"/>
      <c r="DK18" s="612"/>
      <c r="DL18" s="619">
        <v>87562632</v>
      </c>
      <c r="DM18" s="611"/>
      <c r="DN18" s="611"/>
      <c r="DO18" s="611"/>
      <c r="DP18" s="611"/>
      <c r="DQ18" s="611"/>
      <c r="DR18" s="611"/>
      <c r="DS18" s="611"/>
      <c r="DT18" s="611"/>
      <c r="DU18" s="611"/>
      <c r="DV18" s="611"/>
      <c r="DW18" s="611"/>
      <c r="DX18" s="620"/>
    </row>
    <row r="19" spans="2:128" ht="11.25" customHeight="1" x14ac:dyDescent="0.2">
      <c r="B19" s="607" t="s">
        <v>242</v>
      </c>
      <c r="C19" s="608"/>
      <c r="D19" s="608"/>
      <c r="E19" s="608"/>
      <c r="F19" s="608"/>
      <c r="G19" s="608"/>
      <c r="H19" s="608"/>
      <c r="I19" s="608"/>
      <c r="J19" s="608"/>
      <c r="K19" s="608"/>
      <c r="L19" s="608"/>
      <c r="M19" s="608"/>
      <c r="N19" s="608"/>
      <c r="O19" s="608"/>
      <c r="P19" s="608"/>
      <c r="Q19" s="609"/>
      <c r="R19" s="610">
        <v>331686735</v>
      </c>
      <c r="S19" s="611"/>
      <c r="T19" s="611"/>
      <c r="U19" s="611"/>
      <c r="V19" s="611"/>
      <c r="W19" s="611"/>
      <c r="X19" s="611"/>
      <c r="Y19" s="612"/>
      <c r="Z19" s="615">
        <v>57.6</v>
      </c>
      <c r="AA19" s="616"/>
      <c r="AB19" s="616"/>
      <c r="AC19" s="621"/>
      <c r="AD19" s="619">
        <v>303354804</v>
      </c>
      <c r="AE19" s="611"/>
      <c r="AF19" s="611"/>
      <c r="AG19" s="611"/>
      <c r="AH19" s="611"/>
      <c r="AI19" s="611"/>
      <c r="AJ19" s="611"/>
      <c r="AK19" s="612"/>
      <c r="AL19" s="615">
        <v>99.5</v>
      </c>
      <c r="AM19" s="616"/>
      <c r="AN19" s="616"/>
      <c r="AO19" s="617"/>
      <c r="AP19" s="607" t="s">
        <v>243</v>
      </c>
      <c r="AQ19" s="608"/>
      <c r="AR19" s="608"/>
      <c r="AS19" s="608"/>
      <c r="AT19" s="608"/>
      <c r="AU19" s="608"/>
      <c r="AV19" s="608"/>
      <c r="AW19" s="608"/>
      <c r="AX19" s="608"/>
      <c r="AY19" s="608"/>
      <c r="AZ19" s="608"/>
      <c r="BA19" s="608"/>
      <c r="BB19" s="608"/>
      <c r="BC19" s="609"/>
      <c r="BD19" s="610">
        <v>2297851</v>
      </c>
      <c r="BE19" s="611"/>
      <c r="BF19" s="611"/>
      <c r="BG19" s="611"/>
      <c r="BH19" s="611"/>
      <c r="BI19" s="611"/>
      <c r="BJ19" s="611"/>
      <c r="BK19" s="612"/>
      <c r="BL19" s="613">
        <v>1.7</v>
      </c>
      <c r="BM19" s="613"/>
      <c r="BN19" s="613"/>
      <c r="BO19" s="613"/>
      <c r="BP19" s="614" t="s">
        <v>212</v>
      </c>
      <c r="BQ19" s="614"/>
      <c r="BR19" s="614"/>
      <c r="BS19" s="614"/>
      <c r="BT19" s="614"/>
      <c r="BU19" s="614"/>
      <c r="BV19" s="614"/>
      <c r="BW19" s="618"/>
      <c r="BY19" s="607" t="s">
        <v>244</v>
      </c>
      <c r="BZ19" s="608"/>
      <c r="CA19" s="608"/>
      <c r="CB19" s="608"/>
      <c r="CC19" s="608"/>
      <c r="CD19" s="608"/>
      <c r="CE19" s="608"/>
      <c r="CF19" s="608"/>
      <c r="CG19" s="608"/>
      <c r="CH19" s="608"/>
      <c r="CI19" s="608"/>
      <c r="CJ19" s="608"/>
      <c r="CK19" s="608"/>
      <c r="CL19" s="609"/>
      <c r="CM19" s="610" t="s">
        <v>120</v>
      </c>
      <c r="CN19" s="611"/>
      <c r="CO19" s="611"/>
      <c r="CP19" s="611"/>
      <c r="CQ19" s="611"/>
      <c r="CR19" s="611"/>
      <c r="CS19" s="611"/>
      <c r="CT19" s="612"/>
      <c r="CU19" s="613" t="s">
        <v>212</v>
      </c>
      <c r="CV19" s="613"/>
      <c r="CW19" s="613"/>
      <c r="CX19" s="613"/>
      <c r="CY19" s="619" t="s">
        <v>212</v>
      </c>
      <c r="CZ19" s="611"/>
      <c r="DA19" s="611"/>
      <c r="DB19" s="611"/>
      <c r="DC19" s="611"/>
      <c r="DD19" s="611"/>
      <c r="DE19" s="611"/>
      <c r="DF19" s="611"/>
      <c r="DG19" s="611"/>
      <c r="DH19" s="611"/>
      <c r="DI19" s="611"/>
      <c r="DJ19" s="611"/>
      <c r="DK19" s="612"/>
      <c r="DL19" s="619" t="s">
        <v>120</v>
      </c>
      <c r="DM19" s="611"/>
      <c r="DN19" s="611"/>
      <c r="DO19" s="611"/>
      <c r="DP19" s="611"/>
      <c r="DQ19" s="611"/>
      <c r="DR19" s="611"/>
      <c r="DS19" s="611"/>
      <c r="DT19" s="611"/>
      <c r="DU19" s="611"/>
      <c r="DV19" s="611"/>
      <c r="DW19" s="611"/>
      <c r="DX19" s="620"/>
    </row>
    <row r="20" spans="2:128" ht="11.25" customHeight="1" x14ac:dyDescent="0.2">
      <c r="B20" s="607" t="s">
        <v>245</v>
      </c>
      <c r="C20" s="608"/>
      <c r="D20" s="608"/>
      <c r="E20" s="608"/>
      <c r="F20" s="608"/>
      <c r="G20" s="608"/>
      <c r="H20" s="608"/>
      <c r="I20" s="608"/>
      <c r="J20" s="608"/>
      <c r="K20" s="608"/>
      <c r="L20" s="608"/>
      <c r="M20" s="608"/>
      <c r="N20" s="608"/>
      <c r="O20" s="608"/>
      <c r="P20" s="608"/>
      <c r="Q20" s="609"/>
      <c r="R20" s="610">
        <v>391900</v>
      </c>
      <c r="S20" s="611"/>
      <c r="T20" s="611"/>
      <c r="U20" s="611"/>
      <c r="V20" s="611"/>
      <c r="W20" s="611"/>
      <c r="X20" s="611"/>
      <c r="Y20" s="612"/>
      <c r="Z20" s="615">
        <v>0.1</v>
      </c>
      <c r="AA20" s="616"/>
      <c r="AB20" s="616"/>
      <c r="AC20" s="621"/>
      <c r="AD20" s="619">
        <v>391900</v>
      </c>
      <c r="AE20" s="611"/>
      <c r="AF20" s="611"/>
      <c r="AG20" s="611"/>
      <c r="AH20" s="611"/>
      <c r="AI20" s="611"/>
      <c r="AJ20" s="611"/>
      <c r="AK20" s="612"/>
      <c r="AL20" s="615">
        <v>0.1</v>
      </c>
      <c r="AM20" s="616"/>
      <c r="AN20" s="616"/>
      <c r="AO20" s="617"/>
      <c r="AP20" s="622" t="s">
        <v>246</v>
      </c>
      <c r="AQ20" s="623"/>
      <c r="AR20" s="623"/>
      <c r="AS20" s="623"/>
      <c r="AT20" s="623"/>
      <c r="AU20" s="623"/>
      <c r="AV20" s="623"/>
      <c r="AW20" s="623"/>
      <c r="AX20" s="623"/>
      <c r="AY20" s="623"/>
      <c r="AZ20" s="623"/>
      <c r="BA20" s="623"/>
      <c r="BB20" s="623"/>
      <c r="BC20" s="624"/>
      <c r="BD20" s="610">
        <v>1094747</v>
      </c>
      <c r="BE20" s="611"/>
      <c r="BF20" s="611"/>
      <c r="BG20" s="611"/>
      <c r="BH20" s="611"/>
      <c r="BI20" s="611"/>
      <c r="BJ20" s="611"/>
      <c r="BK20" s="612"/>
      <c r="BL20" s="613">
        <v>0.8</v>
      </c>
      <c r="BM20" s="613"/>
      <c r="BN20" s="613"/>
      <c r="BO20" s="613"/>
      <c r="BP20" s="614" t="s">
        <v>212</v>
      </c>
      <c r="BQ20" s="614"/>
      <c r="BR20" s="614"/>
      <c r="BS20" s="614"/>
      <c r="BT20" s="614"/>
      <c r="BU20" s="614"/>
      <c r="BV20" s="614"/>
      <c r="BW20" s="618"/>
      <c r="BY20" s="622" t="s">
        <v>247</v>
      </c>
      <c r="BZ20" s="623"/>
      <c r="CA20" s="623"/>
      <c r="CB20" s="623"/>
      <c r="CC20" s="623"/>
      <c r="CD20" s="623"/>
      <c r="CE20" s="623"/>
      <c r="CF20" s="623"/>
      <c r="CG20" s="623"/>
      <c r="CH20" s="623"/>
      <c r="CI20" s="623"/>
      <c r="CJ20" s="623"/>
      <c r="CK20" s="623"/>
      <c r="CL20" s="624"/>
      <c r="CM20" s="610" t="s">
        <v>120</v>
      </c>
      <c r="CN20" s="611"/>
      <c r="CO20" s="611"/>
      <c r="CP20" s="611"/>
      <c r="CQ20" s="611"/>
      <c r="CR20" s="611"/>
      <c r="CS20" s="611"/>
      <c r="CT20" s="612"/>
      <c r="CU20" s="613" t="s">
        <v>120</v>
      </c>
      <c r="CV20" s="613"/>
      <c r="CW20" s="613"/>
      <c r="CX20" s="613"/>
      <c r="CY20" s="619" t="s">
        <v>119</v>
      </c>
      <c r="CZ20" s="611"/>
      <c r="DA20" s="611"/>
      <c r="DB20" s="611"/>
      <c r="DC20" s="611"/>
      <c r="DD20" s="611"/>
      <c r="DE20" s="611"/>
      <c r="DF20" s="611"/>
      <c r="DG20" s="611"/>
      <c r="DH20" s="611"/>
      <c r="DI20" s="611"/>
      <c r="DJ20" s="611"/>
      <c r="DK20" s="612"/>
      <c r="DL20" s="619" t="s">
        <v>120</v>
      </c>
      <c r="DM20" s="611"/>
      <c r="DN20" s="611"/>
      <c r="DO20" s="611"/>
      <c r="DP20" s="611"/>
      <c r="DQ20" s="611"/>
      <c r="DR20" s="611"/>
      <c r="DS20" s="611"/>
      <c r="DT20" s="611"/>
      <c r="DU20" s="611"/>
      <c r="DV20" s="611"/>
      <c r="DW20" s="611"/>
      <c r="DX20" s="620"/>
    </row>
    <row r="21" spans="2:128" ht="11.25" customHeight="1" x14ac:dyDescent="0.2">
      <c r="B21" s="607" t="s">
        <v>248</v>
      </c>
      <c r="C21" s="608"/>
      <c r="D21" s="608"/>
      <c r="E21" s="608"/>
      <c r="F21" s="608"/>
      <c r="G21" s="608"/>
      <c r="H21" s="608"/>
      <c r="I21" s="608"/>
      <c r="J21" s="608"/>
      <c r="K21" s="608"/>
      <c r="L21" s="608"/>
      <c r="M21" s="608"/>
      <c r="N21" s="608"/>
      <c r="O21" s="608"/>
      <c r="P21" s="608"/>
      <c r="Q21" s="609"/>
      <c r="R21" s="610">
        <v>3796582</v>
      </c>
      <c r="S21" s="611"/>
      <c r="T21" s="611"/>
      <c r="U21" s="611"/>
      <c r="V21" s="611"/>
      <c r="W21" s="611"/>
      <c r="X21" s="611"/>
      <c r="Y21" s="612"/>
      <c r="Z21" s="615">
        <v>0.7</v>
      </c>
      <c r="AA21" s="616"/>
      <c r="AB21" s="616"/>
      <c r="AC21" s="621"/>
      <c r="AD21" s="619" t="s">
        <v>212</v>
      </c>
      <c r="AE21" s="611"/>
      <c r="AF21" s="611"/>
      <c r="AG21" s="611"/>
      <c r="AH21" s="611"/>
      <c r="AI21" s="611"/>
      <c r="AJ21" s="611"/>
      <c r="AK21" s="612"/>
      <c r="AL21" s="615" t="s">
        <v>212</v>
      </c>
      <c r="AM21" s="616"/>
      <c r="AN21" s="616"/>
      <c r="AO21" s="617"/>
      <c r="AP21" s="622" t="s">
        <v>249</v>
      </c>
      <c r="AQ21" s="623"/>
      <c r="AR21" s="623"/>
      <c r="AS21" s="623"/>
      <c r="AT21" s="623"/>
      <c r="AU21" s="623"/>
      <c r="AV21" s="623"/>
      <c r="AW21" s="623"/>
      <c r="AX21" s="623"/>
      <c r="AY21" s="623"/>
      <c r="AZ21" s="623"/>
      <c r="BA21" s="623"/>
      <c r="BB21" s="623"/>
      <c r="BC21" s="624"/>
      <c r="BD21" s="610">
        <v>117972</v>
      </c>
      <c r="BE21" s="611"/>
      <c r="BF21" s="611"/>
      <c r="BG21" s="611"/>
      <c r="BH21" s="611"/>
      <c r="BI21" s="611"/>
      <c r="BJ21" s="611"/>
      <c r="BK21" s="612"/>
      <c r="BL21" s="613">
        <v>0.1</v>
      </c>
      <c r="BM21" s="613"/>
      <c r="BN21" s="613"/>
      <c r="BO21" s="613"/>
      <c r="BP21" s="614" t="s">
        <v>212</v>
      </c>
      <c r="BQ21" s="614"/>
      <c r="BR21" s="614"/>
      <c r="BS21" s="614"/>
      <c r="BT21" s="614"/>
      <c r="BU21" s="614"/>
      <c r="BV21" s="614"/>
      <c r="BW21" s="618"/>
      <c r="BY21" s="622" t="s">
        <v>250</v>
      </c>
      <c r="BZ21" s="623"/>
      <c r="CA21" s="623"/>
      <c r="CB21" s="623"/>
      <c r="CC21" s="623"/>
      <c r="CD21" s="623"/>
      <c r="CE21" s="623"/>
      <c r="CF21" s="623"/>
      <c r="CG21" s="623"/>
      <c r="CH21" s="623"/>
      <c r="CI21" s="623"/>
      <c r="CJ21" s="623"/>
      <c r="CK21" s="623"/>
      <c r="CL21" s="624"/>
      <c r="CM21" s="610">
        <v>223796</v>
      </c>
      <c r="CN21" s="611"/>
      <c r="CO21" s="611"/>
      <c r="CP21" s="611"/>
      <c r="CQ21" s="611"/>
      <c r="CR21" s="611"/>
      <c r="CS21" s="611"/>
      <c r="CT21" s="612"/>
      <c r="CU21" s="613">
        <v>0</v>
      </c>
      <c r="CV21" s="613"/>
      <c r="CW21" s="613"/>
      <c r="CX21" s="613"/>
      <c r="CY21" s="619" t="s">
        <v>120</v>
      </c>
      <c r="CZ21" s="611"/>
      <c r="DA21" s="611"/>
      <c r="DB21" s="611"/>
      <c r="DC21" s="611"/>
      <c r="DD21" s="611"/>
      <c r="DE21" s="611"/>
      <c r="DF21" s="611"/>
      <c r="DG21" s="611"/>
      <c r="DH21" s="611"/>
      <c r="DI21" s="611"/>
      <c r="DJ21" s="611"/>
      <c r="DK21" s="612"/>
      <c r="DL21" s="619">
        <v>223796</v>
      </c>
      <c r="DM21" s="611"/>
      <c r="DN21" s="611"/>
      <c r="DO21" s="611"/>
      <c r="DP21" s="611"/>
      <c r="DQ21" s="611"/>
      <c r="DR21" s="611"/>
      <c r="DS21" s="611"/>
      <c r="DT21" s="611"/>
      <c r="DU21" s="611"/>
      <c r="DV21" s="611"/>
      <c r="DW21" s="611"/>
      <c r="DX21" s="620"/>
    </row>
    <row r="22" spans="2:128" ht="11.25" customHeight="1" x14ac:dyDescent="0.2">
      <c r="B22" s="607" t="s">
        <v>251</v>
      </c>
      <c r="C22" s="608"/>
      <c r="D22" s="608"/>
      <c r="E22" s="608"/>
      <c r="F22" s="608"/>
      <c r="G22" s="608"/>
      <c r="H22" s="608"/>
      <c r="I22" s="608"/>
      <c r="J22" s="608"/>
      <c r="K22" s="608"/>
      <c r="L22" s="608"/>
      <c r="M22" s="608"/>
      <c r="N22" s="608"/>
      <c r="O22" s="608"/>
      <c r="P22" s="608"/>
      <c r="Q22" s="609"/>
      <c r="R22" s="610">
        <v>5028949</v>
      </c>
      <c r="S22" s="611"/>
      <c r="T22" s="611"/>
      <c r="U22" s="611"/>
      <c r="V22" s="611"/>
      <c r="W22" s="611"/>
      <c r="X22" s="611"/>
      <c r="Y22" s="612"/>
      <c r="Z22" s="615">
        <v>0.9</v>
      </c>
      <c r="AA22" s="616"/>
      <c r="AB22" s="616"/>
      <c r="AC22" s="621"/>
      <c r="AD22" s="619">
        <v>854815</v>
      </c>
      <c r="AE22" s="611"/>
      <c r="AF22" s="611"/>
      <c r="AG22" s="611"/>
      <c r="AH22" s="611"/>
      <c r="AI22" s="611"/>
      <c r="AJ22" s="611"/>
      <c r="AK22" s="612"/>
      <c r="AL22" s="615">
        <v>0.3</v>
      </c>
      <c r="AM22" s="616"/>
      <c r="AN22" s="616"/>
      <c r="AO22" s="617"/>
      <c r="AP22" s="622" t="s">
        <v>252</v>
      </c>
      <c r="AQ22" s="623"/>
      <c r="AR22" s="623"/>
      <c r="AS22" s="623"/>
      <c r="AT22" s="623"/>
      <c r="AU22" s="623"/>
      <c r="AV22" s="623"/>
      <c r="AW22" s="623"/>
      <c r="AX22" s="623"/>
      <c r="AY22" s="623"/>
      <c r="AZ22" s="623"/>
      <c r="BA22" s="623"/>
      <c r="BB22" s="623"/>
      <c r="BC22" s="624"/>
      <c r="BD22" s="610">
        <v>1898209</v>
      </c>
      <c r="BE22" s="611"/>
      <c r="BF22" s="611"/>
      <c r="BG22" s="611"/>
      <c r="BH22" s="611"/>
      <c r="BI22" s="611"/>
      <c r="BJ22" s="611"/>
      <c r="BK22" s="612"/>
      <c r="BL22" s="613">
        <v>1.4</v>
      </c>
      <c r="BM22" s="613"/>
      <c r="BN22" s="613"/>
      <c r="BO22" s="613"/>
      <c r="BP22" s="614" t="s">
        <v>120</v>
      </c>
      <c r="BQ22" s="614"/>
      <c r="BR22" s="614"/>
      <c r="BS22" s="614"/>
      <c r="BT22" s="614"/>
      <c r="BU22" s="614"/>
      <c r="BV22" s="614"/>
      <c r="BW22" s="618"/>
      <c r="BY22" s="622" t="s">
        <v>253</v>
      </c>
      <c r="BZ22" s="623"/>
      <c r="CA22" s="623"/>
      <c r="CB22" s="623"/>
      <c r="CC22" s="623"/>
      <c r="CD22" s="623"/>
      <c r="CE22" s="623"/>
      <c r="CF22" s="623"/>
      <c r="CG22" s="623"/>
      <c r="CH22" s="623"/>
      <c r="CI22" s="623"/>
      <c r="CJ22" s="623"/>
      <c r="CK22" s="623"/>
      <c r="CL22" s="624"/>
      <c r="CM22" s="610">
        <v>269624</v>
      </c>
      <c r="CN22" s="611"/>
      <c r="CO22" s="611"/>
      <c r="CP22" s="611"/>
      <c r="CQ22" s="611"/>
      <c r="CR22" s="611"/>
      <c r="CS22" s="611"/>
      <c r="CT22" s="612"/>
      <c r="CU22" s="613">
        <v>0</v>
      </c>
      <c r="CV22" s="613"/>
      <c r="CW22" s="613"/>
      <c r="CX22" s="613"/>
      <c r="CY22" s="619" t="s">
        <v>120</v>
      </c>
      <c r="CZ22" s="611"/>
      <c r="DA22" s="611"/>
      <c r="DB22" s="611"/>
      <c r="DC22" s="611"/>
      <c r="DD22" s="611"/>
      <c r="DE22" s="611"/>
      <c r="DF22" s="611"/>
      <c r="DG22" s="611"/>
      <c r="DH22" s="611"/>
      <c r="DI22" s="611"/>
      <c r="DJ22" s="611"/>
      <c r="DK22" s="612"/>
      <c r="DL22" s="619">
        <v>269624</v>
      </c>
      <c r="DM22" s="611"/>
      <c r="DN22" s="611"/>
      <c r="DO22" s="611"/>
      <c r="DP22" s="611"/>
      <c r="DQ22" s="611"/>
      <c r="DR22" s="611"/>
      <c r="DS22" s="611"/>
      <c r="DT22" s="611"/>
      <c r="DU22" s="611"/>
      <c r="DV22" s="611"/>
      <c r="DW22" s="611"/>
      <c r="DX22" s="620"/>
    </row>
    <row r="23" spans="2:128" ht="11.25" customHeight="1" x14ac:dyDescent="0.2">
      <c r="B23" s="607" t="s">
        <v>254</v>
      </c>
      <c r="C23" s="608"/>
      <c r="D23" s="608"/>
      <c r="E23" s="608"/>
      <c r="F23" s="608"/>
      <c r="G23" s="608"/>
      <c r="H23" s="608"/>
      <c r="I23" s="608"/>
      <c r="J23" s="608"/>
      <c r="K23" s="608"/>
      <c r="L23" s="608"/>
      <c r="M23" s="608"/>
      <c r="N23" s="608"/>
      <c r="O23" s="608"/>
      <c r="P23" s="608"/>
      <c r="Q23" s="609"/>
      <c r="R23" s="610">
        <v>2024274</v>
      </c>
      <c r="S23" s="611"/>
      <c r="T23" s="611"/>
      <c r="U23" s="611"/>
      <c r="V23" s="611"/>
      <c r="W23" s="611"/>
      <c r="X23" s="611"/>
      <c r="Y23" s="612"/>
      <c r="Z23" s="615">
        <v>0.4</v>
      </c>
      <c r="AA23" s="616"/>
      <c r="AB23" s="616"/>
      <c r="AC23" s="621"/>
      <c r="AD23" s="619">
        <v>300</v>
      </c>
      <c r="AE23" s="611"/>
      <c r="AF23" s="611"/>
      <c r="AG23" s="611"/>
      <c r="AH23" s="611"/>
      <c r="AI23" s="611"/>
      <c r="AJ23" s="611"/>
      <c r="AK23" s="612"/>
      <c r="AL23" s="615">
        <v>0</v>
      </c>
      <c r="AM23" s="616"/>
      <c r="AN23" s="616"/>
      <c r="AO23" s="617"/>
      <c r="AP23" s="622" t="s">
        <v>255</v>
      </c>
      <c r="AQ23" s="623"/>
      <c r="AR23" s="623"/>
      <c r="AS23" s="623"/>
      <c r="AT23" s="623"/>
      <c r="AU23" s="623"/>
      <c r="AV23" s="623"/>
      <c r="AW23" s="623"/>
      <c r="AX23" s="623"/>
      <c r="AY23" s="623"/>
      <c r="AZ23" s="623"/>
      <c r="BA23" s="623"/>
      <c r="BB23" s="623"/>
      <c r="BC23" s="624"/>
      <c r="BD23" s="610">
        <v>9728296</v>
      </c>
      <c r="BE23" s="611"/>
      <c r="BF23" s="611"/>
      <c r="BG23" s="611"/>
      <c r="BH23" s="611"/>
      <c r="BI23" s="611"/>
      <c r="BJ23" s="611"/>
      <c r="BK23" s="612"/>
      <c r="BL23" s="613">
        <v>7.2</v>
      </c>
      <c r="BM23" s="613"/>
      <c r="BN23" s="613"/>
      <c r="BO23" s="613"/>
      <c r="BP23" s="614" t="s">
        <v>119</v>
      </c>
      <c r="BQ23" s="614"/>
      <c r="BR23" s="614"/>
      <c r="BS23" s="614"/>
      <c r="BT23" s="614"/>
      <c r="BU23" s="614"/>
      <c r="BV23" s="614"/>
      <c r="BW23" s="618"/>
      <c r="BY23" s="622" t="s">
        <v>256</v>
      </c>
      <c r="BZ23" s="623"/>
      <c r="CA23" s="623"/>
      <c r="CB23" s="623"/>
      <c r="CC23" s="623"/>
      <c r="CD23" s="623"/>
      <c r="CE23" s="623"/>
      <c r="CF23" s="623"/>
      <c r="CG23" s="623"/>
      <c r="CH23" s="623"/>
      <c r="CI23" s="623"/>
      <c r="CJ23" s="623"/>
      <c r="CK23" s="623"/>
      <c r="CL23" s="624"/>
      <c r="CM23" s="610">
        <v>240388</v>
      </c>
      <c r="CN23" s="611"/>
      <c r="CO23" s="611"/>
      <c r="CP23" s="611"/>
      <c r="CQ23" s="611"/>
      <c r="CR23" s="611"/>
      <c r="CS23" s="611"/>
      <c r="CT23" s="612"/>
      <c r="CU23" s="613">
        <v>0</v>
      </c>
      <c r="CV23" s="613"/>
      <c r="CW23" s="613"/>
      <c r="CX23" s="613"/>
      <c r="CY23" s="619" t="s">
        <v>120</v>
      </c>
      <c r="CZ23" s="611"/>
      <c r="DA23" s="611"/>
      <c r="DB23" s="611"/>
      <c r="DC23" s="611"/>
      <c r="DD23" s="611"/>
      <c r="DE23" s="611"/>
      <c r="DF23" s="611"/>
      <c r="DG23" s="611"/>
      <c r="DH23" s="611"/>
      <c r="DI23" s="611"/>
      <c r="DJ23" s="611"/>
      <c r="DK23" s="612"/>
      <c r="DL23" s="619">
        <v>240388</v>
      </c>
      <c r="DM23" s="611"/>
      <c r="DN23" s="611"/>
      <c r="DO23" s="611"/>
      <c r="DP23" s="611"/>
      <c r="DQ23" s="611"/>
      <c r="DR23" s="611"/>
      <c r="DS23" s="611"/>
      <c r="DT23" s="611"/>
      <c r="DU23" s="611"/>
      <c r="DV23" s="611"/>
      <c r="DW23" s="611"/>
      <c r="DX23" s="620"/>
    </row>
    <row r="24" spans="2:128" ht="11.25" customHeight="1" x14ac:dyDescent="0.2">
      <c r="B24" s="607" t="s">
        <v>257</v>
      </c>
      <c r="C24" s="608"/>
      <c r="D24" s="608"/>
      <c r="E24" s="608"/>
      <c r="F24" s="608"/>
      <c r="G24" s="608"/>
      <c r="H24" s="608"/>
      <c r="I24" s="608"/>
      <c r="J24" s="608"/>
      <c r="K24" s="608"/>
      <c r="L24" s="608"/>
      <c r="M24" s="608"/>
      <c r="N24" s="608"/>
      <c r="O24" s="608"/>
      <c r="P24" s="608"/>
      <c r="Q24" s="609"/>
      <c r="R24" s="610">
        <v>67490750</v>
      </c>
      <c r="S24" s="611"/>
      <c r="T24" s="611"/>
      <c r="U24" s="611"/>
      <c r="V24" s="611"/>
      <c r="W24" s="611"/>
      <c r="X24" s="611"/>
      <c r="Y24" s="612"/>
      <c r="Z24" s="615">
        <v>11.7</v>
      </c>
      <c r="AA24" s="616"/>
      <c r="AB24" s="616"/>
      <c r="AC24" s="621"/>
      <c r="AD24" s="619" t="s">
        <v>120</v>
      </c>
      <c r="AE24" s="611"/>
      <c r="AF24" s="611"/>
      <c r="AG24" s="611"/>
      <c r="AH24" s="611"/>
      <c r="AI24" s="611"/>
      <c r="AJ24" s="611"/>
      <c r="AK24" s="612"/>
      <c r="AL24" s="615" t="s">
        <v>120</v>
      </c>
      <c r="AM24" s="616"/>
      <c r="AN24" s="616"/>
      <c r="AO24" s="617"/>
      <c r="AP24" s="622" t="s">
        <v>258</v>
      </c>
      <c r="AQ24" s="623"/>
      <c r="AR24" s="623"/>
      <c r="AS24" s="623"/>
      <c r="AT24" s="623"/>
      <c r="AU24" s="623"/>
      <c r="AV24" s="623"/>
      <c r="AW24" s="623"/>
      <c r="AX24" s="623"/>
      <c r="AY24" s="623"/>
      <c r="AZ24" s="623"/>
      <c r="BA24" s="623"/>
      <c r="BB24" s="623"/>
      <c r="BC24" s="624"/>
      <c r="BD24" s="610">
        <v>16114257</v>
      </c>
      <c r="BE24" s="611"/>
      <c r="BF24" s="611"/>
      <c r="BG24" s="611"/>
      <c r="BH24" s="611"/>
      <c r="BI24" s="611"/>
      <c r="BJ24" s="611"/>
      <c r="BK24" s="612"/>
      <c r="BL24" s="613">
        <v>12</v>
      </c>
      <c r="BM24" s="613"/>
      <c r="BN24" s="613"/>
      <c r="BO24" s="613"/>
      <c r="BP24" s="614" t="s">
        <v>119</v>
      </c>
      <c r="BQ24" s="614"/>
      <c r="BR24" s="614"/>
      <c r="BS24" s="614"/>
      <c r="BT24" s="614"/>
      <c r="BU24" s="614"/>
      <c r="BV24" s="614"/>
      <c r="BW24" s="618"/>
      <c r="BY24" s="622" t="s">
        <v>259</v>
      </c>
      <c r="BZ24" s="623"/>
      <c r="CA24" s="623"/>
      <c r="CB24" s="623"/>
      <c r="CC24" s="623"/>
      <c r="CD24" s="623"/>
      <c r="CE24" s="623"/>
      <c r="CF24" s="623"/>
      <c r="CG24" s="623"/>
      <c r="CH24" s="623"/>
      <c r="CI24" s="623"/>
      <c r="CJ24" s="623"/>
      <c r="CK24" s="623"/>
      <c r="CL24" s="624"/>
      <c r="CM24" s="610" t="s">
        <v>212</v>
      </c>
      <c r="CN24" s="611"/>
      <c r="CO24" s="611"/>
      <c r="CP24" s="611"/>
      <c r="CQ24" s="611"/>
      <c r="CR24" s="611"/>
      <c r="CS24" s="611"/>
      <c r="CT24" s="612"/>
      <c r="CU24" s="613" t="s">
        <v>120</v>
      </c>
      <c r="CV24" s="613"/>
      <c r="CW24" s="613"/>
      <c r="CX24" s="613"/>
      <c r="CY24" s="619" t="s">
        <v>120</v>
      </c>
      <c r="CZ24" s="611"/>
      <c r="DA24" s="611"/>
      <c r="DB24" s="611"/>
      <c r="DC24" s="611"/>
      <c r="DD24" s="611"/>
      <c r="DE24" s="611"/>
      <c r="DF24" s="611"/>
      <c r="DG24" s="611"/>
      <c r="DH24" s="611"/>
      <c r="DI24" s="611"/>
      <c r="DJ24" s="611"/>
      <c r="DK24" s="612"/>
      <c r="DL24" s="619" t="s">
        <v>120</v>
      </c>
      <c r="DM24" s="611"/>
      <c r="DN24" s="611"/>
      <c r="DO24" s="611"/>
      <c r="DP24" s="611"/>
      <c r="DQ24" s="611"/>
      <c r="DR24" s="611"/>
      <c r="DS24" s="611"/>
      <c r="DT24" s="611"/>
      <c r="DU24" s="611"/>
      <c r="DV24" s="611"/>
      <c r="DW24" s="611"/>
      <c r="DX24" s="620"/>
    </row>
    <row r="25" spans="2:128" ht="11.25" customHeight="1" x14ac:dyDescent="0.2">
      <c r="B25" s="607" t="s">
        <v>260</v>
      </c>
      <c r="C25" s="608"/>
      <c r="D25" s="608"/>
      <c r="E25" s="608"/>
      <c r="F25" s="608"/>
      <c r="G25" s="608"/>
      <c r="H25" s="608"/>
      <c r="I25" s="608"/>
      <c r="J25" s="608"/>
      <c r="K25" s="608"/>
      <c r="L25" s="608"/>
      <c r="M25" s="608"/>
      <c r="N25" s="608"/>
      <c r="O25" s="608"/>
      <c r="P25" s="608"/>
      <c r="Q25" s="609"/>
      <c r="R25" s="610" t="s">
        <v>212</v>
      </c>
      <c r="S25" s="611"/>
      <c r="T25" s="611"/>
      <c r="U25" s="611"/>
      <c r="V25" s="611"/>
      <c r="W25" s="611"/>
      <c r="X25" s="611"/>
      <c r="Y25" s="612"/>
      <c r="Z25" s="615" t="s">
        <v>120</v>
      </c>
      <c r="AA25" s="616"/>
      <c r="AB25" s="616"/>
      <c r="AC25" s="621"/>
      <c r="AD25" s="619" t="s">
        <v>120</v>
      </c>
      <c r="AE25" s="611"/>
      <c r="AF25" s="611"/>
      <c r="AG25" s="611"/>
      <c r="AH25" s="611"/>
      <c r="AI25" s="611"/>
      <c r="AJ25" s="611"/>
      <c r="AK25" s="612"/>
      <c r="AL25" s="615" t="s">
        <v>119</v>
      </c>
      <c r="AM25" s="616"/>
      <c r="AN25" s="616"/>
      <c r="AO25" s="617"/>
      <c r="AP25" s="622" t="s">
        <v>261</v>
      </c>
      <c r="AQ25" s="623"/>
      <c r="AR25" s="623"/>
      <c r="AS25" s="623"/>
      <c r="AT25" s="623"/>
      <c r="AU25" s="623"/>
      <c r="AV25" s="623"/>
      <c r="AW25" s="623"/>
      <c r="AX25" s="623"/>
      <c r="AY25" s="623"/>
      <c r="AZ25" s="623"/>
      <c r="BA25" s="623"/>
      <c r="BB25" s="623"/>
      <c r="BC25" s="624"/>
      <c r="BD25" s="610">
        <v>2970</v>
      </c>
      <c r="BE25" s="611"/>
      <c r="BF25" s="611"/>
      <c r="BG25" s="611"/>
      <c r="BH25" s="611"/>
      <c r="BI25" s="611"/>
      <c r="BJ25" s="611"/>
      <c r="BK25" s="612"/>
      <c r="BL25" s="613">
        <v>0</v>
      </c>
      <c r="BM25" s="613"/>
      <c r="BN25" s="613"/>
      <c r="BO25" s="613"/>
      <c r="BP25" s="614" t="s">
        <v>120</v>
      </c>
      <c r="BQ25" s="614"/>
      <c r="BR25" s="614"/>
      <c r="BS25" s="614"/>
      <c r="BT25" s="614"/>
      <c r="BU25" s="614"/>
      <c r="BV25" s="614"/>
      <c r="BW25" s="618"/>
      <c r="BY25" s="622" t="s">
        <v>262</v>
      </c>
      <c r="BZ25" s="623"/>
      <c r="CA25" s="623"/>
      <c r="CB25" s="623"/>
      <c r="CC25" s="623"/>
      <c r="CD25" s="623"/>
      <c r="CE25" s="623"/>
      <c r="CF25" s="623"/>
      <c r="CG25" s="623"/>
      <c r="CH25" s="623"/>
      <c r="CI25" s="623"/>
      <c r="CJ25" s="623"/>
      <c r="CK25" s="623"/>
      <c r="CL25" s="624"/>
      <c r="CM25" s="610" t="s">
        <v>120</v>
      </c>
      <c r="CN25" s="611"/>
      <c r="CO25" s="611"/>
      <c r="CP25" s="611"/>
      <c r="CQ25" s="611"/>
      <c r="CR25" s="611"/>
      <c r="CS25" s="611"/>
      <c r="CT25" s="612"/>
      <c r="CU25" s="613" t="s">
        <v>212</v>
      </c>
      <c r="CV25" s="613"/>
      <c r="CW25" s="613"/>
      <c r="CX25" s="613"/>
      <c r="CY25" s="619" t="s">
        <v>120</v>
      </c>
      <c r="CZ25" s="611"/>
      <c r="DA25" s="611"/>
      <c r="DB25" s="611"/>
      <c r="DC25" s="611"/>
      <c r="DD25" s="611"/>
      <c r="DE25" s="611"/>
      <c r="DF25" s="611"/>
      <c r="DG25" s="611"/>
      <c r="DH25" s="611"/>
      <c r="DI25" s="611"/>
      <c r="DJ25" s="611"/>
      <c r="DK25" s="612"/>
      <c r="DL25" s="619" t="s">
        <v>119</v>
      </c>
      <c r="DM25" s="611"/>
      <c r="DN25" s="611"/>
      <c r="DO25" s="611"/>
      <c r="DP25" s="611"/>
      <c r="DQ25" s="611"/>
      <c r="DR25" s="611"/>
      <c r="DS25" s="611"/>
      <c r="DT25" s="611"/>
      <c r="DU25" s="611"/>
      <c r="DV25" s="611"/>
      <c r="DW25" s="611"/>
      <c r="DX25" s="620"/>
    </row>
    <row r="26" spans="2:128" ht="11.25" customHeight="1" x14ac:dyDescent="0.2">
      <c r="B26" s="607" t="s">
        <v>263</v>
      </c>
      <c r="C26" s="608"/>
      <c r="D26" s="608"/>
      <c r="E26" s="608"/>
      <c r="F26" s="608"/>
      <c r="G26" s="608"/>
      <c r="H26" s="608"/>
      <c r="I26" s="608"/>
      <c r="J26" s="608"/>
      <c r="K26" s="608"/>
      <c r="L26" s="608"/>
      <c r="M26" s="608"/>
      <c r="N26" s="608"/>
      <c r="O26" s="608"/>
      <c r="P26" s="608"/>
      <c r="Q26" s="609"/>
      <c r="R26" s="610">
        <v>5778090</v>
      </c>
      <c r="S26" s="611"/>
      <c r="T26" s="611"/>
      <c r="U26" s="611"/>
      <c r="V26" s="611"/>
      <c r="W26" s="611"/>
      <c r="X26" s="611"/>
      <c r="Y26" s="612"/>
      <c r="Z26" s="615">
        <v>1</v>
      </c>
      <c r="AA26" s="616"/>
      <c r="AB26" s="616"/>
      <c r="AC26" s="621"/>
      <c r="AD26" s="619">
        <v>190252</v>
      </c>
      <c r="AE26" s="611"/>
      <c r="AF26" s="611"/>
      <c r="AG26" s="611"/>
      <c r="AH26" s="611"/>
      <c r="AI26" s="611"/>
      <c r="AJ26" s="611"/>
      <c r="AK26" s="612"/>
      <c r="AL26" s="615">
        <v>0.1</v>
      </c>
      <c r="AM26" s="616"/>
      <c r="AN26" s="616"/>
      <c r="AO26" s="617"/>
      <c r="AP26" s="622" t="s">
        <v>264</v>
      </c>
      <c r="AQ26" s="623"/>
      <c r="AR26" s="623"/>
      <c r="AS26" s="623"/>
      <c r="AT26" s="623"/>
      <c r="AU26" s="623"/>
      <c r="AV26" s="623"/>
      <c r="AW26" s="623"/>
      <c r="AX26" s="623"/>
      <c r="AY26" s="623"/>
      <c r="AZ26" s="623"/>
      <c r="BA26" s="623"/>
      <c r="BB26" s="623"/>
      <c r="BC26" s="624"/>
      <c r="BD26" s="610" t="s">
        <v>120</v>
      </c>
      <c r="BE26" s="611"/>
      <c r="BF26" s="611"/>
      <c r="BG26" s="611"/>
      <c r="BH26" s="611"/>
      <c r="BI26" s="611"/>
      <c r="BJ26" s="611"/>
      <c r="BK26" s="612"/>
      <c r="BL26" s="613" t="s">
        <v>120</v>
      </c>
      <c r="BM26" s="613"/>
      <c r="BN26" s="613"/>
      <c r="BO26" s="613"/>
      <c r="BP26" s="614" t="s">
        <v>212</v>
      </c>
      <c r="BQ26" s="614"/>
      <c r="BR26" s="614"/>
      <c r="BS26" s="614"/>
      <c r="BT26" s="614"/>
      <c r="BU26" s="614"/>
      <c r="BV26" s="614"/>
      <c r="BW26" s="618"/>
      <c r="BY26" s="622" t="s">
        <v>265</v>
      </c>
      <c r="BZ26" s="623"/>
      <c r="CA26" s="623"/>
      <c r="CB26" s="623"/>
      <c r="CC26" s="623"/>
      <c r="CD26" s="623"/>
      <c r="CE26" s="623"/>
      <c r="CF26" s="623"/>
      <c r="CG26" s="623"/>
      <c r="CH26" s="623"/>
      <c r="CI26" s="623"/>
      <c r="CJ26" s="623"/>
      <c r="CK26" s="623"/>
      <c r="CL26" s="624"/>
      <c r="CM26" s="610">
        <v>21690255</v>
      </c>
      <c r="CN26" s="611"/>
      <c r="CO26" s="611"/>
      <c r="CP26" s="611"/>
      <c r="CQ26" s="611"/>
      <c r="CR26" s="611"/>
      <c r="CS26" s="611"/>
      <c r="CT26" s="612"/>
      <c r="CU26" s="613">
        <v>3.8</v>
      </c>
      <c r="CV26" s="613"/>
      <c r="CW26" s="613"/>
      <c r="CX26" s="613"/>
      <c r="CY26" s="619" t="s">
        <v>212</v>
      </c>
      <c r="CZ26" s="611"/>
      <c r="DA26" s="611"/>
      <c r="DB26" s="611"/>
      <c r="DC26" s="611"/>
      <c r="DD26" s="611"/>
      <c r="DE26" s="611"/>
      <c r="DF26" s="611"/>
      <c r="DG26" s="611"/>
      <c r="DH26" s="611"/>
      <c r="DI26" s="611"/>
      <c r="DJ26" s="611"/>
      <c r="DK26" s="612"/>
      <c r="DL26" s="619">
        <v>21690255</v>
      </c>
      <c r="DM26" s="611"/>
      <c r="DN26" s="611"/>
      <c r="DO26" s="611"/>
      <c r="DP26" s="611"/>
      <c r="DQ26" s="611"/>
      <c r="DR26" s="611"/>
      <c r="DS26" s="611"/>
      <c r="DT26" s="611"/>
      <c r="DU26" s="611"/>
      <c r="DV26" s="611"/>
      <c r="DW26" s="611"/>
      <c r="DX26" s="620"/>
    </row>
    <row r="27" spans="2:128" ht="11.25" customHeight="1" x14ac:dyDescent="0.2">
      <c r="B27" s="607" t="s">
        <v>266</v>
      </c>
      <c r="C27" s="608"/>
      <c r="D27" s="608"/>
      <c r="E27" s="608"/>
      <c r="F27" s="608"/>
      <c r="G27" s="608"/>
      <c r="H27" s="608"/>
      <c r="I27" s="608"/>
      <c r="J27" s="608"/>
      <c r="K27" s="608"/>
      <c r="L27" s="608"/>
      <c r="M27" s="608"/>
      <c r="N27" s="608"/>
      <c r="O27" s="608"/>
      <c r="P27" s="608"/>
      <c r="Q27" s="609"/>
      <c r="R27" s="610">
        <v>375011</v>
      </c>
      <c r="S27" s="611"/>
      <c r="T27" s="611"/>
      <c r="U27" s="611"/>
      <c r="V27" s="611"/>
      <c r="W27" s="611"/>
      <c r="X27" s="611"/>
      <c r="Y27" s="612"/>
      <c r="Z27" s="615">
        <v>0.1</v>
      </c>
      <c r="AA27" s="616"/>
      <c r="AB27" s="616"/>
      <c r="AC27" s="621"/>
      <c r="AD27" s="619" t="s">
        <v>212</v>
      </c>
      <c r="AE27" s="611"/>
      <c r="AF27" s="611"/>
      <c r="AG27" s="611"/>
      <c r="AH27" s="611"/>
      <c r="AI27" s="611"/>
      <c r="AJ27" s="611"/>
      <c r="AK27" s="612"/>
      <c r="AL27" s="615" t="s">
        <v>120</v>
      </c>
      <c r="AM27" s="616"/>
      <c r="AN27" s="616"/>
      <c r="AO27" s="617"/>
      <c r="AP27" s="622" t="s">
        <v>267</v>
      </c>
      <c r="AQ27" s="623"/>
      <c r="AR27" s="623"/>
      <c r="AS27" s="623"/>
      <c r="AT27" s="623"/>
      <c r="AU27" s="623"/>
      <c r="AV27" s="623"/>
      <c r="AW27" s="623"/>
      <c r="AX27" s="623"/>
      <c r="AY27" s="623"/>
      <c r="AZ27" s="623"/>
      <c r="BA27" s="623"/>
      <c r="BB27" s="623"/>
      <c r="BC27" s="624"/>
      <c r="BD27" s="610" t="s">
        <v>120</v>
      </c>
      <c r="BE27" s="611"/>
      <c r="BF27" s="611"/>
      <c r="BG27" s="611"/>
      <c r="BH27" s="611"/>
      <c r="BI27" s="611"/>
      <c r="BJ27" s="611"/>
      <c r="BK27" s="612"/>
      <c r="BL27" s="613" t="s">
        <v>120</v>
      </c>
      <c r="BM27" s="613"/>
      <c r="BN27" s="613"/>
      <c r="BO27" s="613"/>
      <c r="BP27" s="614" t="s">
        <v>120</v>
      </c>
      <c r="BQ27" s="614"/>
      <c r="BR27" s="614"/>
      <c r="BS27" s="614"/>
      <c r="BT27" s="614"/>
      <c r="BU27" s="614"/>
      <c r="BV27" s="614"/>
      <c r="BW27" s="618"/>
      <c r="BY27" s="622" t="s">
        <v>268</v>
      </c>
      <c r="BZ27" s="623"/>
      <c r="CA27" s="623"/>
      <c r="CB27" s="623"/>
      <c r="CC27" s="623"/>
      <c r="CD27" s="623"/>
      <c r="CE27" s="623"/>
      <c r="CF27" s="623"/>
      <c r="CG27" s="623"/>
      <c r="CH27" s="623"/>
      <c r="CI27" s="623"/>
      <c r="CJ27" s="623"/>
      <c r="CK27" s="623"/>
      <c r="CL27" s="624"/>
      <c r="CM27" s="610">
        <v>82372</v>
      </c>
      <c r="CN27" s="611"/>
      <c r="CO27" s="611"/>
      <c r="CP27" s="611"/>
      <c r="CQ27" s="611"/>
      <c r="CR27" s="611"/>
      <c r="CS27" s="611"/>
      <c r="CT27" s="612"/>
      <c r="CU27" s="613">
        <v>0</v>
      </c>
      <c r="CV27" s="613"/>
      <c r="CW27" s="613"/>
      <c r="CX27" s="613"/>
      <c r="CY27" s="619" t="s">
        <v>120</v>
      </c>
      <c r="CZ27" s="611"/>
      <c r="DA27" s="611"/>
      <c r="DB27" s="611"/>
      <c r="DC27" s="611"/>
      <c r="DD27" s="611"/>
      <c r="DE27" s="611"/>
      <c r="DF27" s="611"/>
      <c r="DG27" s="611"/>
      <c r="DH27" s="611"/>
      <c r="DI27" s="611"/>
      <c r="DJ27" s="611"/>
      <c r="DK27" s="612"/>
      <c r="DL27" s="619">
        <v>82372</v>
      </c>
      <c r="DM27" s="611"/>
      <c r="DN27" s="611"/>
      <c r="DO27" s="611"/>
      <c r="DP27" s="611"/>
      <c r="DQ27" s="611"/>
      <c r="DR27" s="611"/>
      <c r="DS27" s="611"/>
      <c r="DT27" s="611"/>
      <c r="DU27" s="611"/>
      <c r="DV27" s="611"/>
      <c r="DW27" s="611"/>
      <c r="DX27" s="620"/>
    </row>
    <row r="28" spans="2:128" ht="11.25" customHeight="1" x14ac:dyDescent="0.2">
      <c r="B28" s="607" t="s">
        <v>269</v>
      </c>
      <c r="C28" s="608"/>
      <c r="D28" s="608"/>
      <c r="E28" s="608"/>
      <c r="F28" s="608"/>
      <c r="G28" s="608"/>
      <c r="H28" s="608"/>
      <c r="I28" s="608"/>
      <c r="J28" s="608"/>
      <c r="K28" s="608"/>
      <c r="L28" s="608"/>
      <c r="M28" s="608"/>
      <c r="N28" s="608"/>
      <c r="O28" s="608"/>
      <c r="P28" s="608"/>
      <c r="Q28" s="609"/>
      <c r="R28" s="610">
        <v>5119204</v>
      </c>
      <c r="S28" s="611"/>
      <c r="T28" s="611"/>
      <c r="U28" s="611"/>
      <c r="V28" s="611"/>
      <c r="W28" s="611"/>
      <c r="X28" s="611"/>
      <c r="Y28" s="612"/>
      <c r="Z28" s="615">
        <v>0.9</v>
      </c>
      <c r="AA28" s="616"/>
      <c r="AB28" s="616"/>
      <c r="AC28" s="621"/>
      <c r="AD28" s="619" t="s">
        <v>120</v>
      </c>
      <c r="AE28" s="611"/>
      <c r="AF28" s="611"/>
      <c r="AG28" s="611"/>
      <c r="AH28" s="611"/>
      <c r="AI28" s="611"/>
      <c r="AJ28" s="611"/>
      <c r="AK28" s="612"/>
      <c r="AL28" s="615" t="s">
        <v>212</v>
      </c>
      <c r="AM28" s="616"/>
      <c r="AN28" s="616"/>
      <c r="AO28" s="617"/>
      <c r="AP28" s="622" t="s">
        <v>270</v>
      </c>
      <c r="AQ28" s="623"/>
      <c r="AR28" s="623"/>
      <c r="AS28" s="623"/>
      <c r="AT28" s="623"/>
      <c r="AU28" s="623"/>
      <c r="AV28" s="623"/>
      <c r="AW28" s="623"/>
      <c r="AX28" s="623"/>
      <c r="AY28" s="623"/>
      <c r="AZ28" s="623"/>
      <c r="BA28" s="623"/>
      <c r="BB28" s="623"/>
      <c r="BC28" s="624"/>
      <c r="BD28" s="610">
        <v>152870</v>
      </c>
      <c r="BE28" s="611"/>
      <c r="BF28" s="611"/>
      <c r="BG28" s="611"/>
      <c r="BH28" s="611"/>
      <c r="BI28" s="611"/>
      <c r="BJ28" s="611"/>
      <c r="BK28" s="612"/>
      <c r="BL28" s="613">
        <v>0.1</v>
      </c>
      <c r="BM28" s="613"/>
      <c r="BN28" s="613"/>
      <c r="BO28" s="613"/>
      <c r="BP28" s="614" t="s">
        <v>119</v>
      </c>
      <c r="BQ28" s="614"/>
      <c r="BR28" s="614"/>
      <c r="BS28" s="614"/>
      <c r="BT28" s="614"/>
      <c r="BU28" s="614"/>
      <c r="BV28" s="614"/>
      <c r="BW28" s="618"/>
      <c r="BY28" s="622" t="s">
        <v>271</v>
      </c>
      <c r="BZ28" s="623"/>
      <c r="CA28" s="623"/>
      <c r="CB28" s="623"/>
      <c r="CC28" s="623"/>
      <c r="CD28" s="623"/>
      <c r="CE28" s="623"/>
      <c r="CF28" s="623"/>
      <c r="CG28" s="623"/>
      <c r="CH28" s="623"/>
      <c r="CI28" s="623"/>
      <c r="CJ28" s="623"/>
      <c r="CK28" s="623"/>
      <c r="CL28" s="624"/>
      <c r="CM28" s="610" t="s">
        <v>119</v>
      </c>
      <c r="CN28" s="611"/>
      <c r="CO28" s="611"/>
      <c r="CP28" s="611"/>
      <c r="CQ28" s="611"/>
      <c r="CR28" s="611"/>
      <c r="CS28" s="611"/>
      <c r="CT28" s="612"/>
      <c r="CU28" s="613" t="s">
        <v>120</v>
      </c>
      <c r="CV28" s="613"/>
      <c r="CW28" s="613"/>
      <c r="CX28" s="613"/>
      <c r="CY28" s="619" t="s">
        <v>120</v>
      </c>
      <c r="CZ28" s="611"/>
      <c r="DA28" s="611"/>
      <c r="DB28" s="611"/>
      <c r="DC28" s="611"/>
      <c r="DD28" s="611"/>
      <c r="DE28" s="611"/>
      <c r="DF28" s="611"/>
      <c r="DG28" s="611"/>
      <c r="DH28" s="611"/>
      <c r="DI28" s="611"/>
      <c r="DJ28" s="611"/>
      <c r="DK28" s="612"/>
      <c r="DL28" s="619" t="s">
        <v>119</v>
      </c>
      <c r="DM28" s="611"/>
      <c r="DN28" s="611"/>
      <c r="DO28" s="611"/>
      <c r="DP28" s="611"/>
      <c r="DQ28" s="611"/>
      <c r="DR28" s="611"/>
      <c r="DS28" s="611"/>
      <c r="DT28" s="611"/>
      <c r="DU28" s="611"/>
      <c r="DV28" s="611"/>
      <c r="DW28" s="611"/>
      <c r="DX28" s="620"/>
    </row>
    <row r="29" spans="2:128" ht="11.25" customHeight="1" x14ac:dyDescent="0.2">
      <c r="B29" s="607" t="s">
        <v>272</v>
      </c>
      <c r="C29" s="608"/>
      <c r="D29" s="608"/>
      <c r="E29" s="608"/>
      <c r="F29" s="608"/>
      <c r="G29" s="608"/>
      <c r="H29" s="608"/>
      <c r="I29" s="608"/>
      <c r="J29" s="608"/>
      <c r="K29" s="608"/>
      <c r="L29" s="608"/>
      <c r="M29" s="608"/>
      <c r="N29" s="608"/>
      <c r="O29" s="608"/>
      <c r="P29" s="608"/>
      <c r="Q29" s="609"/>
      <c r="R29" s="610">
        <v>8920031</v>
      </c>
      <c r="S29" s="611"/>
      <c r="T29" s="611"/>
      <c r="U29" s="611"/>
      <c r="V29" s="611"/>
      <c r="W29" s="611"/>
      <c r="X29" s="611"/>
      <c r="Y29" s="612"/>
      <c r="Z29" s="615">
        <v>1.5</v>
      </c>
      <c r="AA29" s="616"/>
      <c r="AB29" s="616"/>
      <c r="AC29" s="621"/>
      <c r="AD29" s="619" t="s">
        <v>119</v>
      </c>
      <c r="AE29" s="611"/>
      <c r="AF29" s="611"/>
      <c r="AG29" s="611"/>
      <c r="AH29" s="611"/>
      <c r="AI29" s="611"/>
      <c r="AJ29" s="611"/>
      <c r="AK29" s="612"/>
      <c r="AL29" s="615" t="s">
        <v>212</v>
      </c>
      <c r="AM29" s="616"/>
      <c r="AN29" s="616"/>
      <c r="AO29" s="617"/>
      <c r="AP29" s="622" t="s">
        <v>273</v>
      </c>
      <c r="AQ29" s="623"/>
      <c r="AR29" s="623"/>
      <c r="AS29" s="623"/>
      <c r="AT29" s="623"/>
      <c r="AU29" s="623"/>
      <c r="AV29" s="623"/>
      <c r="AW29" s="623"/>
      <c r="AX29" s="623"/>
      <c r="AY29" s="623"/>
      <c r="AZ29" s="623"/>
      <c r="BA29" s="623"/>
      <c r="BB29" s="623"/>
      <c r="BC29" s="624"/>
      <c r="BD29" s="610">
        <v>3931</v>
      </c>
      <c r="BE29" s="611"/>
      <c r="BF29" s="611"/>
      <c r="BG29" s="611"/>
      <c r="BH29" s="611"/>
      <c r="BI29" s="611"/>
      <c r="BJ29" s="611"/>
      <c r="BK29" s="612"/>
      <c r="BL29" s="613">
        <v>0</v>
      </c>
      <c r="BM29" s="613"/>
      <c r="BN29" s="613"/>
      <c r="BO29" s="613"/>
      <c r="BP29" s="614" t="s">
        <v>119</v>
      </c>
      <c r="BQ29" s="614"/>
      <c r="BR29" s="614"/>
      <c r="BS29" s="614"/>
      <c r="BT29" s="614"/>
      <c r="BU29" s="614"/>
      <c r="BV29" s="614"/>
      <c r="BW29" s="618"/>
      <c r="BY29" s="622" t="s">
        <v>274</v>
      </c>
      <c r="BZ29" s="623"/>
      <c r="CA29" s="623"/>
      <c r="CB29" s="623"/>
      <c r="CC29" s="623"/>
      <c r="CD29" s="623"/>
      <c r="CE29" s="623"/>
      <c r="CF29" s="623"/>
      <c r="CG29" s="623"/>
      <c r="CH29" s="623"/>
      <c r="CI29" s="623"/>
      <c r="CJ29" s="623"/>
      <c r="CK29" s="623"/>
      <c r="CL29" s="624"/>
      <c r="CM29" s="610">
        <v>1265723</v>
      </c>
      <c r="CN29" s="611"/>
      <c r="CO29" s="611"/>
      <c r="CP29" s="611"/>
      <c r="CQ29" s="611"/>
      <c r="CR29" s="611"/>
      <c r="CS29" s="611"/>
      <c r="CT29" s="612"/>
      <c r="CU29" s="613">
        <v>0.2</v>
      </c>
      <c r="CV29" s="613"/>
      <c r="CW29" s="613"/>
      <c r="CX29" s="613"/>
      <c r="CY29" s="619" t="s">
        <v>120</v>
      </c>
      <c r="CZ29" s="611"/>
      <c r="DA29" s="611"/>
      <c r="DB29" s="611"/>
      <c r="DC29" s="611"/>
      <c r="DD29" s="611"/>
      <c r="DE29" s="611"/>
      <c r="DF29" s="611"/>
      <c r="DG29" s="611"/>
      <c r="DH29" s="611"/>
      <c r="DI29" s="611"/>
      <c r="DJ29" s="611"/>
      <c r="DK29" s="612"/>
      <c r="DL29" s="619">
        <v>1265723</v>
      </c>
      <c r="DM29" s="611"/>
      <c r="DN29" s="611"/>
      <c r="DO29" s="611"/>
      <c r="DP29" s="611"/>
      <c r="DQ29" s="611"/>
      <c r="DR29" s="611"/>
      <c r="DS29" s="611"/>
      <c r="DT29" s="611"/>
      <c r="DU29" s="611"/>
      <c r="DV29" s="611"/>
      <c r="DW29" s="611"/>
      <c r="DX29" s="620"/>
    </row>
    <row r="30" spans="2:128" ht="11.25" customHeight="1" x14ac:dyDescent="0.2">
      <c r="B30" s="607" t="s">
        <v>275</v>
      </c>
      <c r="C30" s="608"/>
      <c r="D30" s="608"/>
      <c r="E30" s="608"/>
      <c r="F30" s="608"/>
      <c r="G30" s="608"/>
      <c r="H30" s="608"/>
      <c r="I30" s="608"/>
      <c r="J30" s="608"/>
      <c r="K30" s="608"/>
      <c r="L30" s="608"/>
      <c r="M30" s="608"/>
      <c r="N30" s="608"/>
      <c r="O30" s="608"/>
      <c r="P30" s="608"/>
      <c r="Q30" s="609"/>
      <c r="R30" s="610">
        <v>61471232</v>
      </c>
      <c r="S30" s="611"/>
      <c r="T30" s="611"/>
      <c r="U30" s="611"/>
      <c r="V30" s="611"/>
      <c r="W30" s="611"/>
      <c r="X30" s="611"/>
      <c r="Y30" s="612"/>
      <c r="Z30" s="615">
        <v>10.7</v>
      </c>
      <c r="AA30" s="616"/>
      <c r="AB30" s="616"/>
      <c r="AC30" s="621"/>
      <c r="AD30" s="619">
        <v>8376</v>
      </c>
      <c r="AE30" s="611"/>
      <c r="AF30" s="611"/>
      <c r="AG30" s="611"/>
      <c r="AH30" s="611"/>
      <c r="AI30" s="611"/>
      <c r="AJ30" s="611"/>
      <c r="AK30" s="612"/>
      <c r="AL30" s="615">
        <v>0</v>
      </c>
      <c r="AM30" s="616"/>
      <c r="AN30" s="616"/>
      <c r="AO30" s="617"/>
      <c r="AP30" s="622" t="s">
        <v>276</v>
      </c>
      <c r="AQ30" s="623"/>
      <c r="AR30" s="623"/>
      <c r="AS30" s="623"/>
      <c r="AT30" s="623"/>
      <c r="AU30" s="623"/>
      <c r="AV30" s="623"/>
      <c r="AW30" s="623"/>
      <c r="AX30" s="623"/>
      <c r="AY30" s="623"/>
      <c r="AZ30" s="623"/>
      <c r="BA30" s="623"/>
      <c r="BB30" s="623"/>
      <c r="BC30" s="624"/>
      <c r="BD30" s="610">
        <v>3931</v>
      </c>
      <c r="BE30" s="611"/>
      <c r="BF30" s="611"/>
      <c r="BG30" s="611"/>
      <c r="BH30" s="611"/>
      <c r="BI30" s="611"/>
      <c r="BJ30" s="611"/>
      <c r="BK30" s="612"/>
      <c r="BL30" s="613">
        <v>0</v>
      </c>
      <c r="BM30" s="613"/>
      <c r="BN30" s="613"/>
      <c r="BO30" s="613"/>
      <c r="BP30" s="614" t="s">
        <v>120</v>
      </c>
      <c r="BQ30" s="614"/>
      <c r="BR30" s="614"/>
      <c r="BS30" s="614"/>
      <c r="BT30" s="614"/>
      <c r="BU30" s="614"/>
      <c r="BV30" s="614"/>
      <c r="BW30" s="618"/>
      <c r="BY30" s="622" t="s">
        <v>277</v>
      </c>
      <c r="BZ30" s="628"/>
      <c r="CA30" s="628"/>
      <c r="CB30" s="628"/>
      <c r="CC30" s="628"/>
      <c r="CD30" s="628"/>
      <c r="CE30" s="628"/>
      <c r="CF30" s="628"/>
      <c r="CG30" s="628"/>
      <c r="CH30" s="628"/>
      <c r="CI30" s="628"/>
      <c r="CJ30" s="628"/>
      <c r="CK30" s="628"/>
      <c r="CL30" s="624"/>
      <c r="CM30" s="610" t="s">
        <v>119</v>
      </c>
      <c r="CN30" s="611"/>
      <c r="CO30" s="611"/>
      <c r="CP30" s="611"/>
      <c r="CQ30" s="611"/>
      <c r="CR30" s="611"/>
      <c r="CS30" s="611"/>
      <c r="CT30" s="612"/>
      <c r="CU30" s="613" t="s">
        <v>120</v>
      </c>
      <c r="CV30" s="613"/>
      <c r="CW30" s="613"/>
      <c r="CX30" s="613"/>
      <c r="CY30" s="619" t="s">
        <v>119</v>
      </c>
      <c r="CZ30" s="611"/>
      <c r="DA30" s="611"/>
      <c r="DB30" s="611"/>
      <c r="DC30" s="611"/>
      <c r="DD30" s="611"/>
      <c r="DE30" s="611"/>
      <c r="DF30" s="611"/>
      <c r="DG30" s="611"/>
      <c r="DH30" s="611"/>
      <c r="DI30" s="611"/>
      <c r="DJ30" s="611"/>
      <c r="DK30" s="612"/>
      <c r="DL30" s="619" t="s">
        <v>120</v>
      </c>
      <c r="DM30" s="611"/>
      <c r="DN30" s="611"/>
      <c r="DO30" s="611"/>
      <c r="DP30" s="611"/>
      <c r="DQ30" s="611"/>
      <c r="DR30" s="611"/>
      <c r="DS30" s="611"/>
      <c r="DT30" s="611"/>
      <c r="DU30" s="611"/>
      <c r="DV30" s="611"/>
      <c r="DW30" s="611"/>
      <c r="DX30" s="620"/>
    </row>
    <row r="31" spans="2:128" ht="11.25" customHeight="1" x14ac:dyDescent="0.2">
      <c r="B31" s="607" t="s">
        <v>278</v>
      </c>
      <c r="C31" s="608"/>
      <c r="D31" s="608"/>
      <c r="E31" s="608"/>
      <c r="F31" s="608"/>
      <c r="G31" s="608"/>
      <c r="H31" s="608"/>
      <c r="I31" s="608"/>
      <c r="J31" s="608"/>
      <c r="K31" s="608"/>
      <c r="L31" s="608"/>
      <c r="M31" s="608"/>
      <c r="N31" s="608"/>
      <c r="O31" s="608"/>
      <c r="P31" s="608"/>
      <c r="Q31" s="609"/>
      <c r="R31" s="610">
        <v>84250700</v>
      </c>
      <c r="S31" s="611"/>
      <c r="T31" s="611"/>
      <c r="U31" s="611"/>
      <c r="V31" s="611"/>
      <c r="W31" s="611"/>
      <c r="X31" s="611"/>
      <c r="Y31" s="612"/>
      <c r="Z31" s="615">
        <v>14.6</v>
      </c>
      <c r="AA31" s="616"/>
      <c r="AB31" s="616"/>
      <c r="AC31" s="621"/>
      <c r="AD31" s="619" t="s">
        <v>120</v>
      </c>
      <c r="AE31" s="611"/>
      <c r="AF31" s="611"/>
      <c r="AG31" s="611"/>
      <c r="AH31" s="611"/>
      <c r="AI31" s="611"/>
      <c r="AJ31" s="611"/>
      <c r="AK31" s="612"/>
      <c r="AL31" s="615" t="s">
        <v>120</v>
      </c>
      <c r="AM31" s="616"/>
      <c r="AN31" s="616"/>
      <c r="AO31" s="617"/>
      <c r="AP31" s="622" t="s">
        <v>279</v>
      </c>
      <c r="AQ31" s="623"/>
      <c r="AR31" s="623"/>
      <c r="AS31" s="623"/>
      <c r="AT31" s="623"/>
      <c r="AU31" s="623"/>
      <c r="AV31" s="623"/>
      <c r="AW31" s="623"/>
      <c r="AX31" s="623"/>
      <c r="AY31" s="623"/>
      <c r="AZ31" s="623"/>
      <c r="BA31" s="623"/>
      <c r="BB31" s="623"/>
      <c r="BC31" s="624"/>
      <c r="BD31" s="610">
        <v>148939</v>
      </c>
      <c r="BE31" s="611"/>
      <c r="BF31" s="611"/>
      <c r="BG31" s="611"/>
      <c r="BH31" s="611"/>
      <c r="BI31" s="611"/>
      <c r="BJ31" s="611"/>
      <c r="BK31" s="612"/>
      <c r="BL31" s="613">
        <v>0.1</v>
      </c>
      <c r="BM31" s="613"/>
      <c r="BN31" s="613"/>
      <c r="BO31" s="613"/>
      <c r="BP31" s="614" t="s">
        <v>212</v>
      </c>
      <c r="BQ31" s="614"/>
      <c r="BR31" s="614"/>
      <c r="BS31" s="614"/>
      <c r="BT31" s="614"/>
      <c r="BU31" s="614"/>
      <c r="BV31" s="614"/>
      <c r="BW31" s="618"/>
      <c r="BY31" s="607" t="s">
        <v>280</v>
      </c>
      <c r="BZ31" s="608"/>
      <c r="CA31" s="608"/>
      <c r="CB31" s="608"/>
      <c r="CC31" s="608"/>
      <c r="CD31" s="608"/>
      <c r="CE31" s="608"/>
      <c r="CF31" s="608"/>
      <c r="CG31" s="608"/>
      <c r="CH31" s="608"/>
      <c r="CI31" s="608"/>
      <c r="CJ31" s="608"/>
      <c r="CK31" s="608"/>
      <c r="CL31" s="609"/>
      <c r="CM31" s="610" t="s">
        <v>120</v>
      </c>
      <c r="CN31" s="611"/>
      <c r="CO31" s="611"/>
      <c r="CP31" s="611"/>
      <c r="CQ31" s="611"/>
      <c r="CR31" s="611"/>
      <c r="CS31" s="611"/>
      <c r="CT31" s="612"/>
      <c r="CU31" s="613" t="s">
        <v>120</v>
      </c>
      <c r="CV31" s="613"/>
      <c r="CW31" s="613"/>
      <c r="CX31" s="613"/>
      <c r="CY31" s="619" t="s">
        <v>120</v>
      </c>
      <c r="CZ31" s="611"/>
      <c r="DA31" s="611"/>
      <c r="DB31" s="611"/>
      <c r="DC31" s="611"/>
      <c r="DD31" s="611"/>
      <c r="DE31" s="611"/>
      <c r="DF31" s="611"/>
      <c r="DG31" s="611"/>
      <c r="DH31" s="611"/>
      <c r="DI31" s="611"/>
      <c r="DJ31" s="611"/>
      <c r="DK31" s="612"/>
      <c r="DL31" s="619" t="s">
        <v>120</v>
      </c>
      <c r="DM31" s="611"/>
      <c r="DN31" s="611"/>
      <c r="DO31" s="611"/>
      <c r="DP31" s="611"/>
      <c r="DQ31" s="611"/>
      <c r="DR31" s="611"/>
      <c r="DS31" s="611"/>
      <c r="DT31" s="611"/>
      <c r="DU31" s="611"/>
      <c r="DV31" s="611"/>
      <c r="DW31" s="611"/>
      <c r="DX31" s="620"/>
    </row>
    <row r="32" spans="2:128" ht="11.25" customHeight="1" x14ac:dyDescent="0.2">
      <c r="B32" s="607" t="s">
        <v>281</v>
      </c>
      <c r="C32" s="608"/>
      <c r="D32" s="608"/>
      <c r="E32" s="608"/>
      <c r="F32" s="608"/>
      <c r="G32" s="608"/>
      <c r="H32" s="608"/>
      <c r="I32" s="608"/>
      <c r="J32" s="608"/>
      <c r="K32" s="608"/>
      <c r="L32" s="608"/>
      <c r="M32" s="608"/>
      <c r="N32" s="608"/>
      <c r="O32" s="608"/>
      <c r="P32" s="608"/>
      <c r="Q32" s="609"/>
      <c r="R32" s="610" t="s">
        <v>120</v>
      </c>
      <c r="S32" s="611"/>
      <c r="T32" s="611"/>
      <c r="U32" s="611"/>
      <c r="V32" s="611"/>
      <c r="W32" s="611"/>
      <c r="X32" s="611"/>
      <c r="Y32" s="612"/>
      <c r="Z32" s="615" t="s">
        <v>120</v>
      </c>
      <c r="AA32" s="616"/>
      <c r="AB32" s="616"/>
      <c r="AC32" s="621"/>
      <c r="AD32" s="619" t="s">
        <v>120</v>
      </c>
      <c r="AE32" s="611"/>
      <c r="AF32" s="611"/>
      <c r="AG32" s="611"/>
      <c r="AH32" s="611"/>
      <c r="AI32" s="611"/>
      <c r="AJ32" s="611"/>
      <c r="AK32" s="612"/>
      <c r="AL32" s="615" t="s">
        <v>120</v>
      </c>
      <c r="AM32" s="616"/>
      <c r="AN32" s="616"/>
      <c r="AO32" s="617"/>
      <c r="AP32" s="622" t="s">
        <v>282</v>
      </c>
      <c r="AQ32" s="623"/>
      <c r="AR32" s="623"/>
      <c r="AS32" s="623"/>
      <c r="AT32" s="623"/>
      <c r="AU32" s="623"/>
      <c r="AV32" s="623"/>
      <c r="AW32" s="623"/>
      <c r="AX32" s="623"/>
      <c r="AY32" s="623"/>
      <c r="AZ32" s="623"/>
      <c r="BA32" s="623"/>
      <c r="BB32" s="623"/>
      <c r="BC32" s="624"/>
      <c r="BD32" s="610" t="s">
        <v>120</v>
      </c>
      <c r="BE32" s="611"/>
      <c r="BF32" s="611"/>
      <c r="BG32" s="611"/>
      <c r="BH32" s="611"/>
      <c r="BI32" s="611"/>
      <c r="BJ32" s="611"/>
      <c r="BK32" s="612"/>
      <c r="BL32" s="613" t="s">
        <v>212</v>
      </c>
      <c r="BM32" s="613"/>
      <c r="BN32" s="613"/>
      <c r="BO32" s="613"/>
      <c r="BP32" s="614" t="s">
        <v>120</v>
      </c>
      <c r="BQ32" s="614"/>
      <c r="BR32" s="614"/>
      <c r="BS32" s="614"/>
      <c r="BT32" s="614"/>
      <c r="BU32" s="614"/>
      <c r="BV32" s="614"/>
      <c r="BW32" s="618"/>
      <c r="BY32" s="625" t="s">
        <v>283</v>
      </c>
      <c r="BZ32" s="626"/>
      <c r="CA32" s="626"/>
      <c r="CB32" s="626"/>
      <c r="CC32" s="626"/>
      <c r="CD32" s="626"/>
      <c r="CE32" s="626"/>
      <c r="CF32" s="626"/>
      <c r="CG32" s="626"/>
      <c r="CH32" s="626"/>
      <c r="CI32" s="626"/>
      <c r="CJ32" s="626"/>
      <c r="CK32" s="626"/>
      <c r="CL32" s="627"/>
      <c r="CM32" s="610">
        <v>567280199</v>
      </c>
      <c r="CN32" s="611"/>
      <c r="CO32" s="611"/>
      <c r="CP32" s="611"/>
      <c r="CQ32" s="611"/>
      <c r="CR32" s="611"/>
      <c r="CS32" s="611"/>
      <c r="CT32" s="612"/>
      <c r="CU32" s="613">
        <v>100</v>
      </c>
      <c r="CV32" s="613"/>
      <c r="CW32" s="613"/>
      <c r="CX32" s="613"/>
      <c r="CY32" s="619">
        <v>91929664</v>
      </c>
      <c r="CZ32" s="611"/>
      <c r="DA32" s="611"/>
      <c r="DB32" s="611"/>
      <c r="DC32" s="611"/>
      <c r="DD32" s="611"/>
      <c r="DE32" s="611"/>
      <c r="DF32" s="611"/>
      <c r="DG32" s="611"/>
      <c r="DH32" s="611"/>
      <c r="DI32" s="611"/>
      <c r="DJ32" s="611"/>
      <c r="DK32" s="612"/>
      <c r="DL32" s="619">
        <v>369668833</v>
      </c>
      <c r="DM32" s="611"/>
      <c r="DN32" s="611"/>
      <c r="DO32" s="611"/>
      <c r="DP32" s="611"/>
      <c r="DQ32" s="611"/>
      <c r="DR32" s="611"/>
      <c r="DS32" s="611"/>
      <c r="DT32" s="611"/>
      <c r="DU32" s="611"/>
      <c r="DV32" s="611"/>
      <c r="DW32" s="611"/>
      <c r="DX32" s="620"/>
    </row>
    <row r="33" spans="2:128" ht="11.25" customHeight="1" x14ac:dyDescent="0.2">
      <c r="B33" s="607" t="s">
        <v>284</v>
      </c>
      <c r="C33" s="608"/>
      <c r="D33" s="608"/>
      <c r="E33" s="608"/>
      <c r="F33" s="608"/>
      <c r="G33" s="608"/>
      <c r="H33" s="608"/>
      <c r="I33" s="608"/>
      <c r="J33" s="608"/>
      <c r="K33" s="608"/>
      <c r="L33" s="608"/>
      <c r="M33" s="608"/>
      <c r="N33" s="608"/>
      <c r="O33" s="608"/>
      <c r="P33" s="608"/>
      <c r="Q33" s="609"/>
      <c r="R33" s="610">
        <v>23438000</v>
      </c>
      <c r="S33" s="611"/>
      <c r="T33" s="611"/>
      <c r="U33" s="611"/>
      <c r="V33" s="611"/>
      <c r="W33" s="611"/>
      <c r="X33" s="611"/>
      <c r="Y33" s="612"/>
      <c r="Z33" s="615">
        <v>4.0999999999999996</v>
      </c>
      <c r="AA33" s="616"/>
      <c r="AB33" s="616"/>
      <c r="AC33" s="621"/>
      <c r="AD33" s="619" t="s">
        <v>119</v>
      </c>
      <c r="AE33" s="611"/>
      <c r="AF33" s="611"/>
      <c r="AG33" s="611"/>
      <c r="AH33" s="611"/>
      <c r="AI33" s="611"/>
      <c r="AJ33" s="611"/>
      <c r="AK33" s="612"/>
      <c r="AL33" s="615" t="s">
        <v>119</v>
      </c>
      <c r="AM33" s="616"/>
      <c r="AN33" s="616"/>
      <c r="AO33" s="617"/>
      <c r="AP33" s="607" t="s">
        <v>155</v>
      </c>
      <c r="AQ33" s="608"/>
      <c r="AR33" s="608"/>
      <c r="AS33" s="608"/>
      <c r="AT33" s="608"/>
      <c r="AU33" s="608"/>
      <c r="AV33" s="608"/>
      <c r="AW33" s="608"/>
      <c r="AX33" s="608"/>
      <c r="AY33" s="608"/>
      <c r="AZ33" s="608"/>
      <c r="BA33" s="608"/>
      <c r="BB33" s="608"/>
      <c r="BC33" s="609"/>
      <c r="BD33" s="610">
        <v>134227997</v>
      </c>
      <c r="BE33" s="611"/>
      <c r="BF33" s="611"/>
      <c r="BG33" s="611"/>
      <c r="BH33" s="611"/>
      <c r="BI33" s="611"/>
      <c r="BJ33" s="611"/>
      <c r="BK33" s="612"/>
      <c r="BL33" s="613">
        <v>100</v>
      </c>
      <c r="BM33" s="613"/>
      <c r="BN33" s="613"/>
      <c r="BO33" s="613"/>
      <c r="BP33" s="614">
        <v>1189448</v>
      </c>
      <c r="BQ33" s="614"/>
      <c r="BR33" s="614"/>
      <c r="BS33" s="614"/>
      <c r="BT33" s="614"/>
      <c r="BU33" s="614"/>
      <c r="BV33" s="614"/>
      <c r="BW33" s="618"/>
      <c r="BY33" s="592" t="s">
        <v>285</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286</v>
      </c>
      <c r="C34" s="626"/>
      <c r="D34" s="626"/>
      <c r="E34" s="626"/>
      <c r="F34" s="626"/>
      <c r="G34" s="626"/>
      <c r="H34" s="626"/>
      <c r="I34" s="626"/>
      <c r="J34" s="626"/>
      <c r="K34" s="626"/>
      <c r="L34" s="626"/>
      <c r="M34" s="626"/>
      <c r="N34" s="626"/>
      <c r="O34" s="626"/>
      <c r="P34" s="626"/>
      <c r="Q34" s="627"/>
      <c r="R34" s="610">
        <v>576333458</v>
      </c>
      <c r="S34" s="611"/>
      <c r="T34" s="611"/>
      <c r="U34" s="611"/>
      <c r="V34" s="611"/>
      <c r="W34" s="611"/>
      <c r="X34" s="611"/>
      <c r="Y34" s="612"/>
      <c r="Z34" s="613">
        <v>100</v>
      </c>
      <c r="AA34" s="613"/>
      <c r="AB34" s="613"/>
      <c r="AC34" s="613"/>
      <c r="AD34" s="614">
        <v>304800447</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193</v>
      </c>
      <c r="BZ34" s="593"/>
      <c r="CA34" s="593"/>
      <c r="CB34" s="593"/>
      <c r="CC34" s="593"/>
      <c r="CD34" s="593"/>
      <c r="CE34" s="593"/>
      <c r="CF34" s="593"/>
      <c r="CG34" s="593"/>
      <c r="CH34" s="593"/>
      <c r="CI34" s="593"/>
      <c r="CJ34" s="593"/>
      <c r="CK34" s="593"/>
      <c r="CL34" s="594"/>
      <c r="CM34" s="592" t="s">
        <v>287</v>
      </c>
      <c r="CN34" s="593"/>
      <c r="CO34" s="593"/>
      <c r="CP34" s="593"/>
      <c r="CQ34" s="593"/>
      <c r="CR34" s="593"/>
      <c r="CS34" s="593"/>
      <c r="CT34" s="594"/>
      <c r="CU34" s="592" t="s">
        <v>288</v>
      </c>
      <c r="CV34" s="593"/>
      <c r="CW34" s="593"/>
      <c r="CX34" s="594"/>
      <c r="CY34" s="592" t="s">
        <v>289</v>
      </c>
      <c r="CZ34" s="593"/>
      <c r="DA34" s="593"/>
      <c r="DB34" s="593"/>
      <c r="DC34" s="593"/>
      <c r="DD34" s="593"/>
      <c r="DE34" s="593"/>
      <c r="DF34" s="594"/>
      <c r="DG34" s="634" t="s">
        <v>290</v>
      </c>
      <c r="DH34" s="635"/>
      <c r="DI34" s="635"/>
      <c r="DJ34" s="635"/>
      <c r="DK34" s="635"/>
      <c r="DL34" s="635"/>
      <c r="DM34" s="635"/>
      <c r="DN34" s="635"/>
      <c r="DO34" s="635"/>
      <c r="DP34" s="635"/>
      <c r="DQ34" s="636"/>
      <c r="DR34" s="592" t="s">
        <v>291</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292</v>
      </c>
      <c r="BZ35" s="597"/>
      <c r="CA35" s="597"/>
      <c r="CB35" s="597"/>
      <c r="CC35" s="597"/>
      <c r="CD35" s="597"/>
      <c r="CE35" s="597"/>
      <c r="CF35" s="597"/>
      <c r="CG35" s="597"/>
      <c r="CH35" s="597"/>
      <c r="CI35" s="597"/>
      <c r="CJ35" s="597"/>
      <c r="CK35" s="597"/>
      <c r="CL35" s="598"/>
      <c r="CM35" s="599">
        <v>250625645</v>
      </c>
      <c r="CN35" s="600"/>
      <c r="CO35" s="600"/>
      <c r="CP35" s="600"/>
      <c r="CQ35" s="600"/>
      <c r="CR35" s="600"/>
      <c r="CS35" s="600"/>
      <c r="CT35" s="601"/>
      <c r="CU35" s="604">
        <v>44.2</v>
      </c>
      <c r="CV35" s="605"/>
      <c r="CW35" s="605"/>
      <c r="CX35" s="637"/>
      <c r="CY35" s="638">
        <v>219817551</v>
      </c>
      <c r="CZ35" s="600"/>
      <c r="DA35" s="600"/>
      <c r="DB35" s="600"/>
      <c r="DC35" s="600"/>
      <c r="DD35" s="600"/>
      <c r="DE35" s="600"/>
      <c r="DF35" s="601"/>
      <c r="DG35" s="638">
        <v>217858491</v>
      </c>
      <c r="DH35" s="600"/>
      <c r="DI35" s="600"/>
      <c r="DJ35" s="600"/>
      <c r="DK35" s="600"/>
      <c r="DL35" s="600"/>
      <c r="DM35" s="600"/>
      <c r="DN35" s="600"/>
      <c r="DO35" s="600"/>
      <c r="DP35" s="600"/>
      <c r="DQ35" s="601"/>
      <c r="DR35" s="604">
        <v>66.400000000000006</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293</v>
      </c>
      <c r="BZ36" s="608"/>
      <c r="CA36" s="608"/>
      <c r="CB36" s="608"/>
      <c r="CC36" s="608"/>
      <c r="CD36" s="608"/>
      <c r="CE36" s="608"/>
      <c r="CF36" s="608"/>
      <c r="CG36" s="608"/>
      <c r="CH36" s="608"/>
      <c r="CI36" s="608"/>
      <c r="CJ36" s="608"/>
      <c r="CK36" s="608"/>
      <c r="CL36" s="609"/>
      <c r="CM36" s="610">
        <v>153356446</v>
      </c>
      <c r="CN36" s="629"/>
      <c r="CO36" s="629"/>
      <c r="CP36" s="629"/>
      <c r="CQ36" s="629"/>
      <c r="CR36" s="629"/>
      <c r="CS36" s="629"/>
      <c r="CT36" s="630"/>
      <c r="CU36" s="615">
        <v>27</v>
      </c>
      <c r="CV36" s="631"/>
      <c r="CW36" s="631"/>
      <c r="CX36" s="632"/>
      <c r="CY36" s="619">
        <v>128281257</v>
      </c>
      <c r="CZ36" s="629"/>
      <c r="DA36" s="629"/>
      <c r="DB36" s="629"/>
      <c r="DC36" s="629"/>
      <c r="DD36" s="629"/>
      <c r="DE36" s="629"/>
      <c r="DF36" s="630"/>
      <c r="DG36" s="619">
        <v>126322197</v>
      </c>
      <c r="DH36" s="629"/>
      <c r="DI36" s="629"/>
      <c r="DJ36" s="629"/>
      <c r="DK36" s="629"/>
      <c r="DL36" s="629"/>
      <c r="DM36" s="629"/>
      <c r="DN36" s="629"/>
      <c r="DO36" s="629"/>
      <c r="DP36" s="629"/>
      <c r="DQ36" s="630"/>
      <c r="DR36" s="615">
        <v>38.5</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294</v>
      </c>
      <c r="AQ37" s="593"/>
      <c r="AR37" s="593"/>
      <c r="AS37" s="593"/>
      <c r="AT37" s="593"/>
      <c r="AU37" s="593"/>
      <c r="AV37" s="593"/>
      <c r="AW37" s="593"/>
      <c r="AX37" s="593"/>
      <c r="AY37" s="593"/>
      <c r="AZ37" s="593"/>
      <c r="BA37" s="593"/>
      <c r="BB37" s="593"/>
      <c r="BC37" s="594"/>
      <c r="BD37" s="592" t="s">
        <v>295</v>
      </c>
      <c r="BE37" s="593"/>
      <c r="BF37" s="593"/>
      <c r="BG37" s="593"/>
      <c r="BH37" s="593"/>
      <c r="BI37" s="593"/>
      <c r="BJ37" s="593"/>
      <c r="BK37" s="593"/>
      <c r="BL37" s="593"/>
      <c r="BM37" s="594"/>
      <c r="BN37" s="592" t="s">
        <v>296</v>
      </c>
      <c r="BO37" s="593"/>
      <c r="BP37" s="593"/>
      <c r="BQ37" s="593"/>
      <c r="BR37" s="593"/>
      <c r="BS37" s="593"/>
      <c r="BT37" s="593"/>
      <c r="BU37" s="593"/>
      <c r="BV37" s="593"/>
      <c r="BW37" s="594"/>
      <c r="BY37" s="607" t="s">
        <v>297</v>
      </c>
      <c r="BZ37" s="608"/>
      <c r="CA37" s="608"/>
      <c r="CB37" s="608"/>
      <c r="CC37" s="608"/>
      <c r="CD37" s="608"/>
      <c r="CE37" s="608"/>
      <c r="CF37" s="608"/>
      <c r="CG37" s="608"/>
      <c r="CH37" s="608"/>
      <c r="CI37" s="608"/>
      <c r="CJ37" s="608"/>
      <c r="CK37" s="608"/>
      <c r="CL37" s="609"/>
      <c r="CM37" s="610">
        <v>109098572</v>
      </c>
      <c r="CN37" s="611"/>
      <c r="CO37" s="611"/>
      <c r="CP37" s="611"/>
      <c r="CQ37" s="611"/>
      <c r="CR37" s="611"/>
      <c r="CS37" s="611"/>
      <c r="CT37" s="612"/>
      <c r="CU37" s="615">
        <v>19.2</v>
      </c>
      <c r="CV37" s="631"/>
      <c r="CW37" s="631"/>
      <c r="CX37" s="632"/>
      <c r="CY37" s="619">
        <v>88975352</v>
      </c>
      <c r="CZ37" s="629"/>
      <c r="DA37" s="629"/>
      <c r="DB37" s="629"/>
      <c r="DC37" s="629"/>
      <c r="DD37" s="629"/>
      <c r="DE37" s="629"/>
      <c r="DF37" s="630"/>
      <c r="DG37" s="619">
        <v>88846077</v>
      </c>
      <c r="DH37" s="629"/>
      <c r="DI37" s="629"/>
      <c r="DJ37" s="629"/>
      <c r="DK37" s="629"/>
      <c r="DL37" s="629"/>
      <c r="DM37" s="629"/>
      <c r="DN37" s="629"/>
      <c r="DO37" s="629"/>
      <c r="DP37" s="629"/>
      <c r="DQ37" s="630"/>
      <c r="DR37" s="615">
        <v>27.1</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298</v>
      </c>
      <c r="AQ38" s="650"/>
      <c r="AR38" s="650"/>
      <c r="AS38" s="650"/>
      <c r="AT38" s="655" t="s">
        <v>299</v>
      </c>
      <c r="AU38" s="223"/>
      <c r="AV38" s="223"/>
      <c r="AW38" s="223"/>
      <c r="AX38" s="596" t="s">
        <v>155</v>
      </c>
      <c r="AY38" s="597"/>
      <c r="AZ38" s="597"/>
      <c r="BA38" s="597"/>
      <c r="BB38" s="597"/>
      <c r="BC38" s="598"/>
      <c r="BD38" s="639">
        <v>99.6</v>
      </c>
      <c r="BE38" s="640"/>
      <c r="BF38" s="640"/>
      <c r="BG38" s="640"/>
      <c r="BH38" s="640"/>
      <c r="BI38" s="640">
        <v>98.8</v>
      </c>
      <c r="BJ38" s="640"/>
      <c r="BK38" s="640"/>
      <c r="BL38" s="640"/>
      <c r="BM38" s="641"/>
      <c r="BN38" s="639">
        <v>99.6</v>
      </c>
      <c r="BO38" s="640"/>
      <c r="BP38" s="640"/>
      <c r="BQ38" s="640"/>
      <c r="BR38" s="640"/>
      <c r="BS38" s="640">
        <v>98.8</v>
      </c>
      <c r="BT38" s="640"/>
      <c r="BU38" s="640"/>
      <c r="BV38" s="640"/>
      <c r="BW38" s="641"/>
      <c r="BY38" s="607" t="s">
        <v>300</v>
      </c>
      <c r="BZ38" s="608"/>
      <c r="CA38" s="608"/>
      <c r="CB38" s="608"/>
      <c r="CC38" s="608"/>
      <c r="CD38" s="608"/>
      <c r="CE38" s="608"/>
      <c r="CF38" s="608"/>
      <c r="CG38" s="608"/>
      <c r="CH38" s="608"/>
      <c r="CI38" s="608"/>
      <c r="CJ38" s="608"/>
      <c r="CK38" s="608"/>
      <c r="CL38" s="609"/>
      <c r="CM38" s="610">
        <v>7784456</v>
      </c>
      <c r="CN38" s="629"/>
      <c r="CO38" s="629"/>
      <c r="CP38" s="629"/>
      <c r="CQ38" s="629"/>
      <c r="CR38" s="629"/>
      <c r="CS38" s="629"/>
      <c r="CT38" s="630"/>
      <c r="CU38" s="615">
        <v>1.4</v>
      </c>
      <c r="CV38" s="631"/>
      <c r="CW38" s="631"/>
      <c r="CX38" s="632"/>
      <c r="CY38" s="619">
        <v>4116497</v>
      </c>
      <c r="CZ38" s="629"/>
      <c r="DA38" s="629"/>
      <c r="DB38" s="629"/>
      <c r="DC38" s="629"/>
      <c r="DD38" s="629"/>
      <c r="DE38" s="629"/>
      <c r="DF38" s="630"/>
      <c r="DG38" s="619">
        <v>4116497</v>
      </c>
      <c r="DH38" s="629"/>
      <c r="DI38" s="629"/>
      <c r="DJ38" s="629"/>
      <c r="DK38" s="629"/>
      <c r="DL38" s="629"/>
      <c r="DM38" s="629"/>
      <c r="DN38" s="629"/>
      <c r="DO38" s="629"/>
      <c r="DP38" s="629"/>
      <c r="DQ38" s="630"/>
      <c r="DR38" s="615">
        <v>1.3</v>
      </c>
      <c r="DS38" s="631"/>
      <c r="DT38" s="631"/>
      <c r="DU38" s="631"/>
      <c r="DV38" s="631"/>
      <c r="DW38" s="631"/>
      <c r="DX38" s="633"/>
    </row>
    <row r="39" spans="2:128" ht="11.25" customHeight="1" x14ac:dyDescent="0.2">
      <c r="AP39" s="651"/>
      <c r="AQ39" s="652"/>
      <c r="AR39" s="652"/>
      <c r="AS39" s="652"/>
      <c r="AT39" s="656"/>
      <c r="AU39" s="212" t="s">
        <v>301</v>
      </c>
      <c r="AV39" s="212"/>
      <c r="AW39" s="212"/>
      <c r="AX39" s="607" t="s">
        <v>302</v>
      </c>
      <c r="AY39" s="608"/>
      <c r="AZ39" s="608"/>
      <c r="BA39" s="608"/>
      <c r="BB39" s="608"/>
      <c r="BC39" s="609"/>
      <c r="BD39" s="647">
        <v>99.2</v>
      </c>
      <c r="BE39" s="643"/>
      <c r="BF39" s="643"/>
      <c r="BG39" s="643"/>
      <c r="BH39" s="643"/>
      <c r="BI39" s="643">
        <v>97</v>
      </c>
      <c r="BJ39" s="643"/>
      <c r="BK39" s="643"/>
      <c r="BL39" s="643"/>
      <c r="BM39" s="648"/>
      <c r="BN39" s="647">
        <v>99.1</v>
      </c>
      <c r="BO39" s="643"/>
      <c r="BP39" s="643"/>
      <c r="BQ39" s="643"/>
      <c r="BR39" s="643"/>
      <c r="BS39" s="643">
        <v>96.8</v>
      </c>
      <c r="BT39" s="643"/>
      <c r="BU39" s="643"/>
      <c r="BV39" s="643"/>
      <c r="BW39" s="648"/>
      <c r="BY39" s="607" t="s">
        <v>303</v>
      </c>
      <c r="BZ39" s="608"/>
      <c r="CA39" s="608"/>
      <c r="CB39" s="608"/>
      <c r="CC39" s="608"/>
      <c r="CD39" s="608"/>
      <c r="CE39" s="608"/>
      <c r="CF39" s="608"/>
      <c r="CG39" s="608"/>
      <c r="CH39" s="608"/>
      <c r="CI39" s="608"/>
      <c r="CJ39" s="608"/>
      <c r="CK39" s="608"/>
      <c r="CL39" s="609"/>
      <c r="CM39" s="610">
        <v>89484743</v>
      </c>
      <c r="CN39" s="611"/>
      <c r="CO39" s="611"/>
      <c r="CP39" s="611"/>
      <c r="CQ39" s="611"/>
      <c r="CR39" s="611"/>
      <c r="CS39" s="611"/>
      <c r="CT39" s="612"/>
      <c r="CU39" s="615">
        <v>15.8</v>
      </c>
      <c r="CV39" s="631"/>
      <c r="CW39" s="631"/>
      <c r="CX39" s="632"/>
      <c r="CY39" s="619">
        <v>87419797</v>
      </c>
      <c r="CZ39" s="629"/>
      <c r="DA39" s="629"/>
      <c r="DB39" s="629"/>
      <c r="DC39" s="629"/>
      <c r="DD39" s="629"/>
      <c r="DE39" s="629"/>
      <c r="DF39" s="630"/>
      <c r="DG39" s="619">
        <v>87419797</v>
      </c>
      <c r="DH39" s="629"/>
      <c r="DI39" s="629"/>
      <c r="DJ39" s="629"/>
      <c r="DK39" s="629"/>
      <c r="DL39" s="629"/>
      <c r="DM39" s="629"/>
      <c r="DN39" s="629"/>
      <c r="DO39" s="629"/>
      <c r="DP39" s="629"/>
      <c r="DQ39" s="630"/>
      <c r="DR39" s="615">
        <v>26.6</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304</v>
      </c>
      <c r="AY40" s="626"/>
      <c r="AZ40" s="626"/>
      <c r="BA40" s="626"/>
      <c r="BB40" s="626"/>
      <c r="BC40" s="627"/>
      <c r="BD40" s="644">
        <v>99.9</v>
      </c>
      <c r="BE40" s="645"/>
      <c r="BF40" s="645"/>
      <c r="BG40" s="645"/>
      <c r="BH40" s="645"/>
      <c r="BI40" s="645">
        <v>99.7</v>
      </c>
      <c r="BJ40" s="645"/>
      <c r="BK40" s="645"/>
      <c r="BL40" s="645"/>
      <c r="BM40" s="646"/>
      <c r="BN40" s="644">
        <v>99.9</v>
      </c>
      <c r="BO40" s="645"/>
      <c r="BP40" s="645"/>
      <c r="BQ40" s="645"/>
      <c r="BR40" s="645"/>
      <c r="BS40" s="645">
        <v>99.8</v>
      </c>
      <c r="BT40" s="645"/>
      <c r="BU40" s="645"/>
      <c r="BV40" s="645"/>
      <c r="BW40" s="646"/>
      <c r="BY40" s="672" t="s">
        <v>305</v>
      </c>
      <c r="BZ40" s="673"/>
      <c r="CA40" s="607" t="s">
        <v>306</v>
      </c>
      <c r="CB40" s="608"/>
      <c r="CC40" s="608"/>
      <c r="CD40" s="608"/>
      <c r="CE40" s="608"/>
      <c r="CF40" s="608"/>
      <c r="CG40" s="608"/>
      <c r="CH40" s="608"/>
      <c r="CI40" s="608"/>
      <c r="CJ40" s="608"/>
      <c r="CK40" s="608"/>
      <c r="CL40" s="609"/>
      <c r="CM40" s="610">
        <v>89477614</v>
      </c>
      <c r="CN40" s="629"/>
      <c r="CO40" s="629"/>
      <c r="CP40" s="629"/>
      <c r="CQ40" s="629"/>
      <c r="CR40" s="629"/>
      <c r="CS40" s="629"/>
      <c r="CT40" s="630"/>
      <c r="CU40" s="615">
        <v>15.8</v>
      </c>
      <c r="CV40" s="631"/>
      <c r="CW40" s="631"/>
      <c r="CX40" s="632"/>
      <c r="CY40" s="619">
        <v>87412668</v>
      </c>
      <c r="CZ40" s="629"/>
      <c r="DA40" s="629"/>
      <c r="DB40" s="629"/>
      <c r="DC40" s="629"/>
      <c r="DD40" s="629"/>
      <c r="DE40" s="629"/>
      <c r="DF40" s="630"/>
      <c r="DG40" s="619">
        <v>87412668</v>
      </c>
      <c r="DH40" s="629"/>
      <c r="DI40" s="629"/>
      <c r="DJ40" s="629"/>
      <c r="DK40" s="629"/>
      <c r="DL40" s="629"/>
      <c r="DM40" s="629"/>
      <c r="DN40" s="629"/>
      <c r="DO40" s="629"/>
      <c r="DP40" s="629"/>
      <c r="DQ40" s="630"/>
      <c r="DR40" s="615">
        <v>26.6</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307</v>
      </c>
      <c r="AQ41" s="666"/>
      <c r="AR41" s="666"/>
      <c r="AS41" s="666"/>
      <c r="AT41" s="666"/>
      <c r="AU41" s="666"/>
      <c r="AV41" s="666"/>
      <c r="AW41" s="667"/>
      <c r="AX41" s="668" t="s">
        <v>308</v>
      </c>
      <c r="AY41" s="668"/>
      <c r="AZ41" s="668"/>
      <c r="BA41" s="668"/>
      <c r="BB41" s="668"/>
      <c r="BC41" s="668"/>
      <c r="BD41" s="669">
        <v>576156</v>
      </c>
      <c r="BE41" s="670"/>
      <c r="BF41" s="670"/>
      <c r="BG41" s="670"/>
      <c r="BH41" s="670"/>
      <c r="BI41" s="670"/>
      <c r="BJ41" s="670"/>
      <c r="BK41" s="670"/>
      <c r="BL41" s="670"/>
      <c r="BM41" s="671"/>
      <c r="BN41" s="669" t="s">
        <v>309</v>
      </c>
      <c r="BO41" s="670"/>
      <c r="BP41" s="670"/>
      <c r="BQ41" s="670"/>
      <c r="BR41" s="670"/>
      <c r="BS41" s="670"/>
      <c r="BT41" s="670"/>
      <c r="BU41" s="670"/>
      <c r="BV41" s="670"/>
      <c r="BW41" s="671"/>
      <c r="BY41" s="674"/>
      <c r="BZ41" s="675"/>
      <c r="CA41" s="607" t="s">
        <v>310</v>
      </c>
      <c r="CB41" s="608"/>
      <c r="CC41" s="608"/>
      <c r="CD41" s="608"/>
      <c r="CE41" s="608"/>
      <c r="CF41" s="608"/>
      <c r="CG41" s="608"/>
      <c r="CH41" s="608"/>
      <c r="CI41" s="608"/>
      <c r="CJ41" s="608"/>
      <c r="CK41" s="608"/>
      <c r="CL41" s="609"/>
      <c r="CM41" s="610">
        <v>79909229</v>
      </c>
      <c r="CN41" s="611"/>
      <c r="CO41" s="611"/>
      <c r="CP41" s="611"/>
      <c r="CQ41" s="611"/>
      <c r="CR41" s="611"/>
      <c r="CS41" s="611"/>
      <c r="CT41" s="612"/>
      <c r="CU41" s="615">
        <v>14.1</v>
      </c>
      <c r="CV41" s="631"/>
      <c r="CW41" s="631"/>
      <c r="CX41" s="632"/>
      <c r="CY41" s="619">
        <v>77863031</v>
      </c>
      <c r="CZ41" s="629"/>
      <c r="DA41" s="629"/>
      <c r="DB41" s="629"/>
      <c r="DC41" s="629"/>
      <c r="DD41" s="629"/>
      <c r="DE41" s="629"/>
      <c r="DF41" s="630"/>
      <c r="DG41" s="619">
        <v>77863031</v>
      </c>
      <c r="DH41" s="629"/>
      <c r="DI41" s="629"/>
      <c r="DJ41" s="629"/>
      <c r="DK41" s="629"/>
      <c r="DL41" s="629"/>
      <c r="DM41" s="629"/>
      <c r="DN41" s="629"/>
      <c r="DO41" s="629"/>
      <c r="DP41" s="629"/>
      <c r="DQ41" s="630"/>
      <c r="DR41" s="615">
        <v>23.7</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311</v>
      </c>
      <c r="AQ42" s="659"/>
      <c r="AR42" s="659"/>
      <c r="AS42" s="659"/>
      <c r="AT42" s="659"/>
      <c r="AU42" s="659"/>
      <c r="AV42" s="659"/>
      <c r="AW42" s="660"/>
      <c r="AX42" s="661" t="s">
        <v>312</v>
      </c>
      <c r="AY42" s="661"/>
      <c r="AZ42" s="661"/>
      <c r="BA42" s="661"/>
      <c r="BB42" s="661"/>
      <c r="BC42" s="661"/>
      <c r="BD42" s="662">
        <v>576156</v>
      </c>
      <c r="BE42" s="663"/>
      <c r="BF42" s="663"/>
      <c r="BG42" s="663"/>
      <c r="BH42" s="663"/>
      <c r="BI42" s="663"/>
      <c r="BJ42" s="663"/>
      <c r="BK42" s="663"/>
      <c r="BL42" s="663"/>
      <c r="BM42" s="664"/>
      <c r="BN42" s="662" t="s">
        <v>313</v>
      </c>
      <c r="BO42" s="663"/>
      <c r="BP42" s="663"/>
      <c r="BQ42" s="663"/>
      <c r="BR42" s="663"/>
      <c r="BS42" s="663"/>
      <c r="BT42" s="663"/>
      <c r="BU42" s="663"/>
      <c r="BV42" s="663"/>
      <c r="BW42" s="664"/>
      <c r="BY42" s="674"/>
      <c r="BZ42" s="675"/>
      <c r="CA42" s="607" t="s">
        <v>314</v>
      </c>
      <c r="CB42" s="608"/>
      <c r="CC42" s="608"/>
      <c r="CD42" s="608"/>
      <c r="CE42" s="608"/>
      <c r="CF42" s="608"/>
      <c r="CG42" s="608"/>
      <c r="CH42" s="608"/>
      <c r="CI42" s="608"/>
      <c r="CJ42" s="608"/>
      <c r="CK42" s="608"/>
      <c r="CL42" s="609"/>
      <c r="CM42" s="610">
        <v>9568385</v>
      </c>
      <c r="CN42" s="629"/>
      <c r="CO42" s="629"/>
      <c r="CP42" s="629"/>
      <c r="CQ42" s="629"/>
      <c r="CR42" s="629"/>
      <c r="CS42" s="629"/>
      <c r="CT42" s="630"/>
      <c r="CU42" s="615">
        <v>1.7</v>
      </c>
      <c r="CV42" s="631"/>
      <c r="CW42" s="631"/>
      <c r="CX42" s="632"/>
      <c r="CY42" s="619">
        <v>9549637</v>
      </c>
      <c r="CZ42" s="629"/>
      <c r="DA42" s="629"/>
      <c r="DB42" s="629"/>
      <c r="DC42" s="629"/>
      <c r="DD42" s="629"/>
      <c r="DE42" s="629"/>
      <c r="DF42" s="630"/>
      <c r="DG42" s="619">
        <v>9549637</v>
      </c>
      <c r="DH42" s="629"/>
      <c r="DI42" s="629"/>
      <c r="DJ42" s="629"/>
      <c r="DK42" s="629"/>
      <c r="DL42" s="629"/>
      <c r="DM42" s="629"/>
      <c r="DN42" s="629"/>
      <c r="DO42" s="629"/>
      <c r="DP42" s="629"/>
      <c r="DQ42" s="630"/>
      <c r="DR42" s="615">
        <v>2.9</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315</v>
      </c>
      <c r="CB43" s="608"/>
      <c r="CC43" s="608"/>
      <c r="CD43" s="608"/>
      <c r="CE43" s="608"/>
      <c r="CF43" s="608"/>
      <c r="CG43" s="608"/>
      <c r="CH43" s="608"/>
      <c r="CI43" s="608"/>
      <c r="CJ43" s="608"/>
      <c r="CK43" s="608"/>
      <c r="CL43" s="609"/>
      <c r="CM43" s="610">
        <v>7129</v>
      </c>
      <c r="CN43" s="611"/>
      <c r="CO43" s="611"/>
      <c r="CP43" s="611"/>
      <c r="CQ43" s="611"/>
      <c r="CR43" s="611"/>
      <c r="CS43" s="611"/>
      <c r="CT43" s="612"/>
      <c r="CU43" s="615">
        <v>0</v>
      </c>
      <c r="CV43" s="631"/>
      <c r="CW43" s="631"/>
      <c r="CX43" s="632"/>
      <c r="CY43" s="619">
        <v>7129</v>
      </c>
      <c r="CZ43" s="629"/>
      <c r="DA43" s="629"/>
      <c r="DB43" s="629"/>
      <c r="DC43" s="629"/>
      <c r="DD43" s="629"/>
      <c r="DE43" s="629"/>
      <c r="DF43" s="630"/>
      <c r="DG43" s="619">
        <v>7129</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316</v>
      </c>
      <c r="BZ44" s="608"/>
      <c r="CA44" s="608"/>
      <c r="CB44" s="608"/>
      <c r="CC44" s="608"/>
      <c r="CD44" s="608"/>
      <c r="CE44" s="608"/>
      <c r="CF44" s="608"/>
      <c r="CG44" s="608"/>
      <c r="CH44" s="608"/>
      <c r="CI44" s="608"/>
      <c r="CJ44" s="608"/>
      <c r="CK44" s="608"/>
      <c r="CL44" s="609"/>
      <c r="CM44" s="610">
        <v>222059517</v>
      </c>
      <c r="CN44" s="629"/>
      <c r="CO44" s="629"/>
      <c r="CP44" s="629"/>
      <c r="CQ44" s="629"/>
      <c r="CR44" s="629"/>
      <c r="CS44" s="629"/>
      <c r="CT44" s="630"/>
      <c r="CU44" s="615">
        <v>39.1</v>
      </c>
      <c r="CV44" s="631"/>
      <c r="CW44" s="631"/>
      <c r="CX44" s="632"/>
      <c r="CY44" s="619">
        <v>142005258</v>
      </c>
      <c r="CZ44" s="629"/>
      <c r="DA44" s="629"/>
      <c r="DB44" s="629"/>
      <c r="DC44" s="629"/>
      <c r="DD44" s="629"/>
      <c r="DE44" s="629"/>
      <c r="DF44" s="630"/>
      <c r="DG44" s="619">
        <v>95471764</v>
      </c>
      <c r="DH44" s="629"/>
      <c r="DI44" s="629"/>
      <c r="DJ44" s="629"/>
      <c r="DK44" s="629"/>
      <c r="DL44" s="629"/>
      <c r="DM44" s="629"/>
      <c r="DN44" s="629"/>
      <c r="DO44" s="629"/>
      <c r="DP44" s="629"/>
      <c r="DQ44" s="630"/>
      <c r="DR44" s="615">
        <v>29.1</v>
      </c>
      <c r="DS44" s="631"/>
      <c r="DT44" s="631"/>
      <c r="DU44" s="631"/>
      <c r="DV44" s="631"/>
      <c r="DW44" s="631"/>
      <c r="DX44" s="633"/>
    </row>
    <row r="45" spans="2:128" ht="11.25" customHeight="1" x14ac:dyDescent="0.2">
      <c r="B45" s="212" t="s">
        <v>317</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318</v>
      </c>
      <c r="BZ45" s="608"/>
      <c r="CA45" s="608"/>
      <c r="CB45" s="608"/>
      <c r="CC45" s="608"/>
      <c r="CD45" s="608"/>
      <c r="CE45" s="608"/>
      <c r="CF45" s="608"/>
      <c r="CG45" s="608"/>
      <c r="CH45" s="608"/>
      <c r="CI45" s="608"/>
      <c r="CJ45" s="608"/>
      <c r="CK45" s="608"/>
      <c r="CL45" s="609"/>
      <c r="CM45" s="610">
        <v>18123600</v>
      </c>
      <c r="CN45" s="611"/>
      <c r="CO45" s="611"/>
      <c r="CP45" s="611"/>
      <c r="CQ45" s="611"/>
      <c r="CR45" s="611"/>
      <c r="CS45" s="611"/>
      <c r="CT45" s="612"/>
      <c r="CU45" s="615">
        <v>3.2</v>
      </c>
      <c r="CV45" s="631"/>
      <c r="CW45" s="631"/>
      <c r="CX45" s="632"/>
      <c r="CY45" s="619">
        <v>13704462</v>
      </c>
      <c r="CZ45" s="629"/>
      <c r="DA45" s="629"/>
      <c r="DB45" s="629"/>
      <c r="DC45" s="629"/>
      <c r="DD45" s="629"/>
      <c r="DE45" s="629"/>
      <c r="DF45" s="630"/>
      <c r="DG45" s="619">
        <v>9699068</v>
      </c>
      <c r="DH45" s="629"/>
      <c r="DI45" s="629"/>
      <c r="DJ45" s="629"/>
      <c r="DK45" s="629"/>
      <c r="DL45" s="629"/>
      <c r="DM45" s="629"/>
      <c r="DN45" s="629"/>
      <c r="DO45" s="629"/>
      <c r="DP45" s="629"/>
      <c r="DQ45" s="630"/>
      <c r="DR45" s="615">
        <v>3</v>
      </c>
      <c r="DS45" s="631"/>
      <c r="DT45" s="631"/>
      <c r="DU45" s="631"/>
      <c r="DV45" s="631"/>
      <c r="DW45" s="631"/>
      <c r="DX45" s="633"/>
    </row>
    <row r="46" spans="2:128" ht="11.25" customHeight="1" x14ac:dyDescent="0.2">
      <c r="B46" s="226" t="s">
        <v>319</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320</v>
      </c>
      <c r="BZ46" s="608"/>
      <c r="CA46" s="608"/>
      <c r="CB46" s="608"/>
      <c r="CC46" s="608"/>
      <c r="CD46" s="608"/>
      <c r="CE46" s="608"/>
      <c r="CF46" s="608"/>
      <c r="CG46" s="608"/>
      <c r="CH46" s="608"/>
      <c r="CI46" s="608"/>
      <c r="CJ46" s="608"/>
      <c r="CK46" s="608"/>
      <c r="CL46" s="609"/>
      <c r="CM46" s="610">
        <v>10515645</v>
      </c>
      <c r="CN46" s="629"/>
      <c r="CO46" s="629"/>
      <c r="CP46" s="629"/>
      <c r="CQ46" s="629"/>
      <c r="CR46" s="629"/>
      <c r="CS46" s="629"/>
      <c r="CT46" s="630"/>
      <c r="CU46" s="615">
        <v>1.9</v>
      </c>
      <c r="CV46" s="631"/>
      <c r="CW46" s="631"/>
      <c r="CX46" s="632"/>
      <c r="CY46" s="619">
        <v>7740408</v>
      </c>
      <c r="CZ46" s="629"/>
      <c r="DA46" s="629"/>
      <c r="DB46" s="629"/>
      <c r="DC46" s="629"/>
      <c r="DD46" s="629"/>
      <c r="DE46" s="629"/>
      <c r="DF46" s="630"/>
      <c r="DG46" s="619">
        <v>7370925</v>
      </c>
      <c r="DH46" s="629"/>
      <c r="DI46" s="629"/>
      <c r="DJ46" s="629"/>
      <c r="DK46" s="629"/>
      <c r="DL46" s="629"/>
      <c r="DM46" s="629"/>
      <c r="DN46" s="629"/>
      <c r="DO46" s="629"/>
      <c r="DP46" s="629"/>
      <c r="DQ46" s="630"/>
      <c r="DR46" s="615">
        <v>2.2000000000000002</v>
      </c>
      <c r="DS46" s="631"/>
      <c r="DT46" s="631"/>
      <c r="DU46" s="631"/>
      <c r="DV46" s="631"/>
      <c r="DW46" s="631"/>
      <c r="DX46" s="633"/>
    </row>
    <row r="47" spans="2:128" ht="11.25" customHeight="1" x14ac:dyDescent="0.2">
      <c r="B47" s="227" t="s">
        <v>321</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322</v>
      </c>
      <c r="BZ47" s="608"/>
      <c r="CA47" s="608"/>
      <c r="CB47" s="608"/>
      <c r="CC47" s="608"/>
      <c r="CD47" s="608"/>
      <c r="CE47" s="608"/>
      <c r="CF47" s="608"/>
      <c r="CG47" s="608"/>
      <c r="CH47" s="608"/>
      <c r="CI47" s="608"/>
      <c r="CJ47" s="608"/>
      <c r="CK47" s="608"/>
      <c r="CL47" s="609"/>
      <c r="CM47" s="610">
        <v>118950775</v>
      </c>
      <c r="CN47" s="611"/>
      <c r="CO47" s="611"/>
      <c r="CP47" s="611"/>
      <c r="CQ47" s="611"/>
      <c r="CR47" s="611"/>
      <c r="CS47" s="611"/>
      <c r="CT47" s="612"/>
      <c r="CU47" s="615">
        <v>21</v>
      </c>
      <c r="CV47" s="631"/>
      <c r="CW47" s="631"/>
      <c r="CX47" s="632"/>
      <c r="CY47" s="619">
        <v>106679591</v>
      </c>
      <c r="CZ47" s="629"/>
      <c r="DA47" s="629"/>
      <c r="DB47" s="629"/>
      <c r="DC47" s="629"/>
      <c r="DD47" s="629"/>
      <c r="DE47" s="629"/>
      <c r="DF47" s="630"/>
      <c r="DG47" s="619">
        <v>72063561</v>
      </c>
      <c r="DH47" s="629"/>
      <c r="DI47" s="629"/>
      <c r="DJ47" s="629"/>
      <c r="DK47" s="629"/>
      <c r="DL47" s="629"/>
      <c r="DM47" s="629"/>
      <c r="DN47" s="629"/>
      <c r="DO47" s="629"/>
      <c r="DP47" s="629"/>
      <c r="DQ47" s="630"/>
      <c r="DR47" s="615">
        <v>22</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323</v>
      </c>
      <c r="BZ48" s="608"/>
      <c r="CA48" s="608"/>
      <c r="CB48" s="608"/>
      <c r="CC48" s="608"/>
      <c r="CD48" s="608"/>
      <c r="CE48" s="608"/>
      <c r="CF48" s="608"/>
      <c r="CG48" s="608"/>
      <c r="CH48" s="608"/>
      <c r="CI48" s="608"/>
      <c r="CJ48" s="608"/>
      <c r="CK48" s="608"/>
      <c r="CL48" s="609"/>
      <c r="CM48" s="610">
        <v>6909755</v>
      </c>
      <c r="CN48" s="629"/>
      <c r="CO48" s="629"/>
      <c r="CP48" s="629"/>
      <c r="CQ48" s="629"/>
      <c r="CR48" s="629"/>
      <c r="CS48" s="629"/>
      <c r="CT48" s="630"/>
      <c r="CU48" s="615">
        <v>1.2</v>
      </c>
      <c r="CV48" s="631"/>
      <c r="CW48" s="631"/>
      <c r="CX48" s="632"/>
      <c r="CY48" s="619">
        <v>6909641</v>
      </c>
      <c r="CZ48" s="629"/>
      <c r="DA48" s="629"/>
      <c r="DB48" s="629"/>
      <c r="DC48" s="629"/>
      <c r="DD48" s="629"/>
      <c r="DE48" s="629"/>
      <c r="DF48" s="630"/>
      <c r="DG48" s="619">
        <v>5764154</v>
      </c>
      <c r="DH48" s="629"/>
      <c r="DI48" s="629"/>
      <c r="DJ48" s="629"/>
      <c r="DK48" s="629"/>
      <c r="DL48" s="629"/>
      <c r="DM48" s="629"/>
      <c r="DN48" s="629"/>
      <c r="DO48" s="629"/>
      <c r="DP48" s="629"/>
      <c r="DQ48" s="630"/>
      <c r="DR48" s="615">
        <v>1.8</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324</v>
      </c>
      <c r="BZ49" s="608"/>
      <c r="CA49" s="608"/>
      <c r="CB49" s="608"/>
      <c r="CC49" s="608"/>
      <c r="CD49" s="608"/>
      <c r="CE49" s="608"/>
      <c r="CF49" s="608"/>
      <c r="CG49" s="608"/>
      <c r="CH49" s="608"/>
      <c r="CI49" s="608"/>
      <c r="CJ49" s="608"/>
      <c r="CK49" s="608"/>
      <c r="CL49" s="609"/>
      <c r="CM49" s="610">
        <v>8433572</v>
      </c>
      <c r="CN49" s="611"/>
      <c r="CO49" s="611"/>
      <c r="CP49" s="611"/>
      <c r="CQ49" s="611"/>
      <c r="CR49" s="611"/>
      <c r="CS49" s="611"/>
      <c r="CT49" s="612"/>
      <c r="CU49" s="615">
        <v>1.5</v>
      </c>
      <c r="CV49" s="631"/>
      <c r="CW49" s="631"/>
      <c r="CX49" s="632"/>
      <c r="CY49" s="619">
        <v>5526979</v>
      </c>
      <c r="CZ49" s="629"/>
      <c r="DA49" s="629"/>
      <c r="DB49" s="629"/>
      <c r="DC49" s="629"/>
      <c r="DD49" s="629"/>
      <c r="DE49" s="629"/>
      <c r="DF49" s="630"/>
      <c r="DG49" s="619" t="s">
        <v>120</v>
      </c>
      <c r="DH49" s="629"/>
      <c r="DI49" s="629"/>
      <c r="DJ49" s="629"/>
      <c r="DK49" s="629"/>
      <c r="DL49" s="629"/>
      <c r="DM49" s="629"/>
      <c r="DN49" s="629"/>
      <c r="DO49" s="629"/>
      <c r="DP49" s="629"/>
      <c r="DQ49" s="630"/>
      <c r="DR49" s="615" t="s">
        <v>120</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325</v>
      </c>
      <c r="BZ50" s="608"/>
      <c r="CA50" s="608"/>
      <c r="CB50" s="608"/>
      <c r="CC50" s="608"/>
      <c r="CD50" s="608"/>
      <c r="CE50" s="608"/>
      <c r="CF50" s="608"/>
      <c r="CG50" s="608"/>
      <c r="CH50" s="608"/>
      <c r="CI50" s="608"/>
      <c r="CJ50" s="608"/>
      <c r="CK50" s="608"/>
      <c r="CL50" s="609"/>
      <c r="CM50" s="610">
        <v>55769</v>
      </c>
      <c r="CN50" s="629"/>
      <c r="CO50" s="629"/>
      <c r="CP50" s="629"/>
      <c r="CQ50" s="629"/>
      <c r="CR50" s="629"/>
      <c r="CS50" s="629"/>
      <c r="CT50" s="630"/>
      <c r="CU50" s="615">
        <v>0</v>
      </c>
      <c r="CV50" s="631"/>
      <c r="CW50" s="631"/>
      <c r="CX50" s="632"/>
      <c r="CY50" s="619">
        <v>47908</v>
      </c>
      <c r="CZ50" s="629"/>
      <c r="DA50" s="629"/>
      <c r="DB50" s="629"/>
      <c r="DC50" s="629"/>
      <c r="DD50" s="629"/>
      <c r="DE50" s="629"/>
      <c r="DF50" s="630"/>
      <c r="DG50" s="619" t="s">
        <v>120</v>
      </c>
      <c r="DH50" s="629"/>
      <c r="DI50" s="629"/>
      <c r="DJ50" s="629"/>
      <c r="DK50" s="629"/>
      <c r="DL50" s="629"/>
      <c r="DM50" s="629"/>
      <c r="DN50" s="629"/>
      <c r="DO50" s="629"/>
      <c r="DP50" s="629"/>
      <c r="DQ50" s="630"/>
      <c r="DR50" s="615" t="s">
        <v>120</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326</v>
      </c>
      <c r="BZ51" s="608"/>
      <c r="CA51" s="608"/>
      <c r="CB51" s="608"/>
      <c r="CC51" s="608"/>
      <c r="CD51" s="608"/>
      <c r="CE51" s="608"/>
      <c r="CF51" s="608"/>
      <c r="CG51" s="608"/>
      <c r="CH51" s="608"/>
      <c r="CI51" s="608"/>
      <c r="CJ51" s="608"/>
      <c r="CK51" s="608"/>
      <c r="CL51" s="609"/>
      <c r="CM51" s="610">
        <v>59070401</v>
      </c>
      <c r="CN51" s="611"/>
      <c r="CO51" s="611"/>
      <c r="CP51" s="611"/>
      <c r="CQ51" s="611"/>
      <c r="CR51" s="611"/>
      <c r="CS51" s="611"/>
      <c r="CT51" s="612"/>
      <c r="CU51" s="615">
        <v>10.4</v>
      </c>
      <c r="CV51" s="631"/>
      <c r="CW51" s="631"/>
      <c r="CX51" s="632"/>
      <c r="CY51" s="619">
        <v>1396269</v>
      </c>
      <c r="CZ51" s="629"/>
      <c r="DA51" s="629"/>
      <c r="DB51" s="629"/>
      <c r="DC51" s="629"/>
      <c r="DD51" s="629"/>
      <c r="DE51" s="629"/>
      <c r="DF51" s="630"/>
      <c r="DG51" s="619">
        <v>574056</v>
      </c>
      <c r="DH51" s="629"/>
      <c r="DI51" s="629"/>
      <c r="DJ51" s="629"/>
      <c r="DK51" s="629"/>
      <c r="DL51" s="629"/>
      <c r="DM51" s="629"/>
      <c r="DN51" s="629"/>
      <c r="DO51" s="629"/>
      <c r="DP51" s="629"/>
      <c r="DQ51" s="630"/>
      <c r="DR51" s="615">
        <v>0.2</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327</v>
      </c>
      <c r="BZ52" s="608"/>
      <c r="CA52" s="608"/>
      <c r="CB52" s="608"/>
      <c r="CC52" s="608"/>
      <c r="CD52" s="608"/>
      <c r="CE52" s="608"/>
      <c r="CF52" s="608"/>
      <c r="CG52" s="608"/>
      <c r="CH52" s="608"/>
      <c r="CI52" s="608"/>
      <c r="CJ52" s="608"/>
      <c r="CK52" s="608"/>
      <c r="CL52" s="609"/>
      <c r="CM52" s="610" t="s">
        <v>212</v>
      </c>
      <c r="CN52" s="629"/>
      <c r="CO52" s="629"/>
      <c r="CP52" s="629"/>
      <c r="CQ52" s="629"/>
      <c r="CR52" s="629"/>
      <c r="CS52" s="629"/>
      <c r="CT52" s="630"/>
      <c r="CU52" s="615" t="s">
        <v>120</v>
      </c>
      <c r="CV52" s="631"/>
      <c r="CW52" s="631"/>
      <c r="CX52" s="632"/>
      <c r="CY52" s="619" t="s">
        <v>212</v>
      </c>
      <c r="CZ52" s="629"/>
      <c r="DA52" s="629"/>
      <c r="DB52" s="629"/>
      <c r="DC52" s="629"/>
      <c r="DD52" s="629"/>
      <c r="DE52" s="629"/>
      <c r="DF52" s="630"/>
      <c r="DG52" s="619" t="s">
        <v>212</v>
      </c>
      <c r="DH52" s="629"/>
      <c r="DI52" s="629"/>
      <c r="DJ52" s="629"/>
      <c r="DK52" s="629"/>
      <c r="DL52" s="629"/>
      <c r="DM52" s="629"/>
      <c r="DN52" s="629"/>
      <c r="DO52" s="629"/>
      <c r="DP52" s="629"/>
      <c r="DQ52" s="630"/>
      <c r="DR52" s="615" t="s">
        <v>212</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328</v>
      </c>
      <c r="BZ53" s="608"/>
      <c r="CA53" s="608"/>
      <c r="CB53" s="608"/>
      <c r="CC53" s="608"/>
      <c r="CD53" s="608"/>
      <c r="CE53" s="608"/>
      <c r="CF53" s="608"/>
      <c r="CG53" s="608"/>
      <c r="CH53" s="608"/>
      <c r="CI53" s="608"/>
      <c r="CJ53" s="608"/>
      <c r="CK53" s="608"/>
      <c r="CL53" s="609"/>
      <c r="CM53" s="610">
        <v>94595037</v>
      </c>
      <c r="CN53" s="611"/>
      <c r="CO53" s="611"/>
      <c r="CP53" s="611"/>
      <c r="CQ53" s="611"/>
      <c r="CR53" s="611"/>
      <c r="CS53" s="611"/>
      <c r="CT53" s="612"/>
      <c r="CU53" s="615">
        <v>16.7</v>
      </c>
      <c r="CV53" s="631"/>
      <c r="CW53" s="631"/>
      <c r="CX53" s="632"/>
      <c r="CY53" s="619">
        <v>7846024</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329</v>
      </c>
      <c r="BZ54" s="608"/>
      <c r="CA54" s="608"/>
      <c r="CB54" s="608"/>
      <c r="CC54" s="608"/>
      <c r="CD54" s="608"/>
      <c r="CE54" s="608"/>
      <c r="CF54" s="608"/>
      <c r="CG54" s="608"/>
      <c r="CH54" s="608"/>
      <c r="CI54" s="608"/>
      <c r="CJ54" s="608"/>
      <c r="CK54" s="608"/>
      <c r="CL54" s="609"/>
      <c r="CM54" s="610">
        <v>2899234</v>
      </c>
      <c r="CN54" s="611"/>
      <c r="CO54" s="611"/>
      <c r="CP54" s="611"/>
      <c r="CQ54" s="611"/>
      <c r="CR54" s="611"/>
      <c r="CS54" s="611"/>
      <c r="CT54" s="612"/>
      <c r="CU54" s="615">
        <v>0.5</v>
      </c>
      <c r="CV54" s="631"/>
      <c r="CW54" s="631"/>
      <c r="CX54" s="632"/>
      <c r="CY54" s="619">
        <v>1276665</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305</v>
      </c>
      <c r="BZ55" s="673"/>
      <c r="CA55" s="607" t="s">
        <v>330</v>
      </c>
      <c r="CB55" s="608"/>
      <c r="CC55" s="608"/>
      <c r="CD55" s="608"/>
      <c r="CE55" s="608"/>
      <c r="CF55" s="608"/>
      <c r="CG55" s="608"/>
      <c r="CH55" s="608"/>
      <c r="CI55" s="608"/>
      <c r="CJ55" s="608"/>
      <c r="CK55" s="608"/>
      <c r="CL55" s="609"/>
      <c r="CM55" s="610">
        <v>91929664</v>
      </c>
      <c r="CN55" s="611"/>
      <c r="CO55" s="611"/>
      <c r="CP55" s="611"/>
      <c r="CQ55" s="611"/>
      <c r="CR55" s="611"/>
      <c r="CS55" s="611"/>
      <c r="CT55" s="612"/>
      <c r="CU55" s="615">
        <v>16.2</v>
      </c>
      <c r="CV55" s="631"/>
      <c r="CW55" s="631"/>
      <c r="CX55" s="632"/>
      <c r="CY55" s="619">
        <v>7772336</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331</v>
      </c>
      <c r="CB56" s="608"/>
      <c r="CC56" s="608"/>
      <c r="CD56" s="608"/>
      <c r="CE56" s="608"/>
      <c r="CF56" s="608"/>
      <c r="CG56" s="608"/>
      <c r="CH56" s="608"/>
      <c r="CI56" s="608"/>
      <c r="CJ56" s="608"/>
      <c r="CK56" s="608"/>
      <c r="CL56" s="609"/>
      <c r="CM56" s="610">
        <v>51291699</v>
      </c>
      <c r="CN56" s="611"/>
      <c r="CO56" s="611"/>
      <c r="CP56" s="611"/>
      <c r="CQ56" s="611"/>
      <c r="CR56" s="611"/>
      <c r="CS56" s="611"/>
      <c r="CT56" s="612"/>
      <c r="CU56" s="615">
        <v>9</v>
      </c>
      <c r="CV56" s="631"/>
      <c r="CW56" s="631"/>
      <c r="CX56" s="632"/>
      <c r="CY56" s="619">
        <v>776175</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332</v>
      </c>
      <c r="CB57" s="608"/>
      <c r="CC57" s="608"/>
      <c r="CD57" s="608"/>
      <c r="CE57" s="608"/>
      <c r="CF57" s="608"/>
      <c r="CG57" s="608"/>
      <c r="CH57" s="608"/>
      <c r="CI57" s="608"/>
      <c r="CJ57" s="608"/>
      <c r="CK57" s="608"/>
      <c r="CL57" s="609"/>
      <c r="CM57" s="610">
        <v>29532636</v>
      </c>
      <c r="CN57" s="611"/>
      <c r="CO57" s="611"/>
      <c r="CP57" s="611"/>
      <c r="CQ57" s="611"/>
      <c r="CR57" s="611"/>
      <c r="CS57" s="611"/>
      <c r="CT57" s="612"/>
      <c r="CU57" s="615">
        <v>5.2</v>
      </c>
      <c r="CV57" s="631"/>
      <c r="CW57" s="631"/>
      <c r="CX57" s="632"/>
      <c r="CY57" s="619">
        <v>6981390</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333</v>
      </c>
      <c r="CB58" s="608"/>
      <c r="CC58" s="608"/>
      <c r="CD58" s="608"/>
      <c r="CE58" s="608"/>
      <c r="CF58" s="608"/>
      <c r="CG58" s="608"/>
      <c r="CH58" s="608"/>
      <c r="CI58" s="608"/>
      <c r="CJ58" s="608"/>
      <c r="CK58" s="608"/>
      <c r="CL58" s="609"/>
      <c r="CM58" s="610">
        <v>2665373</v>
      </c>
      <c r="CN58" s="611"/>
      <c r="CO58" s="611"/>
      <c r="CP58" s="611"/>
      <c r="CQ58" s="611"/>
      <c r="CR58" s="611"/>
      <c r="CS58" s="611"/>
      <c r="CT58" s="612"/>
      <c r="CU58" s="615">
        <v>0.5</v>
      </c>
      <c r="CV58" s="631"/>
      <c r="CW58" s="631"/>
      <c r="CX58" s="632"/>
      <c r="CY58" s="619">
        <v>73688</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334</v>
      </c>
      <c r="CB59" s="608"/>
      <c r="CC59" s="608"/>
      <c r="CD59" s="608"/>
      <c r="CE59" s="608"/>
      <c r="CF59" s="608"/>
      <c r="CG59" s="608"/>
      <c r="CH59" s="608"/>
      <c r="CI59" s="608"/>
      <c r="CJ59" s="608"/>
      <c r="CK59" s="608"/>
      <c r="CL59" s="609"/>
      <c r="CM59" s="610" t="s">
        <v>120</v>
      </c>
      <c r="CN59" s="611"/>
      <c r="CO59" s="611"/>
      <c r="CP59" s="611"/>
      <c r="CQ59" s="611"/>
      <c r="CR59" s="611"/>
      <c r="CS59" s="611"/>
      <c r="CT59" s="612"/>
      <c r="CU59" s="615" t="s">
        <v>119</v>
      </c>
      <c r="CV59" s="631"/>
      <c r="CW59" s="631"/>
      <c r="CX59" s="632"/>
      <c r="CY59" s="619" t="s">
        <v>119</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335</v>
      </c>
      <c r="BZ60" s="626"/>
      <c r="CA60" s="626"/>
      <c r="CB60" s="626"/>
      <c r="CC60" s="626"/>
      <c r="CD60" s="626"/>
      <c r="CE60" s="626"/>
      <c r="CF60" s="626"/>
      <c r="CG60" s="626"/>
      <c r="CH60" s="626"/>
      <c r="CI60" s="626"/>
      <c r="CJ60" s="626"/>
      <c r="CK60" s="626"/>
      <c r="CL60" s="627"/>
      <c r="CM60" s="686">
        <v>567280199</v>
      </c>
      <c r="CN60" s="687"/>
      <c r="CO60" s="687"/>
      <c r="CP60" s="687"/>
      <c r="CQ60" s="687"/>
      <c r="CR60" s="687"/>
      <c r="CS60" s="687"/>
      <c r="CT60" s="688"/>
      <c r="CU60" s="689">
        <v>100</v>
      </c>
      <c r="CV60" s="690"/>
      <c r="CW60" s="690"/>
      <c r="CX60" s="691"/>
      <c r="CY60" s="692">
        <v>369668833</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UOHSVBWb7dx7/36+VAxVxVKxEVmzsJHENf16Pi7ZRU1ZfTb2M1PQxmAkCmzKX77bhhqYUnbyjhe0tgH/A5twAQ==" saltValue="LLSR3FJy4eTTqyu2qQBHp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337</v>
      </c>
      <c r="DK2" s="731"/>
      <c r="DL2" s="731"/>
      <c r="DM2" s="731"/>
      <c r="DN2" s="731"/>
      <c r="DO2" s="732"/>
      <c r="DP2" s="237"/>
      <c r="DQ2" s="730" t="s">
        <v>338</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339</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340</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341</v>
      </c>
      <c r="B5" s="725"/>
      <c r="C5" s="725"/>
      <c r="D5" s="725"/>
      <c r="E5" s="725"/>
      <c r="F5" s="725"/>
      <c r="G5" s="725"/>
      <c r="H5" s="725"/>
      <c r="I5" s="725"/>
      <c r="J5" s="725"/>
      <c r="K5" s="725"/>
      <c r="L5" s="725"/>
      <c r="M5" s="725"/>
      <c r="N5" s="725"/>
      <c r="O5" s="725"/>
      <c r="P5" s="726"/>
      <c r="Q5" s="701" t="s">
        <v>342</v>
      </c>
      <c r="R5" s="702"/>
      <c r="S5" s="702"/>
      <c r="T5" s="702"/>
      <c r="U5" s="703"/>
      <c r="V5" s="701" t="s">
        <v>343</v>
      </c>
      <c r="W5" s="702"/>
      <c r="X5" s="702"/>
      <c r="Y5" s="702"/>
      <c r="Z5" s="703"/>
      <c r="AA5" s="701" t="s">
        <v>344</v>
      </c>
      <c r="AB5" s="702"/>
      <c r="AC5" s="702"/>
      <c r="AD5" s="702"/>
      <c r="AE5" s="702"/>
      <c r="AF5" s="734" t="s">
        <v>345</v>
      </c>
      <c r="AG5" s="702"/>
      <c r="AH5" s="702"/>
      <c r="AI5" s="702"/>
      <c r="AJ5" s="713"/>
      <c r="AK5" s="702" t="s">
        <v>346</v>
      </c>
      <c r="AL5" s="702"/>
      <c r="AM5" s="702"/>
      <c r="AN5" s="702"/>
      <c r="AO5" s="703"/>
      <c r="AP5" s="701" t="s">
        <v>347</v>
      </c>
      <c r="AQ5" s="702"/>
      <c r="AR5" s="702"/>
      <c r="AS5" s="702"/>
      <c r="AT5" s="703"/>
      <c r="AU5" s="701" t="s">
        <v>348</v>
      </c>
      <c r="AV5" s="702"/>
      <c r="AW5" s="702"/>
      <c r="AX5" s="702"/>
      <c r="AY5" s="713"/>
      <c r="AZ5" s="244"/>
      <c r="BA5" s="244"/>
      <c r="BB5" s="244"/>
      <c r="BC5" s="244"/>
      <c r="BD5" s="244"/>
      <c r="BE5" s="245"/>
      <c r="BF5" s="245"/>
      <c r="BG5" s="245"/>
      <c r="BH5" s="245"/>
      <c r="BI5" s="245"/>
      <c r="BJ5" s="245"/>
      <c r="BK5" s="245"/>
      <c r="BL5" s="245"/>
      <c r="BM5" s="245"/>
      <c r="BN5" s="245"/>
      <c r="BO5" s="245"/>
      <c r="BP5" s="245"/>
      <c r="BQ5" s="724" t="s">
        <v>349</v>
      </c>
      <c r="BR5" s="725"/>
      <c r="BS5" s="725"/>
      <c r="BT5" s="725"/>
      <c r="BU5" s="725"/>
      <c r="BV5" s="725"/>
      <c r="BW5" s="725"/>
      <c r="BX5" s="725"/>
      <c r="BY5" s="725"/>
      <c r="BZ5" s="725"/>
      <c r="CA5" s="725"/>
      <c r="CB5" s="725"/>
      <c r="CC5" s="725"/>
      <c r="CD5" s="725"/>
      <c r="CE5" s="725"/>
      <c r="CF5" s="725"/>
      <c r="CG5" s="726"/>
      <c r="CH5" s="701" t="s">
        <v>350</v>
      </c>
      <c r="CI5" s="702"/>
      <c r="CJ5" s="702"/>
      <c r="CK5" s="702"/>
      <c r="CL5" s="703"/>
      <c r="CM5" s="701" t="s">
        <v>351</v>
      </c>
      <c r="CN5" s="702"/>
      <c r="CO5" s="702"/>
      <c r="CP5" s="702"/>
      <c r="CQ5" s="703"/>
      <c r="CR5" s="701" t="s">
        <v>352</v>
      </c>
      <c r="CS5" s="702"/>
      <c r="CT5" s="702"/>
      <c r="CU5" s="702"/>
      <c r="CV5" s="703"/>
      <c r="CW5" s="701" t="s">
        <v>353</v>
      </c>
      <c r="CX5" s="702"/>
      <c r="CY5" s="702"/>
      <c r="CZ5" s="702"/>
      <c r="DA5" s="703"/>
      <c r="DB5" s="701" t="s">
        <v>354</v>
      </c>
      <c r="DC5" s="702"/>
      <c r="DD5" s="702"/>
      <c r="DE5" s="702"/>
      <c r="DF5" s="703"/>
      <c r="DG5" s="707" t="s">
        <v>355</v>
      </c>
      <c r="DH5" s="708"/>
      <c r="DI5" s="708"/>
      <c r="DJ5" s="708"/>
      <c r="DK5" s="709"/>
      <c r="DL5" s="707" t="s">
        <v>356</v>
      </c>
      <c r="DM5" s="708"/>
      <c r="DN5" s="708"/>
      <c r="DO5" s="708"/>
      <c r="DP5" s="709"/>
      <c r="DQ5" s="701" t="s">
        <v>357</v>
      </c>
      <c r="DR5" s="702"/>
      <c r="DS5" s="702"/>
      <c r="DT5" s="702"/>
      <c r="DU5" s="703"/>
      <c r="DV5" s="701" t="s">
        <v>348</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358</v>
      </c>
      <c r="C7" s="716"/>
      <c r="D7" s="716"/>
      <c r="E7" s="716"/>
      <c r="F7" s="716"/>
      <c r="G7" s="716"/>
      <c r="H7" s="716"/>
      <c r="I7" s="716"/>
      <c r="J7" s="716"/>
      <c r="K7" s="716"/>
      <c r="L7" s="716"/>
      <c r="M7" s="716"/>
      <c r="N7" s="716"/>
      <c r="O7" s="716"/>
      <c r="P7" s="717"/>
      <c r="Q7" s="718">
        <v>594908</v>
      </c>
      <c r="R7" s="719"/>
      <c r="S7" s="719"/>
      <c r="T7" s="719"/>
      <c r="U7" s="719"/>
      <c r="V7" s="719">
        <v>587503</v>
      </c>
      <c r="W7" s="719"/>
      <c r="X7" s="719"/>
      <c r="Y7" s="719"/>
      <c r="Z7" s="719"/>
      <c r="AA7" s="719">
        <v>7406</v>
      </c>
      <c r="AB7" s="719"/>
      <c r="AC7" s="719"/>
      <c r="AD7" s="719"/>
      <c r="AE7" s="720"/>
      <c r="AF7" s="721">
        <v>4576</v>
      </c>
      <c r="AG7" s="722"/>
      <c r="AH7" s="722"/>
      <c r="AI7" s="722"/>
      <c r="AJ7" s="723"/>
      <c r="AK7" s="758">
        <v>6207</v>
      </c>
      <c r="AL7" s="759"/>
      <c r="AM7" s="759"/>
      <c r="AN7" s="759"/>
      <c r="AO7" s="759"/>
      <c r="AP7" s="759">
        <v>1166033</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t="s">
        <v>567</v>
      </c>
      <c r="BS7" s="762" t="s">
        <v>568</v>
      </c>
      <c r="BT7" s="763"/>
      <c r="BU7" s="763"/>
      <c r="BV7" s="763"/>
      <c r="BW7" s="763"/>
      <c r="BX7" s="763"/>
      <c r="BY7" s="763"/>
      <c r="BZ7" s="763"/>
      <c r="CA7" s="763"/>
      <c r="CB7" s="763"/>
      <c r="CC7" s="763"/>
      <c r="CD7" s="763"/>
      <c r="CE7" s="763"/>
      <c r="CF7" s="763"/>
      <c r="CG7" s="764"/>
      <c r="CH7" s="755">
        <v>2</v>
      </c>
      <c r="CI7" s="756"/>
      <c r="CJ7" s="756"/>
      <c r="CK7" s="756"/>
      <c r="CL7" s="757"/>
      <c r="CM7" s="755">
        <v>1758</v>
      </c>
      <c r="CN7" s="756"/>
      <c r="CO7" s="756"/>
      <c r="CP7" s="756"/>
      <c r="CQ7" s="757"/>
      <c r="CR7" s="755">
        <v>2053</v>
      </c>
      <c r="CS7" s="756"/>
      <c r="CT7" s="756"/>
      <c r="CU7" s="756"/>
      <c r="CV7" s="757"/>
      <c r="CW7" s="755">
        <v>566</v>
      </c>
      <c r="CX7" s="756"/>
      <c r="CY7" s="756"/>
      <c r="CZ7" s="756"/>
      <c r="DA7" s="757"/>
      <c r="DB7" s="755" t="s">
        <v>569</v>
      </c>
      <c r="DC7" s="756"/>
      <c r="DD7" s="756"/>
      <c r="DE7" s="756"/>
      <c r="DF7" s="757"/>
      <c r="DG7" s="755" t="s">
        <v>569</v>
      </c>
      <c r="DH7" s="756"/>
      <c r="DI7" s="756"/>
      <c r="DJ7" s="756"/>
      <c r="DK7" s="757"/>
      <c r="DL7" s="755" t="s">
        <v>569</v>
      </c>
      <c r="DM7" s="756"/>
      <c r="DN7" s="756"/>
      <c r="DO7" s="756"/>
      <c r="DP7" s="757"/>
      <c r="DQ7" s="755" t="s">
        <v>569</v>
      </c>
      <c r="DR7" s="756"/>
      <c r="DS7" s="756"/>
      <c r="DT7" s="756"/>
      <c r="DU7" s="757"/>
      <c r="DV7" s="736"/>
      <c r="DW7" s="737"/>
      <c r="DX7" s="737"/>
      <c r="DY7" s="737"/>
      <c r="DZ7" s="738"/>
      <c r="EA7" s="242"/>
    </row>
    <row r="8" spans="1:131" s="243" customFormat="1" ht="26.25" customHeight="1" x14ac:dyDescent="0.2">
      <c r="A8" s="249">
        <v>2</v>
      </c>
      <c r="B8" s="739" t="s">
        <v>359</v>
      </c>
      <c r="C8" s="740"/>
      <c r="D8" s="740"/>
      <c r="E8" s="740"/>
      <c r="F8" s="740"/>
      <c r="G8" s="740"/>
      <c r="H8" s="740"/>
      <c r="I8" s="740"/>
      <c r="J8" s="740"/>
      <c r="K8" s="740"/>
      <c r="L8" s="740"/>
      <c r="M8" s="740"/>
      <c r="N8" s="740"/>
      <c r="O8" s="740"/>
      <c r="P8" s="741"/>
      <c r="Q8" s="742">
        <v>145551</v>
      </c>
      <c r="R8" s="743"/>
      <c r="S8" s="743"/>
      <c r="T8" s="743"/>
      <c r="U8" s="743"/>
      <c r="V8" s="743">
        <v>145551</v>
      </c>
      <c r="W8" s="743"/>
      <c r="X8" s="743"/>
      <c r="Y8" s="743"/>
      <c r="Z8" s="743"/>
      <c r="AA8" s="743" t="s">
        <v>618</v>
      </c>
      <c r="AB8" s="743"/>
      <c r="AC8" s="743"/>
      <c r="AD8" s="743"/>
      <c r="AE8" s="744"/>
      <c r="AF8" s="745" t="s">
        <v>500</v>
      </c>
      <c r="AG8" s="746"/>
      <c r="AH8" s="746"/>
      <c r="AI8" s="746"/>
      <c r="AJ8" s="747"/>
      <c r="AK8" s="748">
        <v>91104</v>
      </c>
      <c r="AL8" s="749"/>
      <c r="AM8" s="749"/>
      <c r="AN8" s="749"/>
      <c r="AO8" s="749"/>
      <c r="AP8" s="749" t="s">
        <v>500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570</v>
      </c>
      <c r="BT8" s="753"/>
      <c r="BU8" s="753"/>
      <c r="BV8" s="753"/>
      <c r="BW8" s="753"/>
      <c r="BX8" s="753"/>
      <c r="BY8" s="753"/>
      <c r="BZ8" s="753"/>
      <c r="CA8" s="753"/>
      <c r="CB8" s="753"/>
      <c r="CC8" s="753"/>
      <c r="CD8" s="753"/>
      <c r="CE8" s="753"/>
      <c r="CF8" s="753"/>
      <c r="CG8" s="754"/>
      <c r="CH8" s="765">
        <v>-4</v>
      </c>
      <c r="CI8" s="766"/>
      <c r="CJ8" s="766"/>
      <c r="CK8" s="766"/>
      <c r="CL8" s="767"/>
      <c r="CM8" s="765">
        <v>260</v>
      </c>
      <c r="CN8" s="766"/>
      <c r="CO8" s="766"/>
      <c r="CP8" s="766"/>
      <c r="CQ8" s="767"/>
      <c r="CR8" s="765">
        <v>10</v>
      </c>
      <c r="CS8" s="766"/>
      <c r="CT8" s="766"/>
      <c r="CU8" s="766"/>
      <c r="CV8" s="767"/>
      <c r="CW8" s="765" t="s">
        <v>569</v>
      </c>
      <c r="CX8" s="766"/>
      <c r="CY8" s="766"/>
      <c r="CZ8" s="766"/>
      <c r="DA8" s="767"/>
      <c r="DB8" s="765" t="s">
        <v>569</v>
      </c>
      <c r="DC8" s="766"/>
      <c r="DD8" s="766"/>
      <c r="DE8" s="766"/>
      <c r="DF8" s="767"/>
      <c r="DG8" s="765" t="s">
        <v>569</v>
      </c>
      <c r="DH8" s="766"/>
      <c r="DI8" s="766"/>
      <c r="DJ8" s="766"/>
      <c r="DK8" s="767"/>
      <c r="DL8" s="765" t="s">
        <v>569</v>
      </c>
      <c r="DM8" s="766"/>
      <c r="DN8" s="766"/>
      <c r="DO8" s="766"/>
      <c r="DP8" s="767"/>
      <c r="DQ8" s="765" t="s">
        <v>569</v>
      </c>
      <c r="DR8" s="766"/>
      <c r="DS8" s="766"/>
      <c r="DT8" s="766"/>
      <c r="DU8" s="767"/>
      <c r="DV8" s="768"/>
      <c r="DW8" s="769"/>
      <c r="DX8" s="769"/>
      <c r="DY8" s="769"/>
      <c r="DZ8" s="770"/>
      <c r="EA8" s="242"/>
    </row>
    <row r="9" spans="1:131" s="243" customFormat="1" ht="26.25" customHeight="1" x14ac:dyDescent="0.2">
      <c r="A9" s="249">
        <v>3</v>
      </c>
      <c r="B9" s="739" t="s">
        <v>360</v>
      </c>
      <c r="C9" s="740"/>
      <c r="D9" s="740"/>
      <c r="E9" s="740"/>
      <c r="F9" s="740"/>
      <c r="G9" s="740"/>
      <c r="H9" s="740"/>
      <c r="I9" s="740"/>
      <c r="J9" s="740"/>
      <c r="K9" s="740"/>
      <c r="L9" s="740"/>
      <c r="M9" s="740"/>
      <c r="N9" s="740"/>
      <c r="O9" s="740"/>
      <c r="P9" s="741"/>
      <c r="Q9" s="742">
        <v>1457</v>
      </c>
      <c r="R9" s="743"/>
      <c r="S9" s="743"/>
      <c r="T9" s="743"/>
      <c r="U9" s="743"/>
      <c r="V9" s="743">
        <v>1361</v>
      </c>
      <c r="W9" s="743"/>
      <c r="X9" s="743"/>
      <c r="Y9" s="743"/>
      <c r="Z9" s="743"/>
      <c r="AA9" s="743">
        <v>96</v>
      </c>
      <c r="AB9" s="743"/>
      <c r="AC9" s="743"/>
      <c r="AD9" s="743"/>
      <c r="AE9" s="744"/>
      <c r="AF9" s="745" t="s">
        <v>500</v>
      </c>
      <c r="AG9" s="746"/>
      <c r="AH9" s="746"/>
      <c r="AI9" s="746"/>
      <c r="AJ9" s="747"/>
      <c r="AK9" s="748" t="s">
        <v>500</v>
      </c>
      <c r="AL9" s="749"/>
      <c r="AM9" s="749"/>
      <c r="AN9" s="749"/>
      <c r="AO9" s="749"/>
      <c r="AP9" s="749" t="s">
        <v>500</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571</v>
      </c>
      <c r="BT9" s="753"/>
      <c r="BU9" s="753"/>
      <c r="BV9" s="753"/>
      <c r="BW9" s="753"/>
      <c r="BX9" s="753"/>
      <c r="BY9" s="753"/>
      <c r="BZ9" s="753"/>
      <c r="CA9" s="753"/>
      <c r="CB9" s="753"/>
      <c r="CC9" s="753"/>
      <c r="CD9" s="753"/>
      <c r="CE9" s="753"/>
      <c r="CF9" s="753"/>
      <c r="CG9" s="754"/>
      <c r="CH9" s="765">
        <v>-2</v>
      </c>
      <c r="CI9" s="766"/>
      <c r="CJ9" s="766"/>
      <c r="CK9" s="766"/>
      <c r="CL9" s="767"/>
      <c r="CM9" s="765">
        <v>39</v>
      </c>
      <c r="CN9" s="766"/>
      <c r="CO9" s="766"/>
      <c r="CP9" s="766"/>
      <c r="CQ9" s="767"/>
      <c r="CR9" s="765">
        <v>100</v>
      </c>
      <c r="CS9" s="766"/>
      <c r="CT9" s="766"/>
      <c r="CU9" s="766"/>
      <c r="CV9" s="767"/>
      <c r="CW9" s="765" t="s">
        <v>569</v>
      </c>
      <c r="CX9" s="766"/>
      <c r="CY9" s="766"/>
      <c r="CZ9" s="766"/>
      <c r="DA9" s="767"/>
      <c r="DB9" s="765" t="s">
        <v>569</v>
      </c>
      <c r="DC9" s="766"/>
      <c r="DD9" s="766"/>
      <c r="DE9" s="766"/>
      <c r="DF9" s="767"/>
      <c r="DG9" s="765" t="s">
        <v>569</v>
      </c>
      <c r="DH9" s="766"/>
      <c r="DI9" s="766"/>
      <c r="DJ9" s="766"/>
      <c r="DK9" s="767"/>
      <c r="DL9" s="765" t="s">
        <v>569</v>
      </c>
      <c r="DM9" s="766"/>
      <c r="DN9" s="766"/>
      <c r="DO9" s="766"/>
      <c r="DP9" s="767"/>
      <c r="DQ9" s="765" t="s">
        <v>569</v>
      </c>
      <c r="DR9" s="766"/>
      <c r="DS9" s="766"/>
      <c r="DT9" s="766"/>
      <c r="DU9" s="767"/>
      <c r="DV9" s="768"/>
      <c r="DW9" s="769"/>
      <c r="DX9" s="769"/>
      <c r="DY9" s="769"/>
      <c r="DZ9" s="770"/>
      <c r="EA9" s="242"/>
    </row>
    <row r="10" spans="1:131" s="243" customFormat="1" ht="26.25" customHeight="1" x14ac:dyDescent="0.2">
      <c r="A10" s="249">
        <v>4</v>
      </c>
      <c r="B10" s="739" t="s">
        <v>362</v>
      </c>
      <c r="C10" s="740"/>
      <c r="D10" s="740"/>
      <c r="E10" s="740"/>
      <c r="F10" s="740"/>
      <c r="G10" s="740"/>
      <c r="H10" s="740"/>
      <c r="I10" s="740"/>
      <c r="J10" s="740"/>
      <c r="K10" s="740"/>
      <c r="L10" s="740"/>
      <c r="M10" s="740"/>
      <c r="N10" s="740"/>
      <c r="O10" s="740"/>
      <c r="P10" s="741"/>
      <c r="Q10" s="742">
        <v>402</v>
      </c>
      <c r="R10" s="743"/>
      <c r="S10" s="743"/>
      <c r="T10" s="743"/>
      <c r="U10" s="743"/>
      <c r="V10" s="743">
        <v>277</v>
      </c>
      <c r="W10" s="743"/>
      <c r="X10" s="743"/>
      <c r="Y10" s="743"/>
      <c r="Z10" s="743"/>
      <c r="AA10" s="743">
        <v>125</v>
      </c>
      <c r="AB10" s="743"/>
      <c r="AC10" s="743"/>
      <c r="AD10" s="743"/>
      <c r="AE10" s="744"/>
      <c r="AF10" s="745" t="s">
        <v>500</v>
      </c>
      <c r="AG10" s="746"/>
      <c r="AH10" s="746"/>
      <c r="AI10" s="746"/>
      <c r="AJ10" s="747"/>
      <c r="AK10" s="748">
        <v>12</v>
      </c>
      <c r="AL10" s="749"/>
      <c r="AM10" s="749"/>
      <c r="AN10" s="749"/>
      <c r="AO10" s="749"/>
      <c r="AP10" s="749">
        <v>500</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572</v>
      </c>
      <c r="BT10" s="753"/>
      <c r="BU10" s="753"/>
      <c r="BV10" s="753"/>
      <c r="BW10" s="753"/>
      <c r="BX10" s="753"/>
      <c r="BY10" s="753"/>
      <c r="BZ10" s="753"/>
      <c r="CA10" s="753"/>
      <c r="CB10" s="753"/>
      <c r="CC10" s="753"/>
      <c r="CD10" s="753"/>
      <c r="CE10" s="753"/>
      <c r="CF10" s="753"/>
      <c r="CG10" s="754"/>
      <c r="CH10" s="765">
        <v>0</v>
      </c>
      <c r="CI10" s="766"/>
      <c r="CJ10" s="766"/>
      <c r="CK10" s="766"/>
      <c r="CL10" s="767"/>
      <c r="CM10" s="765">
        <v>3165</v>
      </c>
      <c r="CN10" s="766"/>
      <c r="CO10" s="766"/>
      <c r="CP10" s="766"/>
      <c r="CQ10" s="767"/>
      <c r="CR10" s="765">
        <v>3082</v>
      </c>
      <c r="CS10" s="766"/>
      <c r="CT10" s="766"/>
      <c r="CU10" s="766"/>
      <c r="CV10" s="767"/>
      <c r="CW10" s="765">
        <v>9</v>
      </c>
      <c r="CX10" s="766"/>
      <c r="CY10" s="766"/>
      <c r="CZ10" s="766"/>
      <c r="DA10" s="767"/>
      <c r="DB10" s="765" t="s">
        <v>610</v>
      </c>
      <c r="DC10" s="766"/>
      <c r="DD10" s="766"/>
      <c r="DE10" s="766"/>
      <c r="DF10" s="767"/>
      <c r="DG10" s="765" t="s">
        <v>569</v>
      </c>
      <c r="DH10" s="766"/>
      <c r="DI10" s="766"/>
      <c r="DJ10" s="766"/>
      <c r="DK10" s="767"/>
      <c r="DL10" s="765" t="s">
        <v>569</v>
      </c>
      <c r="DM10" s="766"/>
      <c r="DN10" s="766"/>
      <c r="DO10" s="766"/>
      <c r="DP10" s="767"/>
      <c r="DQ10" s="765" t="s">
        <v>569</v>
      </c>
      <c r="DR10" s="766"/>
      <c r="DS10" s="766"/>
      <c r="DT10" s="766"/>
      <c r="DU10" s="767"/>
      <c r="DV10" s="768"/>
      <c r="DW10" s="769"/>
      <c r="DX10" s="769"/>
      <c r="DY10" s="769"/>
      <c r="DZ10" s="770"/>
      <c r="EA10" s="242"/>
    </row>
    <row r="11" spans="1:131" s="243" customFormat="1" ht="26.25" customHeight="1" x14ac:dyDescent="0.2">
      <c r="A11" s="249">
        <v>5</v>
      </c>
      <c r="B11" s="739" t="s">
        <v>364</v>
      </c>
      <c r="C11" s="740"/>
      <c r="D11" s="740"/>
      <c r="E11" s="740"/>
      <c r="F11" s="740"/>
      <c r="G11" s="740"/>
      <c r="H11" s="740"/>
      <c r="I11" s="740"/>
      <c r="J11" s="740"/>
      <c r="K11" s="740"/>
      <c r="L11" s="740"/>
      <c r="M11" s="740"/>
      <c r="N11" s="740"/>
      <c r="O11" s="740"/>
      <c r="P11" s="741"/>
      <c r="Q11" s="742">
        <v>1425</v>
      </c>
      <c r="R11" s="743"/>
      <c r="S11" s="743"/>
      <c r="T11" s="743"/>
      <c r="U11" s="743"/>
      <c r="V11" s="743">
        <v>708</v>
      </c>
      <c r="W11" s="743"/>
      <c r="X11" s="743"/>
      <c r="Y11" s="743"/>
      <c r="Z11" s="743"/>
      <c r="AA11" s="743">
        <v>717</v>
      </c>
      <c r="AB11" s="743"/>
      <c r="AC11" s="743"/>
      <c r="AD11" s="743"/>
      <c r="AE11" s="744"/>
      <c r="AF11" s="745" t="s">
        <v>500</v>
      </c>
      <c r="AG11" s="746"/>
      <c r="AH11" s="746"/>
      <c r="AI11" s="746"/>
      <c r="AJ11" s="747"/>
      <c r="AK11" s="748" t="s">
        <v>500</v>
      </c>
      <c r="AL11" s="749"/>
      <c r="AM11" s="749"/>
      <c r="AN11" s="749"/>
      <c r="AO11" s="749"/>
      <c r="AP11" s="749">
        <v>4361</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573</v>
      </c>
      <c r="BT11" s="753"/>
      <c r="BU11" s="753"/>
      <c r="BV11" s="753"/>
      <c r="BW11" s="753"/>
      <c r="BX11" s="753"/>
      <c r="BY11" s="753"/>
      <c r="BZ11" s="753"/>
      <c r="CA11" s="753"/>
      <c r="CB11" s="753"/>
      <c r="CC11" s="753"/>
      <c r="CD11" s="753"/>
      <c r="CE11" s="753"/>
      <c r="CF11" s="753"/>
      <c r="CG11" s="754"/>
      <c r="CH11" s="765">
        <v>21</v>
      </c>
      <c r="CI11" s="766"/>
      <c r="CJ11" s="766"/>
      <c r="CK11" s="766"/>
      <c r="CL11" s="767"/>
      <c r="CM11" s="765">
        <v>135</v>
      </c>
      <c r="CN11" s="766"/>
      <c r="CO11" s="766"/>
      <c r="CP11" s="766"/>
      <c r="CQ11" s="767"/>
      <c r="CR11" s="765">
        <v>0</v>
      </c>
      <c r="CS11" s="766"/>
      <c r="CT11" s="766"/>
      <c r="CU11" s="766"/>
      <c r="CV11" s="767"/>
      <c r="CW11" s="765">
        <v>40</v>
      </c>
      <c r="CX11" s="766"/>
      <c r="CY11" s="766"/>
      <c r="CZ11" s="766"/>
      <c r="DA11" s="767"/>
      <c r="DB11" s="765" t="s">
        <v>569</v>
      </c>
      <c r="DC11" s="766"/>
      <c r="DD11" s="766"/>
      <c r="DE11" s="766"/>
      <c r="DF11" s="767"/>
      <c r="DG11" s="765" t="s">
        <v>569</v>
      </c>
      <c r="DH11" s="766"/>
      <c r="DI11" s="766"/>
      <c r="DJ11" s="766"/>
      <c r="DK11" s="767"/>
      <c r="DL11" s="765" t="s">
        <v>569</v>
      </c>
      <c r="DM11" s="766"/>
      <c r="DN11" s="766"/>
      <c r="DO11" s="766"/>
      <c r="DP11" s="767"/>
      <c r="DQ11" s="765" t="s">
        <v>569</v>
      </c>
      <c r="DR11" s="766"/>
      <c r="DS11" s="766"/>
      <c r="DT11" s="766"/>
      <c r="DU11" s="767"/>
      <c r="DV11" s="768"/>
      <c r="DW11" s="769"/>
      <c r="DX11" s="769"/>
      <c r="DY11" s="769"/>
      <c r="DZ11" s="770"/>
      <c r="EA11" s="242"/>
    </row>
    <row r="12" spans="1:131" s="243" customFormat="1" ht="26.25" customHeight="1" x14ac:dyDescent="0.2">
      <c r="A12" s="249">
        <v>6</v>
      </c>
      <c r="B12" s="739" t="s">
        <v>365</v>
      </c>
      <c r="C12" s="740"/>
      <c r="D12" s="740"/>
      <c r="E12" s="740"/>
      <c r="F12" s="740"/>
      <c r="G12" s="740"/>
      <c r="H12" s="740"/>
      <c r="I12" s="740"/>
      <c r="J12" s="740"/>
      <c r="K12" s="740"/>
      <c r="L12" s="740"/>
      <c r="M12" s="740"/>
      <c r="N12" s="740"/>
      <c r="O12" s="740"/>
      <c r="P12" s="741"/>
      <c r="Q12" s="742">
        <v>457</v>
      </c>
      <c r="R12" s="743"/>
      <c r="S12" s="743"/>
      <c r="T12" s="743"/>
      <c r="U12" s="743"/>
      <c r="V12" s="743">
        <v>92</v>
      </c>
      <c r="W12" s="743"/>
      <c r="X12" s="743"/>
      <c r="Y12" s="743"/>
      <c r="Z12" s="743"/>
      <c r="AA12" s="743">
        <v>365</v>
      </c>
      <c r="AB12" s="743"/>
      <c r="AC12" s="743"/>
      <c r="AD12" s="743"/>
      <c r="AE12" s="744"/>
      <c r="AF12" s="745" t="s">
        <v>500</v>
      </c>
      <c r="AG12" s="746"/>
      <c r="AH12" s="746"/>
      <c r="AI12" s="746"/>
      <c r="AJ12" s="747"/>
      <c r="AK12" s="748">
        <v>43</v>
      </c>
      <c r="AL12" s="749"/>
      <c r="AM12" s="749"/>
      <c r="AN12" s="749"/>
      <c r="AO12" s="749"/>
      <c r="AP12" s="749">
        <v>443</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574</v>
      </c>
      <c r="BT12" s="753"/>
      <c r="BU12" s="753"/>
      <c r="BV12" s="753"/>
      <c r="BW12" s="753"/>
      <c r="BX12" s="753"/>
      <c r="BY12" s="753"/>
      <c r="BZ12" s="753"/>
      <c r="CA12" s="753"/>
      <c r="CB12" s="753"/>
      <c r="CC12" s="753"/>
      <c r="CD12" s="753"/>
      <c r="CE12" s="753"/>
      <c r="CF12" s="753"/>
      <c r="CG12" s="754"/>
      <c r="CH12" s="765">
        <v>279</v>
      </c>
      <c r="CI12" s="766"/>
      <c r="CJ12" s="766"/>
      <c r="CK12" s="766"/>
      <c r="CL12" s="767"/>
      <c r="CM12" s="765">
        <v>3841</v>
      </c>
      <c r="CN12" s="766"/>
      <c r="CO12" s="766"/>
      <c r="CP12" s="766"/>
      <c r="CQ12" s="767"/>
      <c r="CR12" s="765">
        <v>13</v>
      </c>
      <c r="CS12" s="766"/>
      <c r="CT12" s="766"/>
      <c r="CU12" s="766"/>
      <c r="CV12" s="767"/>
      <c r="CW12" s="765" t="s">
        <v>569</v>
      </c>
      <c r="CX12" s="766"/>
      <c r="CY12" s="766"/>
      <c r="CZ12" s="766"/>
      <c r="DA12" s="767"/>
      <c r="DB12" s="765">
        <v>10</v>
      </c>
      <c r="DC12" s="766"/>
      <c r="DD12" s="766"/>
      <c r="DE12" s="766"/>
      <c r="DF12" s="767"/>
      <c r="DG12" s="765" t="s">
        <v>569</v>
      </c>
      <c r="DH12" s="766"/>
      <c r="DI12" s="766"/>
      <c r="DJ12" s="766"/>
      <c r="DK12" s="767"/>
      <c r="DL12" s="765" t="s">
        <v>569</v>
      </c>
      <c r="DM12" s="766"/>
      <c r="DN12" s="766"/>
      <c r="DO12" s="766"/>
      <c r="DP12" s="767"/>
      <c r="DQ12" s="765" t="s">
        <v>569</v>
      </c>
      <c r="DR12" s="766"/>
      <c r="DS12" s="766"/>
      <c r="DT12" s="766"/>
      <c r="DU12" s="767"/>
      <c r="DV12" s="768"/>
      <c r="DW12" s="769"/>
      <c r="DX12" s="769"/>
      <c r="DY12" s="769"/>
      <c r="DZ12" s="770"/>
      <c r="EA12" s="242"/>
    </row>
    <row r="13" spans="1:131" s="243" customFormat="1" ht="26.25" customHeight="1" x14ac:dyDescent="0.2">
      <c r="A13" s="249">
        <v>7</v>
      </c>
      <c r="B13" s="739" t="s">
        <v>366</v>
      </c>
      <c r="C13" s="740"/>
      <c r="D13" s="740"/>
      <c r="E13" s="740"/>
      <c r="F13" s="740"/>
      <c r="G13" s="740"/>
      <c r="H13" s="740"/>
      <c r="I13" s="740"/>
      <c r="J13" s="740"/>
      <c r="K13" s="740"/>
      <c r="L13" s="740"/>
      <c r="M13" s="740"/>
      <c r="N13" s="740"/>
      <c r="O13" s="740"/>
      <c r="P13" s="741"/>
      <c r="Q13" s="742">
        <v>125</v>
      </c>
      <c r="R13" s="743"/>
      <c r="S13" s="743"/>
      <c r="T13" s="743"/>
      <c r="U13" s="743"/>
      <c r="V13" s="743">
        <v>0</v>
      </c>
      <c r="W13" s="743"/>
      <c r="X13" s="743"/>
      <c r="Y13" s="743"/>
      <c r="Z13" s="743"/>
      <c r="AA13" s="743">
        <v>124</v>
      </c>
      <c r="AB13" s="743"/>
      <c r="AC13" s="743"/>
      <c r="AD13" s="743"/>
      <c r="AE13" s="744"/>
      <c r="AF13" s="745" t="s">
        <v>500</v>
      </c>
      <c r="AG13" s="746"/>
      <c r="AH13" s="746"/>
      <c r="AI13" s="746"/>
      <c r="AJ13" s="747"/>
      <c r="AK13" s="748">
        <v>0</v>
      </c>
      <c r="AL13" s="749"/>
      <c r="AM13" s="749"/>
      <c r="AN13" s="749"/>
      <c r="AO13" s="749"/>
      <c r="AP13" s="749" t="s">
        <v>500</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575</v>
      </c>
      <c r="BT13" s="753"/>
      <c r="BU13" s="753"/>
      <c r="BV13" s="753"/>
      <c r="BW13" s="753"/>
      <c r="BX13" s="753"/>
      <c r="BY13" s="753"/>
      <c r="BZ13" s="753"/>
      <c r="CA13" s="753"/>
      <c r="CB13" s="753"/>
      <c r="CC13" s="753"/>
      <c r="CD13" s="753"/>
      <c r="CE13" s="753"/>
      <c r="CF13" s="753"/>
      <c r="CG13" s="754"/>
      <c r="CH13" s="765">
        <v>105</v>
      </c>
      <c r="CI13" s="766"/>
      <c r="CJ13" s="766"/>
      <c r="CK13" s="766"/>
      <c r="CL13" s="767"/>
      <c r="CM13" s="765">
        <v>2398</v>
      </c>
      <c r="CN13" s="766"/>
      <c r="CO13" s="766"/>
      <c r="CP13" s="766"/>
      <c r="CQ13" s="767"/>
      <c r="CR13" s="765">
        <v>40</v>
      </c>
      <c r="CS13" s="766"/>
      <c r="CT13" s="766"/>
      <c r="CU13" s="766"/>
      <c r="CV13" s="767"/>
      <c r="CW13" s="765" t="s">
        <v>569</v>
      </c>
      <c r="CX13" s="766"/>
      <c r="CY13" s="766"/>
      <c r="CZ13" s="766"/>
      <c r="DA13" s="767"/>
      <c r="DB13" s="765">
        <v>76</v>
      </c>
      <c r="DC13" s="766"/>
      <c r="DD13" s="766"/>
      <c r="DE13" s="766"/>
      <c r="DF13" s="767"/>
      <c r="DG13" s="765" t="s">
        <v>569</v>
      </c>
      <c r="DH13" s="766"/>
      <c r="DI13" s="766"/>
      <c r="DJ13" s="766"/>
      <c r="DK13" s="767"/>
      <c r="DL13" s="765" t="s">
        <v>569</v>
      </c>
      <c r="DM13" s="766"/>
      <c r="DN13" s="766"/>
      <c r="DO13" s="766"/>
      <c r="DP13" s="767"/>
      <c r="DQ13" s="765" t="s">
        <v>569</v>
      </c>
      <c r="DR13" s="766"/>
      <c r="DS13" s="766"/>
      <c r="DT13" s="766"/>
      <c r="DU13" s="767"/>
      <c r="DV13" s="768"/>
      <c r="DW13" s="769"/>
      <c r="DX13" s="769"/>
      <c r="DY13" s="769"/>
      <c r="DZ13" s="770"/>
      <c r="EA13" s="242"/>
    </row>
    <row r="14" spans="1:131" s="243" customFormat="1" ht="26.25" customHeight="1" x14ac:dyDescent="0.2">
      <c r="A14" s="249">
        <v>8</v>
      </c>
      <c r="B14" s="739" t="s">
        <v>367</v>
      </c>
      <c r="C14" s="740"/>
      <c r="D14" s="740"/>
      <c r="E14" s="740"/>
      <c r="F14" s="740"/>
      <c r="G14" s="740"/>
      <c r="H14" s="740"/>
      <c r="I14" s="740"/>
      <c r="J14" s="740"/>
      <c r="K14" s="740"/>
      <c r="L14" s="740"/>
      <c r="M14" s="740"/>
      <c r="N14" s="740"/>
      <c r="O14" s="740"/>
      <c r="P14" s="741"/>
      <c r="Q14" s="742">
        <v>221</v>
      </c>
      <c r="R14" s="743"/>
      <c r="S14" s="743"/>
      <c r="T14" s="743"/>
      <c r="U14" s="743"/>
      <c r="V14" s="743">
        <v>0</v>
      </c>
      <c r="W14" s="743"/>
      <c r="X14" s="743"/>
      <c r="Y14" s="743"/>
      <c r="Z14" s="743"/>
      <c r="AA14" s="743">
        <v>220</v>
      </c>
      <c r="AB14" s="743"/>
      <c r="AC14" s="743"/>
      <c r="AD14" s="743"/>
      <c r="AE14" s="744"/>
      <c r="AF14" s="745" t="s">
        <v>500</v>
      </c>
      <c r="AG14" s="746"/>
      <c r="AH14" s="746"/>
      <c r="AI14" s="746"/>
      <c r="AJ14" s="747"/>
      <c r="AK14" s="748">
        <v>0</v>
      </c>
      <c r="AL14" s="749"/>
      <c r="AM14" s="749"/>
      <c r="AN14" s="749"/>
      <c r="AO14" s="749"/>
      <c r="AP14" s="749" t="s">
        <v>500</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576</v>
      </c>
      <c r="BT14" s="753"/>
      <c r="BU14" s="753"/>
      <c r="BV14" s="753"/>
      <c r="BW14" s="753"/>
      <c r="BX14" s="753"/>
      <c r="BY14" s="753"/>
      <c r="BZ14" s="753"/>
      <c r="CA14" s="753"/>
      <c r="CB14" s="753"/>
      <c r="CC14" s="753"/>
      <c r="CD14" s="753"/>
      <c r="CE14" s="753"/>
      <c r="CF14" s="753"/>
      <c r="CG14" s="754"/>
      <c r="CH14" s="765">
        <v>-69</v>
      </c>
      <c r="CI14" s="766"/>
      <c r="CJ14" s="766"/>
      <c r="CK14" s="766"/>
      <c r="CL14" s="767"/>
      <c r="CM14" s="765">
        <v>137</v>
      </c>
      <c r="CN14" s="766"/>
      <c r="CO14" s="766"/>
      <c r="CP14" s="766"/>
      <c r="CQ14" s="767"/>
      <c r="CR14" s="765">
        <v>150</v>
      </c>
      <c r="CS14" s="766"/>
      <c r="CT14" s="766"/>
      <c r="CU14" s="766"/>
      <c r="CV14" s="767"/>
      <c r="CW14" s="765" t="s">
        <v>569</v>
      </c>
      <c r="CX14" s="766"/>
      <c r="CY14" s="766"/>
      <c r="CZ14" s="766"/>
      <c r="DA14" s="767"/>
      <c r="DB14" s="765" t="s">
        <v>569</v>
      </c>
      <c r="DC14" s="766"/>
      <c r="DD14" s="766"/>
      <c r="DE14" s="766"/>
      <c r="DF14" s="767"/>
      <c r="DG14" s="765" t="s">
        <v>569</v>
      </c>
      <c r="DH14" s="766"/>
      <c r="DI14" s="766"/>
      <c r="DJ14" s="766"/>
      <c r="DK14" s="767"/>
      <c r="DL14" s="765" t="s">
        <v>569</v>
      </c>
      <c r="DM14" s="766"/>
      <c r="DN14" s="766"/>
      <c r="DO14" s="766"/>
      <c r="DP14" s="767"/>
      <c r="DQ14" s="765" t="s">
        <v>569</v>
      </c>
      <c r="DR14" s="766"/>
      <c r="DS14" s="766"/>
      <c r="DT14" s="766"/>
      <c r="DU14" s="767"/>
      <c r="DV14" s="768"/>
      <c r="DW14" s="769"/>
      <c r="DX14" s="769"/>
      <c r="DY14" s="769"/>
      <c r="DZ14" s="770"/>
      <c r="EA14" s="242"/>
    </row>
    <row r="15" spans="1:131" s="243" customFormat="1" ht="26.25" customHeight="1" x14ac:dyDescent="0.2">
      <c r="A15" s="249">
        <v>9</v>
      </c>
      <c r="B15" s="739"/>
      <c r="C15" s="740"/>
      <c r="D15" s="740"/>
      <c r="E15" s="740"/>
      <c r="F15" s="740"/>
      <c r="G15" s="740"/>
      <c r="H15" s="740"/>
      <c r="I15" s="740"/>
      <c r="J15" s="740"/>
      <c r="K15" s="740"/>
      <c r="L15" s="740"/>
      <c r="M15" s="740"/>
      <c r="N15" s="740"/>
      <c r="O15" s="740"/>
      <c r="P15" s="741"/>
      <c r="Q15" s="742"/>
      <c r="R15" s="743"/>
      <c r="S15" s="743"/>
      <c r="T15" s="743"/>
      <c r="U15" s="743"/>
      <c r="V15" s="743"/>
      <c r="W15" s="743"/>
      <c r="X15" s="743"/>
      <c r="Y15" s="743"/>
      <c r="Z15" s="743"/>
      <c r="AA15" s="743"/>
      <c r="AB15" s="743"/>
      <c r="AC15" s="743"/>
      <c r="AD15" s="743"/>
      <c r="AE15" s="744"/>
      <c r="AF15" s="745"/>
      <c r="AG15" s="746"/>
      <c r="AH15" s="746"/>
      <c r="AI15" s="746"/>
      <c r="AJ15" s="747"/>
      <c r="AK15" s="748"/>
      <c r="AL15" s="749"/>
      <c r="AM15" s="749"/>
      <c r="AN15" s="749"/>
      <c r="AO15" s="749"/>
      <c r="AP15" s="749"/>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577</v>
      </c>
      <c r="BT15" s="753"/>
      <c r="BU15" s="753"/>
      <c r="BV15" s="753"/>
      <c r="BW15" s="753"/>
      <c r="BX15" s="753"/>
      <c r="BY15" s="753"/>
      <c r="BZ15" s="753"/>
      <c r="CA15" s="753"/>
      <c r="CB15" s="753"/>
      <c r="CC15" s="753"/>
      <c r="CD15" s="753"/>
      <c r="CE15" s="753"/>
      <c r="CF15" s="753"/>
      <c r="CG15" s="754"/>
      <c r="CH15" s="765">
        <v>9</v>
      </c>
      <c r="CI15" s="766"/>
      <c r="CJ15" s="766"/>
      <c r="CK15" s="766"/>
      <c r="CL15" s="767"/>
      <c r="CM15" s="765">
        <v>1565</v>
      </c>
      <c r="CN15" s="766"/>
      <c r="CO15" s="766"/>
      <c r="CP15" s="766"/>
      <c r="CQ15" s="767"/>
      <c r="CR15" s="765">
        <v>154</v>
      </c>
      <c r="CS15" s="766"/>
      <c r="CT15" s="766"/>
      <c r="CU15" s="766"/>
      <c r="CV15" s="767"/>
      <c r="CW15" s="765" t="s">
        <v>611</v>
      </c>
      <c r="CX15" s="766"/>
      <c r="CY15" s="766"/>
      <c r="CZ15" s="766"/>
      <c r="DA15" s="767"/>
      <c r="DB15" s="765" t="s">
        <v>569</v>
      </c>
      <c r="DC15" s="766"/>
      <c r="DD15" s="766"/>
      <c r="DE15" s="766"/>
      <c r="DF15" s="767"/>
      <c r="DG15" s="765" t="s">
        <v>569</v>
      </c>
      <c r="DH15" s="766"/>
      <c r="DI15" s="766"/>
      <c r="DJ15" s="766"/>
      <c r="DK15" s="767"/>
      <c r="DL15" s="765" t="s">
        <v>569</v>
      </c>
      <c r="DM15" s="766"/>
      <c r="DN15" s="766"/>
      <c r="DO15" s="766"/>
      <c r="DP15" s="767"/>
      <c r="DQ15" s="765" t="s">
        <v>569</v>
      </c>
      <c r="DR15" s="766"/>
      <c r="DS15" s="766"/>
      <c r="DT15" s="766"/>
      <c r="DU15" s="767"/>
      <c r="DV15" s="768"/>
      <c r="DW15" s="769"/>
      <c r="DX15" s="769"/>
      <c r="DY15" s="769"/>
      <c r="DZ15" s="770"/>
      <c r="EA15" s="242"/>
    </row>
    <row r="16" spans="1:131" s="243" customFormat="1" ht="26.25" customHeight="1" x14ac:dyDescent="0.2">
      <c r="A16" s="249">
        <v>10</v>
      </c>
      <c r="B16" s="739"/>
      <c r="C16" s="740"/>
      <c r="D16" s="740"/>
      <c r="E16" s="740"/>
      <c r="F16" s="740"/>
      <c r="G16" s="740"/>
      <c r="H16" s="740"/>
      <c r="I16" s="740"/>
      <c r="J16" s="740"/>
      <c r="K16" s="740"/>
      <c r="L16" s="740"/>
      <c r="M16" s="740"/>
      <c r="N16" s="740"/>
      <c r="O16" s="740"/>
      <c r="P16" s="741"/>
      <c r="Q16" s="742"/>
      <c r="R16" s="743"/>
      <c r="S16" s="743"/>
      <c r="T16" s="743"/>
      <c r="U16" s="743"/>
      <c r="V16" s="743"/>
      <c r="W16" s="743"/>
      <c r="X16" s="743"/>
      <c r="Y16" s="743"/>
      <c r="Z16" s="743"/>
      <c r="AA16" s="743"/>
      <c r="AB16" s="743"/>
      <c r="AC16" s="743"/>
      <c r="AD16" s="743"/>
      <c r="AE16" s="744"/>
      <c r="AF16" s="745"/>
      <c r="AG16" s="746"/>
      <c r="AH16" s="746"/>
      <c r="AI16" s="746"/>
      <c r="AJ16" s="747"/>
      <c r="AK16" s="748"/>
      <c r="AL16" s="749"/>
      <c r="AM16" s="749"/>
      <c r="AN16" s="749"/>
      <c r="AO16" s="749"/>
      <c r="AP16" s="749"/>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578</v>
      </c>
      <c r="BT16" s="753"/>
      <c r="BU16" s="753"/>
      <c r="BV16" s="753"/>
      <c r="BW16" s="753"/>
      <c r="BX16" s="753"/>
      <c r="BY16" s="753"/>
      <c r="BZ16" s="753"/>
      <c r="CA16" s="753"/>
      <c r="CB16" s="753"/>
      <c r="CC16" s="753"/>
      <c r="CD16" s="753"/>
      <c r="CE16" s="753"/>
      <c r="CF16" s="753"/>
      <c r="CG16" s="754"/>
      <c r="CH16" s="765">
        <v>81</v>
      </c>
      <c r="CI16" s="766"/>
      <c r="CJ16" s="766"/>
      <c r="CK16" s="766"/>
      <c r="CL16" s="767"/>
      <c r="CM16" s="765">
        <v>1418</v>
      </c>
      <c r="CN16" s="766"/>
      <c r="CO16" s="766"/>
      <c r="CP16" s="766"/>
      <c r="CQ16" s="767"/>
      <c r="CR16" s="765">
        <v>144</v>
      </c>
      <c r="CS16" s="766"/>
      <c r="CT16" s="766"/>
      <c r="CU16" s="766"/>
      <c r="CV16" s="767"/>
      <c r="CW16" s="765" t="s">
        <v>612</v>
      </c>
      <c r="CX16" s="766"/>
      <c r="CY16" s="766"/>
      <c r="CZ16" s="766"/>
      <c r="DA16" s="767"/>
      <c r="DB16" s="765" t="s">
        <v>569</v>
      </c>
      <c r="DC16" s="766"/>
      <c r="DD16" s="766"/>
      <c r="DE16" s="766"/>
      <c r="DF16" s="767"/>
      <c r="DG16" s="765" t="s">
        <v>569</v>
      </c>
      <c r="DH16" s="766"/>
      <c r="DI16" s="766"/>
      <c r="DJ16" s="766"/>
      <c r="DK16" s="767"/>
      <c r="DL16" s="765" t="s">
        <v>569</v>
      </c>
      <c r="DM16" s="766"/>
      <c r="DN16" s="766"/>
      <c r="DO16" s="766"/>
      <c r="DP16" s="767"/>
      <c r="DQ16" s="765" t="s">
        <v>569</v>
      </c>
      <c r="DR16" s="766"/>
      <c r="DS16" s="766"/>
      <c r="DT16" s="766"/>
      <c r="DU16" s="767"/>
      <c r="DV16" s="768"/>
      <c r="DW16" s="769"/>
      <c r="DX16" s="769"/>
      <c r="DY16" s="769"/>
      <c r="DZ16" s="770"/>
      <c r="EA16" s="242"/>
    </row>
    <row r="17" spans="1:131" s="243" customFormat="1" ht="26.25" customHeight="1" x14ac:dyDescent="0.2">
      <c r="A17" s="249">
        <v>11</v>
      </c>
      <c r="B17" s="739"/>
      <c r="C17" s="740"/>
      <c r="D17" s="740"/>
      <c r="E17" s="740"/>
      <c r="F17" s="740"/>
      <c r="G17" s="740"/>
      <c r="H17" s="740"/>
      <c r="I17" s="740"/>
      <c r="J17" s="740"/>
      <c r="K17" s="740"/>
      <c r="L17" s="740"/>
      <c r="M17" s="740"/>
      <c r="N17" s="740"/>
      <c r="O17" s="740"/>
      <c r="P17" s="741"/>
      <c r="Q17" s="742"/>
      <c r="R17" s="743"/>
      <c r="S17" s="743"/>
      <c r="T17" s="743"/>
      <c r="U17" s="743"/>
      <c r="V17" s="743"/>
      <c r="W17" s="743"/>
      <c r="X17" s="743"/>
      <c r="Y17" s="743"/>
      <c r="Z17" s="743"/>
      <c r="AA17" s="743"/>
      <c r="AB17" s="743"/>
      <c r="AC17" s="743"/>
      <c r="AD17" s="743"/>
      <c r="AE17" s="744"/>
      <c r="AF17" s="745"/>
      <c r="AG17" s="746"/>
      <c r="AH17" s="746"/>
      <c r="AI17" s="746"/>
      <c r="AJ17" s="747"/>
      <c r="AK17" s="748"/>
      <c r="AL17" s="749"/>
      <c r="AM17" s="749"/>
      <c r="AN17" s="749"/>
      <c r="AO17" s="749"/>
      <c r="AP17" s="749"/>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579</v>
      </c>
      <c r="BT17" s="753"/>
      <c r="BU17" s="753"/>
      <c r="BV17" s="753"/>
      <c r="BW17" s="753"/>
      <c r="BX17" s="753"/>
      <c r="BY17" s="753"/>
      <c r="BZ17" s="753"/>
      <c r="CA17" s="753"/>
      <c r="CB17" s="753"/>
      <c r="CC17" s="753"/>
      <c r="CD17" s="753"/>
      <c r="CE17" s="753"/>
      <c r="CF17" s="753"/>
      <c r="CG17" s="754"/>
      <c r="CH17" s="765">
        <v>0</v>
      </c>
      <c r="CI17" s="766"/>
      <c r="CJ17" s="766"/>
      <c r="CK17" s="766"/>
      <c r="CL17" s="767"/>
      <c r="CM17" s="765">
        <v>12</v>
      </c>
      <c r="CN17" s="766"/>
      <c r="CO17" s="766"/>
      <c r="CP17" s="766"/>
      <c r="CQ17" s="767"/>
      <c r="CR17" s="765">
        <v>2</v>
      </c>
      <c r="CS17" s="766"/>
      <c r="CT17" s="766"/>
      <c r="CU17" s="766"/>
      <c r="CV17" s="767"/>
      <c r="CW17" s="765">
        <v>17</v>
      </c>
      <c r="CX17" s="766"/>
      <c r="CY17" s="766"/>
      <c r="CZ17" s="766"/>
      <c r="DA17" s="767"/>
      <c r="DB17" s="765" t="s">
        <v>611</v>
      </c>
      <c r="DC17" s="766"/>
      <c r="DD17" s="766"/>
      <c r="DE17" s="766"/>
      <c r="DF17" s="767"/>
      <c r="DG17" s="765" t="s">
        <v>569</v>
      </c>
      <c r="DH17" s="766"/>
      <c r="DI17" s="766"/>
      <c r="DJ17" s="766"/>
      <c r="DK17" s="767"/>
      <c r="DL17" s="765" t="s">
        <v>569</v>
      </c>
      <c r="DM17" s="766"/>
      <c r="DN17" s="766"/>
      <c r="DO17" s="766"/>
      <c r="DP17" s="767"/>
      <c r="DQ17" s="765" t="s">
        <v>569</v>
      </c>
      <c r="DR17" s="766"/>
      <c r="DS17" s="766"/>
      <c r="DT17" s="766"/>
      <c r="DU17" s="767"/>
      <c r="DV17" s="768"/>
      <c r="DW17" s="769"/>
      <c r="DX17" s="769"/>
      <c r="DY17" s="769"/>
      <c r="DZ17" s="770"/>
      <c r="EA17" s="242"/>
    </row>
    <row r="18" spans="1:131" s="243" customFormat="1" ht="26.25" customHeight="1" x14ac:dyDescent="0.2">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580</v>
      </c>
      <c r="BT18" s="753"/>
      <c r="BU18" s="753"/>
      <c r="BV18" s="753"/>
      <c r="BW18" s="753"/>
      <c r="BX18" s="753"/>
      <c r="BY18" s="753"/>
      <c r="BZ18" s="753"/>
      <c r="CA18" s="753"/>
      <c r="CB18" s="753"/>
      <c r="CC18" s="753"/>
      <c r="CD18" s="753"/>
      <c r="CE18" s="753"/>
      <c r="CF18" s="753"/>
      <c r="CG18" s="754"/>
      <c r="CH18" s="765">
        <v>99</v>
      </c>
      <c r="CI18" s="766"/>
      <c r="CJ18" s="766"/>
      <c r="CK18" s="766"/>
      <c r="CL18" s="767"/>
      <c r="CM18" s="765">
        <v>200</v>
      </c>
      <c r="CN18" s="766"/>
      <c r="CO18" s="766"/>
      <c r="CP18" s="766"/>
      <c r="CQ18" s="767"/>
      <c r="CR18" s="765">
        <v>23</v>
      </c>
      <c r="CS18" s="766"/>
      <c r="CT18" s="766"/>
      <c r="CU18" s="766"/>
      <c r="CV18" s="767"/>
      <c r="CW18" s="765">
        <v>4</v>
      </c>
      <c r="CX18" s="766"/>
      <c r="CY18" s="766"/>
      <c r="CZ18" s="766"/>
      <c r="DA18" s="767"/>
      <c r="DB18" s="765" t="s">
        <v>569</v>
      </c>
      <c r="DC18" s="766"/>
      <c r="DD18" s="766"/>
      <c r="DE18" s="766"/>
      <c r="DF18" s="767"/>
      <c r="DG18" s="765" t="s">
        <v>569</v>
      </c>
      <c r="DH18" s="766"/>
      <c r="DI18" s="766"/>
      <c r="DJ18" s="766"/>
      <c r="DK18" s="767"/>
      <c r="DL18" s="765" t="s">
        <v>569</v>
      </c>
      <c r="DM18" s="766"/>
      <c r="DN18" s="766"/>
      <c r="DO18" s="766"/>
      <c r="DP18" s="767"/>
      <c r="DQ18" s="765" t="s">
        <v>569</v>
      </c>
      <c r="DR18" s="766"/>
      <c r="DS18" s="766"/>
      <c r="DT18" s="766"/>
      <c r="DU18" s="767"/>
      <c r="DV18" s="768"/>
      <c r="DW18" s="769"/>
      <c r="DX18" s="769"/>
      <c r="DY18" s="769"/>
      <c r="DZ18" s="770"/>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t="s">
        <v>567</v>
      </c>
      <c r="BS19" s="752" t="s">
        <v>581</v>
      </c>
      <c r="BT19" s="753"/>
      <c r="BU19" s="753"/>
      <c r="BV19" s="753"/>
      <c r="BW19" s="753"/>
      <c r="BX19" s="753"/>
      <c r="BY19" s="753"/>
      <c r="BZ19" s="753"/>
      <c r="CA19" s="753"/>
      <c r="CB19" s="753"/>
      <c r="CC19" s="753"/>
      <c r="CD19" s="753"/>
      <c r="CE19" s="753"/>
      <c r="CF19" s="753"/>
      <c r="CG19" s="754"/>
      <c r="CH19" s="765">
        <v>13</v>
      </c>
      <c r="CI19" s="766"/>
      <c r="CJ19" s="766"/>
      <c r="CK19" s="766"/>
      <c r="CL19" s="767"/>
      <c r="CM19" s="765">
        <v>2493</v>
      </c>
      <c r="CN19" s="766"/>
      <c r="CO19" s="766"/>
      <c r="CP19" s="766"/>
      <c r="CQ19" s="767"/>
      <c r="CR19" s="765">
        <v>2942</v>
      </c>
      <c r="CS19" s="766"/>
      <c r="CT19" s="766"/>
      <c r="CU19" s="766"/>
      <c r="CV19" s="767"/>
      <c r="CW19" s="765">
        <v>657</v>
      </c>
      <c r="CX19" s="766"/>
      <c r="CY19" s="766"/>
      <c r="CZ19" s="766"/>
      <c r="DA19" s="767"/>
      <c r="DB19" s="765" t="s">
        <v>569</v>
      </c>
      <c r="DC19" s="766"/>
      <c r="DD19" s="766"/>
      <c r="DE19" s="766"/>
      <c r="DF19" s="767"/>
      <c r="DG19" s="765" t="s">
        <v>569</v>
      </c>
      <c r="DH19" s="766"/>
      <c r="DI19" s="766"/>
      <c r="DJ19" s="766"/>
      <c r="DK19" s="767"/>
      <c r="DL19" s="765" t="s">
        <v>569</v>
      </c>
      <c r="DM19" s="766"/>
      <c r="DN19" s="766"/>
      <c r="DO19" s="766"/>
      <c r="DP19" s="767"/>
      <c r="DQ19" s="765" t="s">
        <v>569</v>
      </c>
      <c r="DR19" s="766"/>
      <c r="DS19" s="766"/>
      <c r="DT19" s="766"/>
      <c r="DU19" s="767"/>
      <c r="DV19" s="768"/>
      <c r="DW19" s="769"/>
      <c r="DX19" s="769"/>
      <c r="DY19" s="769"/>
      <c r="DZ19" s="770"/>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582</v>
      </c>
      <c r="BT20" s="753"/>
      <c r="BU20" s="753"/>
      <c r="BV20" s="753"/>
      <c r="BW20" s="753"/>
      <c r="BX20" s="753"/>
      <c r="BY20" s="753"/>
      <c r="BZ20" s="753"/>
      <c r="CA20" s="753"/>
      <c r="CB20" s="753"/>
      <c r="CC20" s="753"/>
      <c r="CD20" s="753"/>
      <c r="CE20" s="753"/>
      <c r="CF20" s="753"/>
      <c r="CG20" s="754"/>
      <c r="CH20" s="765">
        <v>27</v>
      </c>
      <c r="CI20" s="766"/>
      <c r="CJ20" s="766"/>
      <c r="CK20" s="766"/>
      <c r="CL20" s="767"/>
      <c r="CM20" s="765">
        <v>1422</v>
      </c>
      <c r="CN20" s="766"/>
      <c r="CO20" s="766"/>
      <c r="CP20" s="766"/>
      <c r="CQ20" s="767"/>
      <c r="CR20" s="765">
        <v>1067</v>
      </c>
      <c r="CS20" s="766"/>
      <c r="CT20" s="766"/>
      <c r="CU20" s="766"/>
      <c r="CV20" s="767"/>
      <c r="CW20" s="765" t="s">
        <v>569</v>
      </c>
      <c r="CX20" s="766"/>
      <c r="CY20" s="766"/>
      <c r="CZ20" s="766"/>
      <c r="DA20" s="767"/>
      <c r="DB20" s="765" t="s">
        <v>569</v>
      </c>
      <c r="DC20" s="766"/>
      <c r="DD20" s="766"/>
      <c r="DE20" s="766"/>
      <c r="DF20" s="767"/>
      <c r="DG20" s="765" t="s">
        <v>569</v>
      </c>
      <c r="DH20" s="766"/>
      <c r="DI20" s="766"/>
      <c r="DJ20" s="766"/>
      <c r="DK20" s="767"/>
      <c r="DL20" s="765" t="s">
        <v>569</v>
      </c>
      <c r="DM20" s="766"/>
      <c r="DN20" s="766"/>
      <c r="DO20" s="766"/>
      <c r="DP20" s="767"/>
      <c r="DQ20" s="765" t="s">
        <v>569</v>
      </c>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t="s">
        <v>567</v>
      </c>
      <c r="BS21" s="752" t="s">
        <v>583</v>
      </c>
      <c r="BT21" s="753"/>
      <c r="BU21" s="753"/>
      <c r="BV21" s="753"/>
      <c r="BW21" s="753"/>
      <c r="BX21" s="753"/>
      <c r="BY21" s="753"/>
      <c r="BZ21" s="753"/>
      <c r="CA21" s="753"/>
      <c r="CB21" s="753"/>
      <c r="CC21" s="753"/>
      <c r="CD21" s="753"/>
      <c r="CE21" s="753"/>
      <c r="CF21" s="753"/>
      <c r="CG21" s="754"/>
      <c r="CH21" s="765">
        <v>739</v>
      </c>
      <c r="CI21" s="766"/>
      <c r="CJ21" s="766"/>
      <c r="CK21" s="766"/>
      <c r="CL21" s="767"/>
      <c r="CM21" s="765">
        <v>24553</v>
      </c>
      <c r="CN21" s="766"/>
      <c r="CO21" s="766"/>
      <c r="CP21" s="766"/>
      <c r="CQ21" s="767"/>
      <c r="CR21" s="765">
        <v>10927</v>
      </c>
      <c r="CS21" s="766"/>
      <c r="CT21" s="766"/>
      <c r="CU21" s="766"/>
      <c r="CV21" s="767"/>
      <c r="CW21" s="765">
        <v>692</v>
      </c>
      <c r="CX21" s="766"/>
      <c r="CY21" s="766"/>
      <c r="CZ21" s="766"/>
      <c r="DA21" s="767"/>
      <c r="DB21" s="765">
        <v>5304</v>
      </c>
      <c r="DC21" s="766"/>
      <c r="DD21" s="766"/>
      <c r="DE21" s="766"/>
      <c r="DF21" s="767"/>
      <c r="DG21" s="765" t="s">
        <v>569</v>
      </c>
      <c r="DH21" s="766"/>
      <c r="DI21" s="766"/>
      <c r="DJ21" s="766"/>
      <c r="DK21" s="767"/>
      <c r="DL21" s="765" t="s">
        <v>569</v>
      </c>
      <c r="DM21" s="766"/>
      <c r="DN21" s="766"/>
      <c r="DO21" s="766"/>
      <c r="DP21" s="767"/>
      <c r="DQ21" s="765" t="s">
        <v>569</v>
      </c>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41"/>
      <c r="BF22" s="241"/>
      <c r="BG22" s="241"/>
      <c r="BH22" s="241"/>
      <c r="BI22" s="241"/>
      <c r="BJ22" s="241"/>
      <c r="BK22" s="241"/>
      <c r="BL22" s="241"/>
      <c r="BM22" s="241"/>
      <c r="BN22" s="241"/>
      <c r="BO22" s="241"/>
      <c r="BP22" s="241"/>
      <c r="BQ22" s="250">
        <v>16</v>
      </c>
      <c r="BR22" s="251"/>
      <c r="BS22" s="752" t="s">
        <v>584</v>
      </c>
      <c r="BT22" s="753"/>
      <c r="BU22" s="753"/>
      <c r="BV22" s="753"/>
      <c r="BW22" s="753"/>
      <c r="BX22" s="753"/>
      <c r="BY22" s="753"/>
      <c r="BZ22" s="753"/>
      <c r="CA22" s="753"/>
      <c r="CB22" s="753"/>
      <c r="CC22" s="753"/>
      <c r="CD22" s="753"/>
      <c r="CE22" s="753"/>
      <c r="CF22" s="753"/>
      <c r="CG22" s="754"/>
      <c r="CH22" s="765">
        <v>-1</v>
      </c>
      <c r="CI22" s="766"/>
      <c r="CJ22" s="766"/>
      <c r="CK22" s="766"/>
      <c r="CL22" s="767"/>
      <c r="CM22" s="765">
        <v>229</v>
      </c>
      <c r="CN22" s="766"/>
      <c r="CO22" s="766"/>
      <c r="CP22" s="766"/>
      <c r="CQ22" s="767"/>
      <c r="CR22" s="765">
        <v>165</v>
      </c>
      <c r="CS22" s="766"/>
      <c r="CT22" s="766"/>
      <c r="CU22" s="766"/>
      <c r="CV22" s="767"/>
      <c r="CW22" s="765" t="s">
        <v>569</v>
      </c>
      <c r="CX22" s="766"/>
      <c r="CY22" s="766"/>
      <c r="CZ22" s="766"/>
      <c r="DA22" s="767"/>
      <c r="DB22" s="765" t="s">
        <v>569</v>
      </c>
      <c r="DC22" s="766"/>
      <c r="DD22" s="766"/>
      <c r="DE22" s="766"/>
      <c r="DF22" s="767"/>
      <c r="DG22" s="765" t="s">
        <v>569</v>
      </c>
      <c r="DH22" s="766"/>
      <c r="DI22" s="766"/>
      <c r="DJ22" s="766"/>
      <c r="DK22" s="767"/>
      <c r="DL22" s="765" t="s">
        <v>569</v>
      </c>
      <c r="DM22" s="766"/>
      <c r="DN22" s="766"/>
      <c r="DO22" s="766"/>
      <c r="DP22" s="767"/>
      <c r="DQ22" s="765" t="s">
        <v>569</v>
      </c>
      <c r="DR22" s="766"/>
      <c r="DS22" s="766"/>
      <c r="DT22" s="766"/>
      <c r="DU22" s="767"/>
      <c r="DV22" s="768"/>
      <c r="DW22" s="769"/>
      <c r="DX22" s="769"/>
      <c r="DY22" s="769"/>
      <c r="DZ22" s="770"/>
      <c r="EA22" s="242"/>
    </row>
    <row r="23" spans="1:131" s="243" customFormat="1" ht="26.25" customHeight="1" thickBot="1" x14ac:dyDescent="0.25">
      <c r="A23" s="252" t="s">
        <v>369</v>
      </c>
      <c r="B23" s="780" t="s">
        <v>370</v>
      </c>
      <c r="C23" s="781"/>
      <c r="D23" s="781"/>
      <c r="E23" s="781"/>
      <c r="F23" s="781"/>
      <c r="G23" s="781"/>
      <c r="H23" s="781"/>
      <c r="I23" s="781"/>
      <c r="J23" s="781"/>
      <c r="K23" s="781"/>
      <c r="L23" s="781"/>
      <c r="M23" s="781"/>
      <c r="N23" s="781"/>
      <c r="O23" s="781"/>
      <c r="P23" s="782"/>
      <c r="Q23" s="783">
        <v>576333</v>
      </c>
      <c r="R23" s="784"/>
      <c r="S23" s="784"/>
      <c r="T23" s="784"/>
      <c r="U23" s="784"/>
      <c r="V23" s="784">
        <v>567280</v>
      </c>
      <c r="W23" s="784"/>
      <c r="X23" s="784"/>
      <c r="Y23" s="784"/>
      <c r="Z23" s="784"/>
      <c r="AA23" s="784">
        <v>9053</v>
      </c>
      <c r="AB23" s="784"/>
      <c r="AC23" s="784"/>
      <c r="AD23" s="784"/>
      <c r="AE23" s="785"/>
      <c r="AF23" s="786">
        <v>4576</v>
      </c>
      <c r="AG23" s="784"/>
      <c r="AH23" s="784"/>
      <c r="AI23" s="784"/>
      <c r="AJ23" s="787"/>
      <c r="AK23" s="788"/>
      <c r="AL23" s="789"/>
      <c r="AM23" s="789"/>
      <c r="AN23" s="789"/>
      <c r="AO23" s="789"/>
      <c r="AP23" s="784">
        <v>1166967</v>
      </c>
      <c r="AQ23" s="784"/>
      <c r="AR23" s="784"/>
      <c r="AS23" s="784"/>
      <c r="AT23" s="784"/>
      <c r="AU23" s="790"/>
      <c r="AV23" s="790"/>
      <c r="AW23" s="790"/>
      <c r="AX23" s="790"/>
      <c r="AY23" s="791"/>
      <c r="AZ23" s="799" t="s">
        <v>371</v>
      </c>
      <c r="BA23" s="800"/>
      <c r="BB23" s="800"/>
      <c r="BC23" s="800"/>
      <c r="BD23" s="801"/>
      <c r="BE23" s="241"/>
      <c r="BF23" s="241"/>
      <c r="BG23" s="241"/>
      <c r="BH23" s="241"/>
      <c r="BI23" s="241"/>
      <c r="BJ23" s="241"/>
      <c r="BK23" s="241"/>
      <c r="BL23" s="241"/>
      <c r="BM23" s="241"/>
      <c r="BN23" s="241"/>
      <c r="BO23" s="241"/>
      <c r="BP23" s="241"/>
      <c r="BQ23" s="250">
        <v>17</v>
      </c>
      <c r="BR23" s="251" t="s">
        <v>567</v>
      </c>
      <c r="BS23" s="752" t="s">
        <v>585</v>
      </c>
      <c r="BT23" s="753"/>
      <c r="BU23" s="753"/>
      <c r="BV23" s="753"/>
      <c r="BW23" s="753"/>
      <c r="BX23" s="753"/>
      <c r="BY23" s="753"/>
      <c r="BZ23" s="753"/>
      <c r="CA23" s="753"/>
      <c r="CB23" s="753"/>
      <c r="CC23" s="753"/>
      <c r="CD23" s="753"/>
      <c r="CE23" s="753"/>
      <c r="CF23" s="753"/>
      <c r="CG23" s="754"/>
      <c r="CH23" s="765">
        <v>-8</v>
      </c>
      <c r="CI23" s="766"/>
      <c r="CJ23" s="766"/>
      <c r="CK23" s="766"/>
      <c r="CL23" s="767"/>
      <c r="CM23" s="765">
        <v>1434</v>
      </c>
      <c r="CN23" s="766"/>
      <c r="CO23" s="766"/>
      <c r="CP23" s="766"/>
      <c r="CQ23" s="767"/>
      <c r="CR23" s="765">
        <v>158</v>
      </c>
      <c r="CS23" s="766"/>
      <c r="CT23" s="766"/>
      <c r="CU23" s="766"/>
      <c r="CV23" s="767"/>
      <c r="CW23" s="765">
        <v>171</v>
      </c>
      <c r="CX23" s="766"/>
      <c r="CY23" s="766"/>
      <c r="CZ23" s="766"/>
      <c r="DA23" s="767"/>
      <c r="DB23" s="765">
        <v>1948</v>
      </c>
      <c r="DC23" s="766"/>
      <c r="DD23" s="766"/>
      <c r="DE23" s="766"/>
      <c r="DF23" s="767"/>
      <c r="DG23" s="765" t="s">
        <v>569</v>
      </c>
      <c r="DH23" s="766"/>
      <c r="DI23" s="766"/>
      <c r="DJ23" s="766"/>
      <c r="DK23" s="767"/>
      <c r="DL23" s="765">
        <v>468</v>
      </c>
      <c r="DM23" s="766"/>
      <c r="DN23" s="766"/>
      <c r="DO23" s="766"/>
      <c r="DP23" s="767"/>
      <c r="DQ23" s="765">
        <v>47</v>
      </c>
      <c r="DR23" s="766"/>
      <c r="DS23" s="766"/>
      <c r="DT23" s="766"/>
      <c r="DU23" s="767"/>
      <c r="DV23" s="768"/>
      <c r="DW23" s="769"/>
      <c r="DX23" s="769"/>
      <c r="DY23" s="769"/>
      <c r="DZ23" s="770"/>
      <c r="EA23" s="242"/>
    </row>
    <row r="24" spans="1:131" s="243" customFormat="1" ht="26.25" customHeight="1" x14ac:dyDescent="0.2">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586</v>
      </c>
      <c r="BT24" s="753"/>
      <c r="BU24" s="753"/>
      <c r="BV24" s="753"/>
      <c r="BW24" s="753"/>
      <c r="BX24" s="753"/>
      <c r="BY24" s="753"/>
      <c r="BZ24" s="753"/>
      <c r="CA24" s="753"/>
      <c r="CB24" s="753"/>
      <c r="CC24" s="753"/>
      <c r="CD24" s="753"/>
      <c r="CE24" s="753"/>
      <c r="CF24" s="753"/>
      <c r="CG24" s="754"/>
      <c r="CH24" s="765">
        <v>-45</v>
      </c>
      <c r="CI24" s="766"/>
      <c r="CJ24" s="766"/>
      <c r="CK24" s="766"/>
      <c r="CL24" s="767"/>
      <c r="CM24" s="765">
        <v>659</v>
      </c>
      <c r="CN24" s="766"/>
      <c r="CO24" s="766"/>
      <c r="CP24" s="766"/>
      <c r="CQ24" s="767"/>
      <c r="CR24" s="765">
        <v>4</v>
      </c>
      <c r="CS24" s="766"/>
      <c r="CT24" s="766"/>
      <c r="CU24" s="766"/>
      <c r="CV24" s="767"/>
      <c r="CW24" s="765">
        <v>0</v>
      </c>
      <c r="CX24" s="766"/>
      <c r="CY24" s="766"/>
      <c r="CZ24" s="766"/>
      <c r="DA24" s="767"/>
      <c r="DB24" s="765" t="s">
        <v>569</v>
      </c>
      <c r="DC24" s="766"/>
      <c r="DD24" s="766"/>
      <c r="DE24" s="766"/>
      <c r="DF24" s="767"/>
      <c r="DG24" s="765" t="s">
        <v>569</v>
      </c>
      <c r="DH24" s="766"/>
      <c r="DI24" s="766"/>
      <c r="DJ24" s="766"/>
      <c r="DK24" s="767"/>
      <c r="DL24" s="765" t="s">
        <v>569</v>
      </c>
      <c r="DM24" s="766"/>
      <c r="DN24" s="766"/>
      <c r="DO24" s="766"/>
      <c r="DP24" s="767"/>
      <c r="DQ24" s="765" t="s">
        <v>569</v>
      </c>
      <c r="DR24" s="766"/>
      <c r="DS24" s="766"/>
      <c r="DT24" s="766"/>
      <c r="DU24" s="767"/>
      <c r="DV24" s="768"/>
      <c r="DW24" s="769"/>
      <c r="DX24" s="769"/>
      <c r="DY24" s="769"/>
      <c r="DZ24" s="770"/>
      <c r="EA24" s="242"/>
    </row>
    <row r="25" spans="1:131" s="235" customFormat="1" ht="26.25" customHeight="1" thickBot="1" x14ac:dyDescent="0.25">
      <c r="A25" s="733" t="s">
        <v>373</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587</v>
      </c>
      <c r="BT25" s="753"/>
      <c r="BU25" s="753"/>
      <c r="BV25" s="753"/>
      <c r="BW25" s="753"/>
      <c r="BX25" s="753"/>
      <c r="BY25" s="753"/>
      <c r="BZ25" s="753"/>
      <c r="CA25" s="753"/>
      <c r="CB25" s="753"/>
      <c r="CC25" s="753"/>
      <c r="CD25" s="753"/>
      <c r="CE25" s="753"/>
      <c r="CF25" s="753"/>
      <c r="CG25" s="754"/>
      <c r="CH25" s="765">
        <v>0</v>
      </c>
      <c r="CI25" s="766"/>
      <c r="CJ25" s="766"/>
      <c r="CK25" s="766"/>
      <c r="CL25" s="767"/>
      <c r="CM25" s="765">
        <v>109</v>
      </c>
      <c r="CN25" s="766"/>
      <c r="CO25" s="766"/>
      <c r="CP25" s="766"/>
      <c r="CQ25" s="767"/>
      <c r="CR25" s="765">
        <v>27</v>
      </c>
      <c r="CS25" s="766"/>
      <c r="CT25" s="766"/>
      <c r="CU25" s="766"/>
      <c r="CV25" s="767"/>
      <c r="CW25" s="765" t="s">
        <v>569</v>
      </c>
      <c r="CX25" s="766"/>
      <c r="CY25" s="766"/>
      <c r="CZ25" s="766"/>
      <c r="DA25" s="767"/>
      <c r="DB25" s="765" t="s">
        <v>569</v>
      </c>
      <c r="DC25" s="766"/>
      <c r="DD25" s="766"/>
      <c r="DE25" s="766"/>
      <c r="DF25" s="767"/>
      <c r="DG25" s="765" t="s">
        <v>569</v>
      </c>
      <c r="DH25" s="766"/>
      <c r="DI25" s="766"/>
      <c r="DJ25" s="766"/>
      <c r="DK25" s="767"/>
      <c r="DL25" s="765" t="s">
        <v>569</v>
      </c>
      <c r="DM25" s="766"/>
      <c r="DN25" s="766"/>
      <c r="DO25" s="766"/>
      <c r="DP25" s="767"/>
      <c r="DQ25" s="765" t="s">
        <v>569</v>
      </c>
      <c r="DR25" s="766"/>
      <c r="DS25" s="766"/>
      <c r="DT25" s="766"/>
      <c r="DU25" s="767"/>
      <c r="DV25" s="768"/>
      <c r="DW25" s="769"/>
      <c r="DX25" s="769"/>
      <c r="DY25" s="769"/>
      <c r="DZ25" s="770"/>
      <c r="EA25" s="234"/>
    </row>
    <row r="26" spans="1:131" s="235" customFormat="1" ht="26.25" customHeight="1" x14ac:dyDescent="0.2">
      <c r="A26" s="724" t="s">
        <v>341</v>
      </c>
      <c r="B26" s="725"/>
      <c r="C26" s="725"/>
      <c r="D26" s="725"/>
      <c r="E26" s="725"/>
      <c r="F26" s="725"/>
      <c r="G26" s="725"/>
      <c r="H26" s="725"/>
      <c r="I26" s="725"/>
      <c r="J26" s="725"/>
      <c r="K26" s="725"/>
      <c r="L26" s="725"/>
      <c r="M26" s="725"/>
      <c r="N26" s="725"/>
      <c r="O26" s="725"/>
      <c r="P26" s="726"/>
      <c r="Q26" s="701" t="s">
        <v>374</v>
      </c>
      <c r="R26" s="702"/>
      <c r="S26" s="702"/>
      <c r="T26" s="702"/>
      <c r="U26" s="703"/>
      <c r="V26" s="701" t="s">
        <v>375</v>
      </c>
      <c r="W26" s="702"/>
      <c r="X26" s="702"/>
      <c r="Y26" s="702"/>
      <c r="Z26" s="703"/>
      <c r="AA26" s="701" t="s">
        <v>376</v>
      </c>
      <c r="AB26" s="702"/>
      <c r="AC26" s="702"/>
      <c r="AD26" s="702"/>
      <c r="AE26" s="702"/>
      <c r="AF26" s="802" t="s">
        <v>377</v>
      </c>
      <c r="AG26" s="803"/>
      <c r="AH26" s="803"/>
      <c r="AI26" s="803"/>
      <c r="AJ26" s="804"/>
      <c r="AK26" s="702" t="s">
        <v>378</v>
      </c>
      <c r="AL26" s="702"/>
      <c r="AM26" s="702"/>
      <c r="AN26" s="702"/>
      <c r="AO26" s="703"/>
      <c r="AP26" s="701" t="s">
        <v>379</v>
      </c>
      <c r="AQ26" s="702"/>
      <c r="AR26" s="702"/>
      <c r="AS26" s="702"/>
      <c r="AT26" s="703"/>
      <c r="AU26" s="701" t="s">
        <v>380</v>
      </c>
      <c r="AV26" s="702"/>
      <c r="AW26" s="702"/>
      <c r="AX26" s="702"/>
      <c r="AY26" s="703"/>
      <c r="AZ26" s="701" t="s">
        <v>381</v>
      </c>
      <c r="BA26" s="702"/>
      <c r="BB26" s="702"/>
      <c r="BC26" s="702"/>
      <c r="BD26" s="703"/>
      <c r="BE26" s="701" t="s">
        <v>348</v>
      </c>
      <c r="BF26" s="702"/>
      <c r="BG26" s="702"/>
      <c r="BH26" s="702"/>
      <c r="BI26" s="713"/>
      <c r="BJ26" s="240"/>
      <c r="BK26" s="240"/>
      <c r="BL26" s="240"/>
      <c r="BM26" s="240"/>
      <c r="BN26" s="240"/>
      <c r="BO26" s="253"/>
      <c r="BP26" s="253"/>
      <c r="BQ26" s="250">
        <v>20</v>
      </c>
      <c r="BR26" s="251"/>
      <c r="BS26" s="752" t="s">
        <v>588</v>
      </c>
      <c r="BT26" s="753"/>
      <c r="BU26" s="753"/>
      <c r="BV26" s="753"/>
      <c r="BW26" s="753"/>
      <c r="BX26" s="753"/>
      <c r="BY26" s="753"/>
      <c r="BZ26" s="753"/>
      <c r="CA26" s="753"/>
      <c r="CB26" s="753"/>
      <c r="CC26" s="753"/>
      <c r="CD26" s="753"/>
      <c r="CE26" s="753"/>
      <c r="CF26" s="753"/>
      <c r="CG26" s="754"/>
      <c r="CH26" s="765">
        <v>8</v>
      </c>
      <c r="CI26" s="766"/>
      <c r="CJ26" s="766"/>
      <c r="CK26" s="766"/>
      <c r="CL26" s="767"/>
      <c r="CM26" s="765">
        <v>2216</v>
      </c>
      <c r="CN26" s="766"/>
      <c r="CO26" s="766"/>
      <c r="CP26" s="766"/>
      <c r="CQ26" s="767"/>
      <c r="CR26" s="765">
        <v>370</v>
      </c>
      <c r="CS26" s="766"/>
      <c r="CT26" s="766"/>
      <c r="CU26" s="766"/>
      <c r="CV26" s="767"/>
      <c r="CW26" s="765">
        <v>192</v>
      </c>
      <c r="CX26" s="766"/>
      <c r="CY26" s="766"/>
      <c r="CZ26" s="766"/>
      <c r="DA26" s="767"/>
      <c r="DB26" s="765" t="s">
        <v>569</v>
      </c>
      <c r="DC26" s="766"/>
      <c r="DD26" s="766"/>
      <c r="DE26" s="766"/>
      <c r="DF26" s="767"/>
      <c r="DG26" s="765" t="s">
        <v>569</v>
      </c>
      <c r="DH26" s="766"/>
      <c r="DI26" s="766"/>
      <c r="DJ26" s="766"/>
      <c r="DK26" s="767"/>
      <c r="DL26" s="765" t="s">
        <v>569</v>
      </c>
      <c r="DM26" s="766"/>
      <c r="DN26" s="766"/>
      <c r="DO26" s="766"/>
      <c r="DP26" s="767"/>
      <c r="DQ26" s="765" t="s">
        <v>569</v>
      </c>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589</v>
      </c>
      <c r="BT27" s="753"/>
      <c r="BU27" s="753"/>
      <c r="BV27" s="753"/>
      <c r="BW27" s="753"/>
      <c r="BX27" s="753"/>
      <c r="BY27" s="753"/>
      <c r="BZ27" s="753"/>
      <c r="CA27" s="753"/>
      <c r="CB27" s="753"/>
      <c r="CC27" s="753"/>
      <c r="CD27" s="753"/>
      <c r="CE27" s="753"/>
      <c r="CF27" s="753"/>
      <c r="CG27" s="754"/>
      <c r="CH27" s="765">
        <v>5.7907960000000003</v>
      </c>
      <c r="CI27" s="766"/>
      <c r="CJ27" s="766"/>
      <c r="CK27" s="766"/>
      <c r="CL27" s="767"/>
      <c r="CM27" s="765">
        <v>582.33487700000001</v>
      </c>
      <c r="CN27" s="766"/>
      <c r="CO27" s="766"/>
      <c r="CP27" s="766"/>
      <c r="CQ27" s="767"/>
      <c r="CR27" s="765">
        <v>30</v>
      </c>
      <c r="CS27" s="766"/>
      <c r="CT27" s="766"/>
      <c r="CU27" s="766"/>
      <c r="CV27" s="767"/>
      <c r="CW27" s="765">
        <v>3.4169999999999998</v>
      </c>
      <c r="CX27" s="766"/>
      <c r="CY27" s="766"/>
      <c r="CZ27" s="766"/>
      <c r="DA27" s="767"/>
      <c r="DB27" s="765" t="s">
        <v>569</v>
      </c>
      <c r="DC27" s="766"/>
      <c r="DD27" s="766"/>
      <c r="DE27" s="766"/>
      <c r="DF27" s="767"/>
      <c r="DG27" s="765" t="s">
        <v>569</v>
      </c>
      <c r="DH27" s="766"/>
      <c r="DI27" s="766"/>
      <c r="DJ27" s="766"/>
      <c r="DK27" s="767"/>
      <c r="DL27" s="765" t="s">
        <v>569</v>
      </c>
      <c r="DM27" s="766"/>
      <c r="DN27" s="766"/>
      <c r="DO27" s="766"/>
      <c r="DP27" s="767"/>
      <c r="DQ27" s="765" t="s">
        <v>569</v>
      </c>
      <c r="DR27" s="766"/>
      <c r="DS27" s="766"/>
      <c r="DT27" s="766"/>
      <c r="DU27" s="767"/>
      <c r="DV27" s="768"/>
      <c r="DW27" s="769"/>
      <c r="DX27" s="769"/>
      <c r="DY27" s="769"/>
      <c r="DZ27" s="770"/>
      <c r="EA27" s="234"/>
    </row>
    <row r="28" spans="1:131" s="235" customFormat="1" ht="26.25" customHeight="1" thickTop="1" x14ac:dyDescent="0.2">
      <c r="A28" s="254">
        <v>1</v>
      </c>
      <c r="B28" s="715" t="s">
        <v>382</v>
      </c>
      <c r="C28" s="716"/>
      <c r="D28" s="716"/>
      <c r="E28" s="716"/>
      <c r="F28" s="716"/>
      <c r="G28" s="716"/>
      <c r="H28" s="716"/>
      <c r="I28" s="716"/>
      <c r="J28" s="716"/>
      <c r="K28" s="716"/>
      <c r="L28" s="716"/>
      <c r="M28" s="716"/>
      <c r="N28" s="716"/>
      <c r="O28" s="716"/>
      <c r="P28" s="717"/>
      <c r="Q28" s="812">
        <v>94963</v>
      </c>
      <c r="R28" s="813"/>
      <c r="S28" s="813"/>
      <c r="T28" s="813"/>
      <c r="U28" s="813"/>
      <c r="V28" s="813">
        <v>94387</v>
      </c>
      <c r="W28" s="813"/>
      <c r="X28" s="813"/>
      <c r="Y28" s="813"/>
      <c r="Z28" s="813"/>
      <c r="AA28" s="813">
        <v>576</v>
      </c>
      <c r="AB28" s="813"/>
      <c r="AC28" s="813"/>
      <c r="AD28" s="813"/>
      <c r="AE28" s="814"/>
      <c r="AF28" s="815">
        <v>576</v>
      </c>
      <c r="AG28" s="813"/>
      <c r="AH28" s="813"/>
      <c r="AI28" s="813"/>
      <c r="AJ28" s="816"/>
      <c r="AK28" s="817">
        <v>6912</v>
      </c>
      <c r="AL28" s="808"/>
      <c r="AM28" s="808"/>
      <c r="AN28" s="808"/>
      <c r="AO28" s="808"/>
      <c r="AP28" s="808" t="s">
        <v>500</v>
      </c>
      <c r="AQ28" s="808"/>
      <c r="AR28" s="808"/>
      <c r="AS28" s="808"/>
      <c r="AT28" s="808"/>
      <c r="AU28" s="808" t="s">
        <v>500</v>
      </c>
      <c r="AV28" s="808"/>
      <c r="AW28" s="808"/>
      <c r="AX28" s="808"/>
      <c r="AY28" s="808"/>
      <c r="AZ28" s="809" t="s">
        <v>500</v>
      </c>
      <c r="BA28" s="809"/>
      <c r="BB28" s="809"/>
      <c r="BC28" s="809"/>
      <c r="BD28" s="809"/>
      <c r="BE28" s="810"/>
      <c r="BF28" s="810"/>
      <c r="BG28" s="810"/>
      <c r="BH28" s="810"/>
      <c r="BI28" s="811"/>
      <c r="BJ28" s="240"/>
      <c r="BK28" s="240"/>
      <c r="BL28" s="240"/>
      <c r="BM28" s="240"/>
      <c r="BN28" s="240"/>
      <c r="BO28" s="253"/>
      <c r="BP28" s="253"/>
      <c r="BQ28" s="250">
        <v>22</v>
      </c>
      <c r="BR28" s="251"/>
      <c r="BS28" s="752" t="s">
        <v>590</v>
      </c>
      <c r="BT28" s="753"/>
      <c r="BU28" s="753"/>
      <c r="BV28" s="753"/>
      <c r="BW28" s="753"/>
      <c r="BX28" s="753"/>
      <c r="BY28" s="753"/>
      <c r="BZ28" s="753"/>
      <c r="CA28" s="753"/>
      <c r="CB28" s="753"/>
      <c r="CC28" s="753"/>
      <c r="CD28" s="753"/>
      <c r="CE28" s="753"/>
      <c r="CF28" s="753"/>
      <c r="CG28" s="754"/>
      <c r="CH28" s="765">
        <v>-1</v>
      </c>
      <c r="CI28" s="766"/>
      <c r="CJ28" s="766"/>
      <c r="CK28" s="766"/>
      <c r="CL28" s="767"/>
      <c r="CM28" s="765">
        <v>367</v>
      </c>
      <c r="CN28" s="766"/>
      <c r="CO28" s="766"/>
      <c r="CP28" s="766"/>
      <c r="CQ28" s="767"/>
      <c r="CR28" s="765">
        <v>258</v>
      </c>
      <c r="CS28" s="766"/>
      <c r="CT28" s="766"/>
      <c r="CU28" s="766"/>
      <c r="CV28" s="767"/>
      <c r="CW28" s="765">
        <v>10</v>
      </c>
      <c r="CX28" s="766"/>
      <c r="CY28" s="766"/>
      <c r="CZ28" s="766"/>
      <c r="DA28" s="767"/>
      <c r="DB28" s="765" t="s">
        <v>611</v>
      </c>
      <c r="DC28" s="766"/>
      <c r="DD28" s="766"/>
      <c r="DE28" s="766"/>
      <c r="DF28" s="767"/>
      <c r="DG28" s="765" t="s">
        <v>569</v>
      </c>
      <c r="DH28" s="766"/>
      <c r="DI28" s="766"/>
      <c r="DJ28" s="766"/>
      <c r="DK28" s="767"/>
      <c r="DL28" s="765" t="s">
        <v>569</v>
      </c>
      <c r="DM28" s="766"/>
      <c r="DN28" s="766"/>
      <c r="DO28" s="766"/>
      <c r="DP28" s="767"/>
      <c r="DQ28" s="765" t="s">
        <v>569</v>
      </c>
      <c r="DR28" s="766"/>
      <c r="DS28" s="766"/>
      <c r="DT28" s="766"/>
      <c r="DU28" s="767"/>
      <c r="DV28" s="768"/>
      <c r="DW28" s="769"/>
      <c r="DX28" s="769"/>
      <c r="DY28" s="769"/>
      <c r="DZ28" s="770"/>
      <c r="EA28" s="234"/>
    </row>
    <row r="29" spans="1:131" s="235" customFormat="1" ht="26.25" customHeight="1" x14ac:dyDescent="0.2">
      <c r="A29" s="254">
        <v>2</v>
      </c>
      <c r="B29" s="739" t="s">
        <v>383</v>
      </c>
      <c r="C29" s="740"/>
      <c r="D29" s="740"/>
      <c r="E29" s="740"/>
      <c r="F29" s="740"/>
      <c r="G29" s="740"/>
      <c r="H29" s="740"/>
      <c r="I29" s="740"/>
      <c r="J29" s="740"/>
      <c r="K29" s="740"/>
      <c r="L29" s="740"/>
      <c r="M29" s="740"/>
      <c r="N29" s="740"/>
      <c r="O29" s="740"/>
      <c r="P29" s="741"/>
      <c r="Q29" s="742">
        <v>6037</v>
      </c>
      <c r="R29" s="743"/>
      <c r="S29" s="743"/>
      <c r="T29" s="743"/>
      <c r="U29" s="743"/>
      <c r="V29" s="743">
        <v>3118</v>
      </c>
      <c r="W29" s="743"/>
      <c r="X29" s="743"/>
      <c r="Y29" s="743"/>
      <c r="Z29" s="743"/>
      <c r="AA29" s="743">
        <v>2919</v>
      </c>
      <c r="AB29" s="743"/>
      <c r="AC29" s="743"/>
      <c r="AD29" s="743"/>
      <c r="AE29" s="744"/>
      <c r="AF29" s="818">
        <v>18941</v>
      </c>
      <c r="AG29" s="743"/>
      <c r="AH29" s="743"/>
      <c r="AI29" s="743"/>
      <c r="AJ29" s="819"/>
      <c r="AK29" s="822" t="s">
        <v>500</v>
      </c>
      <c r="AL29" s="823"/>
      <c r="AM29" s="823"/>
      <c r="AN29" s="823"/>
      <c r="AO29" s="823"/>
      <c r="AP29" s="823">
        <v>2055</v>
      </c>
      <c r="AQ29" s="823"/>
      <c r="AR29" s="823"/>
      <c r="AS29" s="823"/>
      <c r="AT29" s="823"/>
      <c r="AU29" s="823" t="s">
        <v>500</v>
      </c>
      <c r="AV29" s="823"/>
      <c r="AW29" s="823"/>
      <c r="AX29" s="823"/>
      <c r="AY29" s="823"/>
      <c r="AZ29" s="824" t="s">
        <v>500</v>
      </c>
      <c r="BA29" s="824"/>
      <c r="BB29" s="824"/>
      <c r="BC29" s="824"/>
      <c r="BD29" s="824"/>
      <c r="BE29" s="820" t="s">
        <v>564</v>
      </c>
      <c r="BF29" s="820"/>
      <c r="BG29" s="820"/>
      <c r="BH29" s="820"/>
      <c r="BI29" s="821"/>
      <c r="BJ29" s="240"/>
      <c r="BK29" s="240"/>
      <c r="BL29" s="240"/>
      <c r="BM29" s="240"/>
      <c r="BN29" s="240"/>
      <c r="BO29" s="253"/>
      <c r="BP29" s="253"/>
      <c r="BQ29" s="250">
        <v>23</v>
      </c>
      <c r="BR29" s="251" t="s">
        <v>567</v>
      </c>
      <c r="BS29" s="752" t="s">
        <v>591</v>
      </c>
      <c r="BT29" s="753"/>
      <c r="BU29" s="753"/>
      <c r="BV29" s="753"/>
      <c r="BW29" s="753"/>
      <c r="BX29" s="753"/>
      <c r="BY29" s="753"/>
      <c r="BZ29" s="753"/>
      <c r="CA29" s="753"/>
      <c r="CB29" s="753"/>
      <c r="CC29" s="753"/>
      <c r="CD29" s="753"/>
      <c r="CE29" s="753"/>
      <c r="CF29" s="753"/>
      <c r="CG29" s="754"/>
      <c r="CH29" s="765">
        <v>3</v>
      </c>
      <c r="CI29" s="766"/>
      <c r="CJ29" s="766"/>
      <c r="CK29" s="766"/>
      <c r="CL29" s="767"/>
      <c r="CM29" s="765">
        <v>806</v>
      </c>
      <c r="CN29" s="766"/>
      <c r="CO29" s="766"/>
      <c r="CP29" s="766"/>
      <c r="CQ29" s="767"/>
      <c r="CR29" s="765">
        <v>0</v>
      </c>
      <c r="CS29" s="766"/>
      <c r="CT29" s="766"/>
      <c r="CU29" s="766"/>
      <c r="CV29" s="767"/>
      <c r="CW29" s="765">
        <v>138</v>
      </c>
      <c r="CX29" s="766"/>
      <c r="CY29" s="766"/>
      <c r="CZ29" s="766"/>
      <c r="DA29" s="767"/>
      <c r="DB29" s="765" t="s">
        <v>612</v>
      </c>
      <c r="DC29" s="766"/>
      <c r="DD29" s="766"/>
      <c r="DE29" s="766"/>
      <c r="DF29" s="767"/>
      <c r="DG29" s="765" t="s">
        <v>569</v>
      </c>
      <c r="DH29" s="766"/>
      <c r="DI29" s="766"/>
      <c r="DJ29" s="766"/>
      <c r="DK29" s="767"/>
      <c r="DL29" s="765">
        <v>2215</v>
      </c>
      <c r="DM29" s="766"/>
      <c r="DN29" s="766"/>
      <c r="DO29" s="766"/>
      <c r="DP29" s="767"/>
      <c r="DQ29" s="765">
        <v>664</v>
      </c>
      <c r="DR29" s="766"/>
      <c r="DS29" s="766"/>
      <c r="DT29" s="766"/>
      <c r="DU29" s="767"/>
      <c r="DV29" s="768"/>
      <c r="DW29" s="769"/>
      <c r="DX29" s="769"/>
      <c r="DY29" s="769"/>
      <c r="DZ29" s="770"/>
      <c r="EA29" s="234"/>
    </row>
    <row r="30" spans="1:131" s="235" customFormat="1" ht="26.25" customHeight="1" x14ac:dyDescent="0.2">
      <c r="A30" s="254">
        <v>3</v>
      </c>
      <c r="B30" s="739" t="s">
        <v>384</v>
      </c>
      <c r="C30" s="740"/>
      <c r="D30" s="740"/>
      <c r="E30" s="740"/>
      <c r="F30" s="740"/>
      <c r="G30" s="740"/>
      <c r="H30" s="740"/>
      <c r="I30" s="740"/>
      <c r="J30" s="740"/>
      <c r="K30" s="740"/>
      <c r="L30" s="740"/>
      <c r="M30" s="740"/>
      <c r="N30" s="740"/>
      <c r="O30" s="740"/>
      <c r="P30" s="741"/>
      <c r="Q30" s="742">
        <v>559</v>
      </c>
      <c r="R30" s="743"/>
      <c r="S30" s="743"/>
      <c r="T30" s="743"/>
      <c r="U30" s="743"/>
      <c r="V30" s="743">
        <v>448</v>
      </c>
      <c r="W30" s="743"/>
      <c r="X30" s="743"/>
      <c r="Y30" s="743"/>
      <c r="Z30" s="743"/>
      <c r="AA30" s="743">
        <v>111</v>
      </c>
      <c r="AB30" s="743"/>
      <c r="AC30" s="743"/>
      <c r="AD30" s="743"/>
      <c r="AE30" s="744"/>
      <c r="AF30" s="818">
        <v>718</v>
      </c>
      <c r="AG30" s="743"/>
      <c r="AH30" s="743"/>
      <c r="AI30" s="743"/>
      <c r="AJ30" s="819"/>
      <c r="AK30" s="822" t="s">
        <v>500</v>
      </c>
      <c r="AL30" s="823"/>
      <c r="AM30" s="823"/>
      <c r="AN30" s="823"/>
      <c r="AO30" s="823"/>
      <c r="AP30" s="823" t="s">
        <v>500</v>
      </c>
      <c r="AQ30" s="823"/>
      <c r="AR30" s="823"/>
      <c r="AS30" s="823"/>
      <c r="AT30" s="823"/>
      <c r="AU30" s="823" t="s">
        <v>500</v>
      </c>
      <c r="AV30" s="823"/>
      <c r="AW30" s="823"/>
      <c r="AX30" s="823"/>
      <c r="AY30" s="823"/>
      <c r="AZ30" s="824" t="s">
        <v>500</v>
      </c>
      <c r="BA30" s="824"/>
      <c r="BB30" s="824"/>
      <c r="BC30" s="824"/>
      <c r="BD30" s="824"/>
      <c r="BE30" s="820" t="s">
        <v>564</v>
      </c>
      <c r="BF30" s="820"/>
      <c r="BG30" s="820"/>
      <c r="BH30" s="820"/>
      <c r="BI30" s="821"/>
      <c r="BJ30" s="240"/>
      <c r="BK30" s="240"/>
      <c r="BL30" s="240"/>
      <c r="BM30" s="240"/>
      <c r="BN30" s="240"/>
      <c r="BO30" s="253"/>
      <c r="BP30" s="253"/>
      <c r="BQ30" s="250">
        <v>24</v>
      </c>
      <c r="BR30" s="251" t="s">
        <v>567</v>
      </c>
      <c r="BS30" s="752" t="s">
        <v>592</v>
      </c>
      <c r="BT30" s="753"/>
      <c r="BU30" s="753"/>
      <c r="BV30" s="753"/>
      <c r="BW30" s="753"/>
      <c r="BX30" s="753"/>
      <c r="BY30" s="753"/>
      <c r="BZ30" s="753"/>
      <c r="CA30" s="753"/>
      <c r="CB30" s="753"/>
      <c r="CC30" s="753"/>
      <c r="CD30" s="753"/>
      <c r="CE30" s="753"/>
      <c r="CF30" s="753"/>
      <c r="CG30" s="754"/>
      <c r="CH30" s="765">
        <v>2</v>
      </c>
      <c r="CI30" s="766"/>
      <c r="CJ30" s="766"/>
      <c r="CK30" s="766"/>
      <c r="CL30" s="767"/>
      <c r="CM30" s="765">
        <v>2420</v>
      </c>
      <c r="CN30" s="766"/>
      <c r="CO30" s="766"/>
      <c r="CP30" s="766"/>
      <c r="CQ30" s="767"/>
      <c r="CR30" s="765">
        <v>863</v>
      </c>
      <c r="CS30" s="766"/>
      <c r="CT30" s="766"/>
      <c r="CU30" s="766"/>
      <c r="CV30" s="767"/>
      <c r="CW30" s="765">
        <v>266</v>
      </c>
      <c r="CX30" s="766"/>
      <c r="CY30" s="766"/>
      <c r="CZ30" s="766"/>
      <c r="DA30" s="767"/>
      <c r="DB30" s="765">
        <v>2017</v>
      </c>
      <c r="DC30" s="766"/>
      <c r="DD30" s="766"/>
      <c r="DE30" s="766"/>
      <c r="DF30" s="767"/>
      <c r="DG30" s="765" t="s">
        <v>569</v>
      </c>
      <c r="DH30" s="766"/>
      <c r="DI30" s="766"/>
      <c r="DJ30" s="766"/>
      <c r="DK30" s="767"/>
      <c r="DL30" s="765">
        <v>110</v>
      </c>
      <c r="DM30" s="766"/>
      <c r="DN30" s="766"/>
      <c r="DO30" s="766"/>
      <c r="DP30" s="767"/>
      <c r="DQ30" s="765">
        <v>33</v>
      </c>
      <c r="DR30" s="766"/>
      <c r="DS30" s="766"/>
      <c r="DT30" s="766"/>
      <c r="DU30" s="767"/>
      <c r="DV30" s="768"/>
      <c r="DW30" s="769"/>
      <c r="DX30" s="769"/>
      <c r="DY30" s="769"/>
      <c r="DZ30" s="770"/>
      <c r="EA30" s="234"/>
    </row>
    <row r="31" spans="1:131" s="235" customFormat="1" ht="26.25" customHeight="1" x14ac:dyDescent="0.2">
      <c r="A31" s="254">
        <v>4</v>
      </c>
      <c r="B31" s="739" t="s">
        <v>385</v>
      </c>
      <c r="C31" s="740"/>
      <c r="D31" s="740"/>
      <c r="E31" s="740"/>
      <c r="F31" s="740"/>
      <c r="G31" s="740"/>
      <c r="H31" s="740"/>
      <c r="I31" s="740"/>
      <c r="J31" s="740"/>
      <c r="K31" s="740"/>
      <c r="L31" s="740"/>
      <c r="M31" s="740"/>
      <c r="N31" s="740"/>
      <c r="O31" s="740"/>
      <c r="P31" s="741"/>
      <c r="Q31" s="742">
        <v>181</v>
      </c>
      <c r="R31" s="743"/>
      <c r="S31" s="743"/>
      <c r="T31" s="743"/>
      <c r="U31" s="743"/>
      <c r="V31" s="743">
        <v>123</v>
      </c>
      <c r="W31" s="743"/>
      <c r="X31" s="743"/>
      <c r="Y31" s="743"/>
      <c r="Z31" s="743"/>
      <c r="AA31" s="743">
        <v>58</v>
      </c>
      <c r="AB31" s="743"/>
      <c r="AC31" s="743"/>
      <c r="AD31" s="743"/>
      <c r="AE31" s="744"/>
      <c r="AF31" s="818">
        <v>3139</v>
      </c>
      <c r="AG31" s="743"/>
      <c r="AH31" s="743"/>
      <c r="AI31" s="743"/>
      <c r="AJ31" s="819"/>
      <c r="AK31" s="822" t="s">
        <v>500</v>
      </c>
      <c r="AL31" s="823"/>
      <c r="AM31" s="823"/>
      <c r="AN31" s="823"/>
      <c r="AO31" s="823"/>
      <c r="AP31" s="823" t="s">
        <v>500</v>
      </c>
      <c r="AQ31" s="823"/>
      <c r="AR31" s="823"/>
      <c r="AS31" s="823"/>
      <c r="AT31" s="823"/>
      <c r="AU31" s="823" t="s">
        <v>500</v>
      </c>
      <c r="AV31" s="823"/>
      <c r="AW31" s="823"/>
      <c r="AX31" s="823"/>
      <c r="AY31" s="823"/>
      <c r="AZ31" s="824" t="s">
        <v>500</v>
      </c>
      <c r="BA31" s="824"/>
      <c r="BB31" s="824"/>
      <c r="BC31" s="824"/>
      <c r="BD31" s="824"/>
      <c r="BE31" s="820" t="s">
        <v>564</v>
      </c>
      <c r="BF31" s="820"/>
      <c r="BG31" s="820"/>
      <c r="BH31" s="820"/>
      <c r="BI31" s="821"/>
      <c r="BJ31" s="240"/>
      <c r="BK31" s="240"/>
      <c r="BL31" s="240"/>
      <c r="BM31" s="240"/>
      <c r="BN31" s="240"/>
      <c r="BO31" s="253"/>
      <c r="BP31" s="253"/>
      <c r="BQ31" s="250">
        <v>25</v>
      </c>
      <c r="BR31" s="251"/>
      <c r="BS31" s="752" t="s">
        <v>593</v>
      </c>
      <c r="BT31" s="753"/>
      <c r="BU31" s="753"/>
      <c r="BV31" s="753"/>
      <c r="BW31" s="753"/>
      <c r="BX31" s="753"/>
      <c r="BY31" s="753"/>
      <c r="BZ31" s="753"/>
      <c r="CA31" s="753"/>
      <c r="CB31" s="753"/>
      <c r="CC31" s="753"/>
      <c r="CD31" s="753"/>
      <c r="CE31" s="753"/>
      <c r="CF31" s="753"/>
      <c r="CG31" s="754"/>
      <c r="CH31" s="765">
        <v>1</v>
      </c>
      <c r="CI31" s="766"/>
      <c r="CJ31" s="766"/>
      <c r="CK31" s="766"/>
      <c r="CL31" s="767"/>
      <c r="CM31" s="765">
        <v>392</v>
      </c>
      <c r="CN31" s="766"/>
      <c r="CO31" s="766"/>
      <c r="CP31" s="766"/>
      <c r="CQ31" s="767"/>
      <c r="CR31" s="765">
        <v>100</v>
      </c>
      <c r="CS31" s="766"/>
      <c r="CT31" s="766"/>
      <c r="CU31" s="766"/>
      <c r="CV31" s="767"/>
      <c r="CW31" s="765">
        <v>14</v>
      </c>
      <c r="CX31" s="766"/>
      <c r="CY31" s="766"/>
      <c r="CZ31" s="766"/>
      <c r="DA31" s="767"/>
      <c r="DB31" s="765" t="s">
        <v>569</v>
      </c>
      <c r="DC31" s="766"/>
      <c r="DD31" s="766"/>
      <c r="DE31" s="766"/>
      <c r="DF31" s="767"/>
      <c r="DG31" s="765" t="s">
        <v>569</v>
      </c>
      <c r="DH31" s="766"/>
      <c r="DI31" s="766"/>
      <c r="DJ31" s="766"/>
      <c r="DK31" s="767"/>
      <c r="DL31" s="765" t="s">
        <v>569</v>
      </c>
      <c r="DM31" s="766"/>
      <c r="DN31" s="766"/>
      <c r="DO31" s="766"/>
      <c r="DP31" s="767"/>
      <c r="DQ31" s="765" t="s">
        <v>569</v>
      </c>
      <c r="DR31" s="766"/>
      <c r="DS31" s="766"/>
      <c r="DT31" s="766"/>
      <c r="DU31" s="767"/>
      <c r="DV31" s="768"/>
      <c r="DW31" s="769"/>
      <c r="DX31" s="769"/>
      <c r="DY31" s="769"/>
      <c r="DZ31" s="770"/>
      <c r="EA31" s="234"/>
    </row>
    <row r="32" spans="1:131" s="235" customFormat="1" ht="26.25" customHeight="1" x14ac:dyDescent="0.2">
      <c r="A32" s="254">
        <v>5</v>
      </c>
      <c r="B32" s="739" t="s">
        <v>386</v>
      </c>
      <c r="C32" s="740"/>
      <c r="D32" s="740"/>
      <c r="E32" s="740"/>
      <c r="F32" s="740"/>
      <c r="G32" s="740"/>
      <c r="H32" s="740"/>
      <c r="I32" s="740"/>
      <c r="J32" s="740"/>
      <c r="K32" s="740"/>
      <c r="L32" s="740"/>
      <c r="M32" s="740"/>
      <c r="N32" s="740"/>
      <c r="O32" s="740"/>
      <c r="P32" s="741"/>
      <c r="Q32" s="742">
        <v>6405</v>
      </c>
      <c r="R32" s="743"/>
      <c r="S32" s="743"/>
      <c r="T32" s="743"/>
      <c r="U32" s="743"/>
      <c r="V32" s="743">
        <v>5938</v>
      </c>
      <c r="W32" s="743"/>
      <c r="X32" s="743"/>
      <c r="Y32" s="743"/>
      <c r="Z32" s="743"/>
      <c r="AA32" s="743">
        <v>467</v>
      </c>
      <c r="AB32" s="743"/>
      <c r="AC32" s="743"/>
      <c r="AD32" s="743"/>
      <c r="AE32" s="744"/>
      <c r="AF32" s="818">
        <v>17846</v>
      </c>
      <c r="AG32" s="743"/>
      <c r="AH32" s="743"/>
      <c r="AI32" s="743"/>
      <c r="AJ32" s="819"/>
      <c r="AK32" s="822">
        <v>49</v>
      </c>
      <c r="AL32" s="823"/>
      <c r="AM32" s="823"/>
      <c r="AN32" s="823"/>
      <c r="AO32" s="823"/>
      <c r="AP32" s="823">
        <v>9181</v>
      </c>
      <c r="AQ32" s="823"/>
      <c r="AR32" s="823"/>
      <c r="AS32" s="823"/>
      <c r="AT32" s="823"/>
      <c r="AU32" s="823">
        <v>588</v>
      </c>
      <c r="AV32" s="823"/>
      <c r="AW32" s="823"/>
      <c r="AX32" s="823"/>
      <c r="AY32" s="823"/>
      <c r="AZ32" s="824" t="s">
        <v>500</v>
      </c>
      <c r="BA32" s="824"/>
      <c r="BB32" s="824"/>
      <c r="BC32" s="824"/>
      <c r="BD32" s="824"/>
      <c r="BE32" s="820" t="s">
        <v>564</v>
      </c>
      <c r="BF32" s="820"/>
      <c r="BG32" s="820"/>
      <c r="BH32" s="820"/>
      <c r="BI32" s="821"/>
      <c r="BJ32" s="240"/>
      <c r="BK32" s="240"/>
      <c r="BL32" s="240"/>
      <c r="BM32" s="240"/>
      <c r="BN32" s="240"/>
      <c r="BO32" s="253"/>
      <c r="BP32" s="253"/>
      <c r="BQ32" s="250">
        <v>26</v>
      </c>
      <c r="BR32" s="251"/>
      <c r="BS32" s="752" t="s">
        <v>594</v>
      </c>
      <c r="BT32" s="753"/>
      <c r="BU32" s="753"/>
      <c r="BV32" s="753"/>
      <c r="BW32" s="753"/>
      <c r="BX32" s="753"/>
      <c r="BY32" s="753"/>
      <c r="BZ32" s="753"/>
      <c r="CA32" s="753"/>
      <c r="CB32" s="753"/>
      <c r="CC32" s="753"/>
      <c r="CD32" s="753"/>
      <c r="CE32" s="753"/>
      <c r="CF32" s="753"/>
      <c r="CG32" s="754"/>
      <c r="CH32" s="765">
        <v>6</v>
      </c>
      <c r="CI32" s="766"/>
      <c r="CJ32" s="766"/>
      <c r="CK32" s="766"/>
      <c r="CL32" s="767"/>
      <c r="CM32" s="765">
        <v>205</v>
      </c>
      <c r="CN32" s="766"/>
      <c r="CO32" s="766"/>
      <c r="CP32" s="766"/>
      <c r="CQ32" s="767"/>
      <c r="CR32" s="765">
        <v>108</v>
      </c>
      <c r="CS32" s="766"/>
      <c r="CT32" s="766"/>
      <c r="CU32" s="766"/>
      <c r="CV32" s="767"/>
      <c r="CW32" s="765" t="s">
        <v>569</v>
      </c>
      <c r="CX32" s="766"/>
      <c r="CY32" s="766"/>
      <c r="CZ32" s="766"/>
      <c r="DA32" s="767"/>
      <c r="DB32" s="765" t="s">
        <v>569</v>
      </c>
      <c r="DC32" s="766"/>
      <c r="DD32" s="766"/>
      <c r="DE32" s="766"/>
      <c r="DF32" s="767"/>
      <c r="DG32" s="765" t="s">
        <v>569</v>
      </c>
      <c r="DH32" s="766"/>
      <c r="DI32" s="766"/>
      <c r="DJ32" s="766"/>
      <c r="DK32" s="767"/>
      <c r="DL32" s="765" t="s">
        <v>569</v>
      </c>
      <c r="DM32" s="766"/>
      <c r="DN32" s="766"/>
      <c r="DO32" s="766"/>
      <c r="DP32" s="767"/>
      <c r="DQ32" s="765" t="s">
        <v>569</v>
      </c>
      <c r="DR32" s="766"/>
      <c r="DS32" s="766"/>
      <c r="DT32" s="766"/>
      <c r="DU32" s="767"/>
      <c r="DV32" s="768"/>
      <c r="DW32" s="769"/>
      <c r="DX32" s="769"/>
      <c r="DY32" s="769"/>
      <c r="DZ32" s="770"/>
      <c r="EA32" s="234"/>
    </row>
    <row r="33" spans="1:131" s="235" customFormat="1" ht="26.25" customHeight="1" x14ac:dyDescent="0.2">
      <c r="A33" s="254">
        <v>6</v>
      </c>
      <c r="B33" s="739" t="s">
        <v>387</v>
      </c>
      <c r="C33" s="740"/>
      <c r="D33" s="740"/>
      <c r="E33" s="740"/>
      <c r="F33" s="740"/>
      <c r="G33" s="740"/>
      <c r="H33" s="740"/>
      <c r="I33" s="740"/>
      <c r="J33" s="740"/>
      <c r="K33" s="740"/>
      <c r="L33" s="740"/>
      <c r="M33" s="740"/>
      <c r="N33" s="740"/>
      <c r="O33" s="740"/>
      <c r="P33" s="741"/>
      <c r="Q33" s="742">
        <v>38348</v>
      </c>
      <c r="R33" s="743"/>
      <c r="S33" s="743"/>
      <c r="T33" s="743"/>
      <c r="U33" s="743"/>
      <c r="V33" s="743">
        <v>38836</v>
      </c>
      <c r="W33" s="743"/>
      <c r="X33" s="743"/>
      <c r="Y33" s="743"/>
      <c r="Z33" s="743"/>
      <c r="AA33" s="743">
        <v>-488</v>
      </c>
      <c r="AB33" s="743"/>
      <c r="AC33" s="743"/>
      <c r="AD33" s="743"/>
      <c r="AE33" s="744"/>
      <c r="AF33" s="818">
        <v>-4687</v>
      </c>
      <c r="AG33" s="743"/>
      <c r="AH33" s="743"/>
      <c r="AI33" s="743"/>
      <c r="AJ33" s="819"/>
      <c r="AK33" s="822">
        <v>7759</v>
      </c>
      <c r="AL33" s="823"/>
      <c r="AM33" s="823"/>
      <c r="AN33" s="823"/>
      <c r="AO33" s="823"/>
      <c r="AP33" s="823">
        <v>33408</v>
      </c>
      <c r="AQ33" s="823"/>
      <c r="AR33" s="823"/>
      <c r="AS33" s="823"/>
      <c r="AT33" s="823"/>
      <c r="AU33" s="823">
        <v>18201</v>
      </c>
      <c r="AV33" s="823"/>
      <c r="AW33" s="823"/>
      <c r="AX33" s="823"/>
      <c r="AY33" s="823"/>
      <c r="AZ33" s="824">
        <v>14.6</v>
      </c>
      <c r="BA33" s="824"/>
      <c r="BB33" s="824"/>
      <c r="BC33" s="824"/>
      <c r="BD33" s="824"/>
      <c r="BE33" s="820" t="s">
        <v>564</v>
      </c>
      <c r="BF33" s="820"/>
      <c r="BG33" s="820"/>
      <c r="BH33" s="820"/>
      <c r="BI33" s="821"/>
      <c r="BJ33" s="240"/>
      <c r="BK33" s="240"/>
      <c r="BL33" s="240"/>
      <c r="BM33" s="240"/>
      <c r="BN33" s="240"/>
      <c r="BO33" s="253"/>
      <c r="BP33" s="253"/>
      <c r="BQ33" s="250">
        <v>27</v>
      </c>
      <c r="BR33" s="251"/>
      <c r="BS33" s="752" t="s">
        <v>595</v>
      </c>
      <c r="BT33" s="753"/>
      <c r="BU33" s="753"/>
      <c r="BV33" s="753"/>
      <c r="BW33" s="753"/>
      <c r="BX33" s="753"/>
      <c r="BY33" s="753"/>
      <c r="BZ33" s="753"/>
      <c r="CA33" s="753"/>
      <c r="CB33" s="753"/>
      <c r="CC33" s="753"/>
      <c r="CD33" s="753"/>
      <c r="CE33" s="753"/>
      <c r="CF33" s="753"/>
      <c r="CG33" s="754"/>
      <c r="CH33" s="765">
        <v>41</v>
      </c>
      <c r="CI33" s="766"/>
      <c r="CJ33" s="766"/>
      <c r="CK33" s="766"/>
      <c r="CL33" s="767"/>
      <c r="CM33" s="765">
        <v>162</v>
      </c>
      <c r="CN33" s="766"/>
      <c r="CO33" s="766"/>
      <c r="CP33" s="766"/>
      <c r="CQ33" s="767"/>
      <c r="CR33" s="765">
        <v>15</v>
      </c>
      <c r="CS33" s="766"/>
      <c r="CT33" s="766"/>
      <c r="CU33" s="766"/>
      <c r="CV33" s="767"/>
      <c r="CW33" s="765" t="s">
        <v>569</v>
      </c>
      <c r="CX33" s="766"/>
      <c r="CY33" s="766"/>
      <c r="CZ33" s="766"/>
      <c r="DA33" s="767"/>
      <c r="DB33" s="765" t="s">
        <v>569</v>
      </c>
      <c r="DC33" s="766"/>
      <c r="DD33" s="766"/>
      <c r="DE33" s="766"/>
      <c r="DF33" s="767"/>
      <c r="DG33" s="765" t="s">
        <v>569</v>
      </c>
      <c r="DH33" s="766"/>
      <c r="DI33" s="766"/>
      <c r="DJ33" s="766"/>
      <c r="DK33" s="767"/>
      <c r="DL33" s="765" t="s">
        <v>569</v>
      </c>
      <c r="DM33" s="766"/>
      <c r="DN33" s="766"/>
      <c r="DO33" s="766"/>
      <c r="DP33" s="767"/>
      <c r="DQ33" s="765" t="s">
        <v>569</v>
      </c>
      <c r="DR33" s="766"/>
      <c r="DS33" s="766"/>
      <c r="DT33" s="766"/>
      <c r="DU33" s="767"/>
      <c r="DV33" s="768"/>
      <c r="DW33" s="769"/>
      <c r="DX33" s="769"/>
      <c r="DY33" s="769"/>
      <c r="DZ33" s="770"/>
      <c r="EA33" s="234"/>
    </row>
    <row r="34" spans="1:131" s="235" customFormat="1" ht="26.25" customHeight="1" x14ac:dyDescent="0.2">
      <c r="A34" s="254">
        <v>7</v>
      </c>
      <c r="B34" s="739" t="s">
        <v>388</v>
      </c>
      <c r="C34" s="740"/>
      <c r="D34" s="740"/>
      <c r="E34" s="740"/>
      <c r="F34" s="740"/>
      <c r="G34" s="740"/>
      <c r="H34" s="740"/>
      <c r="I34" s="740"/>
      <c r="J34" s="740"/>
      <c r="K34" s="740"/>
      <c r="L34" s="740"/>
      <c r="M34" s="740"/>
      <c r="N34" s="740"/>
      <c r="O34" s="740"/>
      <c r="P34" s="741"/>
      <c r="Q34" s="742">
        <v>1008</v>
      </c>
      <c r="R34" s="743"/>
      <c r="S34" s="743"/>
      <c r="T34" s="743"/>
      <c r="U34" s="743"/>
      <c r="V34" s="743">
        <v>993</v>
      </c>
      <c r="W34" s="743"/>
      <c r="X34" s="743"/>
      <c r="Y34" s="743"/>
      <c r="Z34" s="743"/>
      <c r="AA34" s="743">
        <v>15</v>
      </c>
      <c r="AB34" s="743"/>
      <c r="AC34" s="743"/>
      <c r="AD34" s="743"/>
      <c r="AE34" s="744"/>
      <c r="AF34" s="818">
        <v>12</v>
      </c>
      <c r="AG34" s="743"/>
      <c r="AH34" s="743"/>
      <c r="AI34" s="743"/>
      <c r="AJ34" s="819"/>
      <c r="AK34" s="822">
        <v>255</v>
      </c>
      <c r="AL34" s="823"/>
      <c r="AM34" s="823"/>
      <c r="AN34" s="823"/>
      <c r="AO34" s="823"/>
      <c r="AP34" s="823">
        <v>4090</v>
      </c>
      <c r="AQ34" s="823"/>
      <c r="AR34" s="823"/>
      <c r="AS34" s="823"/>
      <c r="AT34" s="823"/>
      <c r="AU34" s="823">
        <v>2900</v>
      </c>
      <c r="AV34" s="823"/>
      <c r="AW34" s="823"/>
      <c r="AX34" s="823"/>
      <c r="AY34" s="823"/>
      <c r="AZ34" s="824" t="s">
        <v>500</v>
      </c>
      <c r="BA34" s="824"/>
      <c r="BB34" s="824"/>
      <c r="BC34" s="824"/>
      <c r="BD34" s="824"/>
      <c r="BE34" s="820" t="s">
        <v>565</v>
      </c>
      <c r="BF34" s="820"/>
      <c r="BG34" s="820"/>
      <c r="BH34" s="820"/>
      <c r="BI34" s="821"/>
      <c r="BJ34" s="240"/>
      <c r="BK34" s="240"/>
      <c r="BL34" s="240"/>
      <c r="BM34" s="240"/>
      <c r="BN34" s="240"/>
      <c r="BO34" s="253"/>
      <c r="BP34" s="253"/>
      <c r="BQ34" s="250">
        <v>28</v>
      </c>
      <c r="BR34" s="251"/>
      <c r="BS34" s="752" t="s">
        <v>596</v>
      </c>
      <c r="BT34" s="753"/>
      <c r="BU34" s="753"/>
      <c r="BV34" s="753"/>
      <c r="BW34" s="753"/>
      <c r="BX34" s="753"/>
      <c r="BY34" s="753"/>
      <c r="BZ34" s="753"/>
      <c r="CA34" s="753"/>
      <c r="CB34" s="753"/>
      <c r="CC34" s="753"/>
      <c r="CD34" s="753"/>
      <c r="CE34" s="753"/>
      <c r="CF34" s="753"/>
      <c r="CG34" s="754"/>
      <c r="CH34" s="765">
        <v>3</v>
      </c>
      <c r="CI34" s="766"/>
      <c r="CJ34" s="766"/>
      <c r="CK34" s="766"/>
      <c r="CL34" s="767"/>
      <c r="CM34" s="765">
        <v>1981</v>
      </c>
      <c r="CN34" s="766"/>
      <c r="CO34" s="766"/>
      <c r="CP34" s="766"/>
      <c r="CQ34" s="767"/>
      <c r="CR34" s="765">
        <v>147</v>
      </c>
      <c r="CS34" s="766"/>
      <c r="CT34" s="766"/>
      <c r="CU34" s="766"/>
      <c r="CV34" s="767"/>
      <c r="CW34" s="765">
        <v>25</v>
      </c>
      <c r="CX34" s="766"/>
      <c r="CY34" s="766"/>
      <c r="CZ34" s="766"/>
      <c r="DA34" s="767"/>
      <c r="DB34" s="765" t="s">
        <v>569</v>
      </c>
      <c r="DC34" s="766"/>
      <c r="DD34" s="766"/>
      <c r="DE34" s="766"/>
      <c r="DF34" s="767"/>
      <c r="DG34" s="765" t="s">
        <v>569</v>
      </c>
      <c r="DH34" s="766"/>
      <c r="DI34" s="766"/>
      <c r="DJ34" s="766"/>
      <c r="DK34" s="767"/>
      <c r="DL34" s="765" t="s">
        <v>569</v>
      </c>
      <c r="DM34" s="766"/>
      <c r="DN34" s="766"/>
      <c r="DO34" s="766"/>
      <c r="DP34" s="767"/>
      <c r="DQ34" s="765" t="s">
        <v>569</v>
      </c>
      <c r="DR34" s="766"/>
      <c r="DS34" s="766"/>
      <c r="DT34" s="766"/>
      <c r="DU34" s="767"/>
      <c r="DV34" s="768"/>
      <c r="DW34" s="769"/>
      <c r="DX34" s="769"/>
      <c r="DY34" s="769"/>
      <c r="DZ34" s="770"/>
      <c r="EA34" s="234"/>
    </row>
    <row r="35" spans="1:131" s="235" customFormat="1" ht="26.25" customHeight="1" x14ac:dyDescent="0.2">
      <c r="A35" s="254">
        <v>8</v>
      </c>
      <c r="B35" s="739" t="s">
        <v>389</v>
      </c>
      <c r="C35" s="740"/>
      <c r="D35" s="740"/>
      <c r="E35" s="740"/>
      <c r="F35" s="740"/>
      <c r="G35" s="740"/>
      <c r="H35" s="740"/>
      <c r="I35" s="740"/>
      <c r="J35" s="740"/>
      <c r="K35" s="740"/>
      <c r="L35" s="740"/>
      <c r="M35" s="740"/>
      <c r="N35" s="740"/>
      <c r="O35" s="740"/>
      <c r="P35" s="741"/>
      <c r="Q35" s="742">
        <v>4701</v>
      </c>
      <c r="R35" s="743"/>
      <c r="S35" s="743"/>
      <c r="T35" s="743"/>
      <c r="U35" s="743"/>
      <c r="V35" s="743">
        <v>4158</v>
      </c>
      <c r="W35" s="743"/>
      <c r="X35" s="743"/>
      <c r="Y35" s="743"/>
      <c r="Z35" s="743"/>
      <c r="AA35" s="743">
        <v>544</v>
      </c>
      <c r="AB35" s="743"/>
      <c r="AC35" s="743"/>
      <c r="AD35" s="743"/>
      <c r="AE35" s="744"/>
      <c r="AF35" s="818">
        <v>359</v>
      </c>
      <c r="AG35" s="743"/>
      <c r="AH35" s="743"/>
      <c r="AI35" s="743"/>
      <c r="AJ35" s="819"/>
      <c r="AK35" s="822">
        <v>667</v>
      </c>
      <c r="AL35" s="823"/>
      <c r="AM35" s="823"/>
      <c r="AN35" s="823"/>
      <c r="AO35" s="823"/>
      <c r="AP35" s="823">
        <v>9286</v>
      </c>
      <c r="AQ35" s="823"/>
      <c r="AR35" s="823"/>
      <c r="AS35" s="823"/>
      <c r="AT35" s="823"/>
      <c r="AU35" s="823">
        <v>5507</v>
      </c>
      <c r="AV35" s="823"/>
      <c r="AW35" s="823"/>
      <c r="AX35" s="823"/>
      <c r="AY35" s="823"/>
      <c r="AZ35" s="824" t="s">
        <v>500</v>
      </c>
      <c r="BA35" s="824"/>
      <c r="BB35" s="824"/>
      <c r="BC35" s="824"/>
      <c r="BD35" s="824"/>
      <c r="BE35" s="820" t="s">
        <v>565</v>
      </c>
      <c r="BF35" s="820"/>
      <c r="BG35" s="820"/>
      <c r="BH35" s="820"/>
      <c r="BI35" s="821"/>
      <c r="BJ35" s="240"/>
      <c r="BK35" s="240"/>
      <c r="BL35" s="240"/>
      <c r="BM35" s="240"/>
      <c r="BN35" s="240"/>
      <c r="BO35" s="253"/>
      <c r="BP35" s="253"/>
      <c r="BQ35" s="250">
        <v>29</v>
      </c>
      <c r="BR35" s="251"/>
      <c r="BS35" s="752" t="s">
        <v>597</v>
      </c>
      <c r="BT35" s="753"/>
      <c r="BU35" s="753"/>
      <c r="BV35" s="753"/>
      <c r="BW35" s="753"/>
      <c r="BX35" s="753"/>
      <c r="BY35" s="753"/>
      <c r="BZ35" s="753"/>
      <c r="CA35" s="753"/>
      <c r="CB35" s="753"/>
      <c r="CC35" s="753"/>
      <c r="CD35" s="753"/>
      <c r="CE35" s="753"/>
      <c r="CF35" s="753"/>
      <c r="CG35" s="754"/>
      <c r="CH35" s="765">
        <v>60</v>
      </c>
      <c r="CI35" s="766"/>
      <c r="CJ35" s="766"/>
      <c r="CK35" s="766"/>
      <c r="CL35" s="767"/>
      <c r="CM35" s="765">
        <v>2799</v>
      </c>
      <c r="CN35" s="766"/>
      <c r="CO35" s="766"/>
      <c r="CP35" s="766"/>
      <c r="CQ35" s="767"/>
      <c r="CR35" s="765">
        <v>299</v>
      </c>
      <c r="CS35" s="766"/>
      <c r="CT35" s="766"/>
      <c r="CU35" s="766"/>
      <c r="CV35" s="767"/>
      <c r="CW35" s="765" t="s">
        <v>569</v>
      </c>
      <c r="CX35" s="766"/>
      <c r="CY35" s="766"/>
      <c r="CZ35" s="766"/>
      <c r="DA35" s="767"/>
      <c r="DB35" s="765" t="s">
        <v>569</v>
      </c>
      <c r="DC35" s="766"/>
      <c r="DD35" s="766"/>
      <c r="DE35" s="766"/>
      <c r="DF35" s="767"/>
      <c r="DG35" s="765" t="s">
        <v>569</v>
      </c>
      <c r="DH35" s="766"/>
      <c r="DI35" s="766"/>
      <c r="DJ35" s="766"/>
      <c r="DK35" s="767"/>
      <c r="DL35" s="765" t="s">
        <v>569</v>
      </c>
      <c r="DM35" s="766"/>
      <c r="DN35" s="766"/>
      <c r="DO35" s="766"/>
      <c r="DP35" s="767"/>
      <c r="DQ35" s="765" t="s">
        <v>569</v>
      </c>
      <c r="DR35" s="766"/>
      <c r="DS35" s="766"/>
      <c r="DT35" s="766"/>
      <c r="DU35" s="767"/>
      <c r="DV35" s="768"/>
      <c r="DW35" s="769"/>
      <c r="DX35" s="769"/>
      <c r="DY35" s="769"/>
      <c r="DZ35" s="770"/>
      <c r="EA35" s="234"/>
    </row>
    <row r="36" spans="1:131" s="235" customFormat="1" ht="26.25" customHeight="1" x14ac:dyDescent="0.2">
      <c r="A36" s="254">
        <v>9</v>
      </c>
      <c r="B36" s="739" t="s">
        <v>390</v>
      </c>
      <c r="C36" s="740"/>
      <c r="D36" s="740"/>
      <c r="E36" s="740"/>
      <c r="F36" s="740"/>
      <c r="G36" s="740"/>
      <c r="H36" s="740"/>
      <c r="I36" s="740"/>
      <c r="J36" s="740"/>
      <c r="K36" s="740"/>
      <c r="L36" s="740"/>
      <c r="M36" s="740"/>
      <c r="N36" s="740"/>
      <c r="O36" s="740"/>
      <c r="P36" s="741"/>
      <c r="Q36" s="742">
        <v>331</v>
      </c>
      <c r="R36" s="743"/>
      <c r="S36" s="743"/>
      <c r="T36" s="743"/>
      <c r="U36" s="743"/>
      <c r="V36" s="743">
        <v>111</v>
      </c>
      <c r="W36" s="743"/>
      <c r="X36" s="743"/>
      <c r="Y36" s="743"/>
      <c r="Z36" s="743"/>
      <c r="AA36" s="743">
        <v>220</v>
      </c>
      <c r="AB36" s="743"/>
      <c r="AC36" s="743"/>
      <c r="AD36" s="743"/>
      <c r="AE36" s="744"/>
      <c r="AF36" s="818" t="s">
        <v>500</v>
      </c>
      <c r="AG36" s="743"/>
      <c r="AH36" s="743"/>
      <c r="AI36" s="743"/>
      <c r="AJ36" s="819"/>
      <c r="AK36" s="822">
        <v>45</v>
      </c>
      <c r="AL36" s="823"/>
      <c r="AM36" s="823"/>
      <c r="AN36" s="823"/>
      <c r="AO36" s="823"/>
      <c r="AP36" s="823">
        <v>453</v>
      </c>
      <c r="AQ36" s="823"/>
      <c r="AR36" s="823"/>
      <c r="AS36" s="823"/>
      <c r="AT36" s="823"/>
      <c r="AU36" s="823" t="s">
        <v>500</v>
      </c>
      <c r="AV36" s="823"/>
      <c r="AW36" s="823"/>
      <c r="AX36" s="823"/>
      <c r="AY36" s="823"/>
      <c r="AZ36" s="824" t="s">
        <v>500</v>
      </c>
      <c r="BA36" s="824"/>
      <c r="BB36" s="824"/>
      <c r="BC36" s="824"/>
      <c r="BD36" s="824"/>
      <c r="BE36" s="820" t="s">
        <v>565</v>
      </c>
      <c r="BF36" s="820"/>
      <c r="BG36" s="820"/>
      <c r="BH36" s="820"/>
      <c r="BI36" s="821"/>
      <c r="BJ36" s="240"/>
      <c r="BK36" s="240"/>
      <c r="BL36" s="240"/>
      <c r="BM36" s="240"/>
      <c r="BN36" s="240"/>
      <c r="BO36" s="253"/>
      <c r="BP36" s="253"/>
      <c r="BQ36" s="250">
        <v>30</v>
      </c>
      <c r="BR36" s="251"/>
      <c r="BS36" s="752" t="s">
        <v>598</v>
      </c>
      <c r="BT36" s="753"/>
      <c r="BU36" s="753"/>
      <c r="BV36" s="753"/>
      <c r="BW36" s="753"/>
      <c r="BX36" s="753"/>
      <c r="BY36" s="753"/>
      <c r="BZ36" s="753"/>
      <c r="CA36" s="753"/>
      <c r="CB36" s="753"/>
      <c r="CC36" s="753"/>
      <c r="CD36" s="753"/>
      <c r="CE36" s="753"/>
      <c r="CF36" s="753"/>
      <c r="CG36" s="754"/>
      <c r="CH36" s="765">
        <v>17</v>
      </c>
      <c r="CI36" s="766"/>
      <c r="CJ36" s="766"/>
      <c r="CK36" s="766"/>
      <c r="CL36" s="767"/>
      <c r="CM36" s="765">
        <v>120</v>
      </c>
      <c r="CN36" s="766"/>
      <c r="CO36" s="766"/>
      <c r="CP36" s="766"/>
      <c r="CQ36" s="767"/>
      <c r="CR36" s="765">
        <v>17</v>
      </c>
      <c r="CS36" s="766"/>
      <c r="CT36" s="766"/>
      <c r="CU36" s="766"/>
      <c r="CV36" s="767"/>
      <c r="CW36" s="765" t="s">
        <v>569</v>
      </c>
      <c r="CX36" s="766"/>
      <c r="CY36" s="766"/>
      <c r="CZ36" s="766"/>
      <c r="DA36" s="767"/>
      <c r="DB36" s="765" t="s">
        <v>569</v>
      </c>
      <c r="DC36" s="766"/>
      <c r="DD36" s="766"/>
      <c r="DE36" s="766"/>
      <c r="DF36" s="767"/>
      <c r="DG36" s="765" t="s">
        <v>569</v>
      </c>
      <c r="DH36" s="766"/>
      <c r="DI36" s="766"/>
      <c r="DJ36" s="766"/>
      <c r="DK36" s="767"/>
      <c r="DL36" s="765" t="s">
        <v>569</v>
      </c>
      <c r="DM36" s="766"/>
      <c r="DN36" s="766"/>
      <c r="DO36" s="766"/>
      <c r="DP36" s="767"/>
      <c r="DQ36" s="765" t="s">
        <v>569</v>
      </c>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t="s">
        <v>567</v>
      </c>
      <c r="BS37" s="752" t="s">
        <v>599</v>
      </c>
      <c r="BT37" s="753"/>
      <c r="BU37" s="753"/>
      <c r="BV37" s="753"/>
      <c r="BW37" s="753"/>
      <c r="BX37" s="753"/>
      <c r="BY37" s="753"/>
      <c r="BZ37" s="753"/>
      <c r="CA37" s="753"/>
      <c r="CB37" s="753"/>
      <c r="CC37" s="753"/>
      <c r="CD37" s="753"/>
      <c r="CE37" s="753"/>
      <c r="CF37" s="753"/>
      <c r="CG37" s="754"/>
      <c r="CH37" s="765">
        <v>0</v>
      </c>
      <c r="CI37" s="766"/>
      <c r="CJ37" s="766"/>
      <c r="CK37" s="766"/>
      <c r="CL37" s="767"/>
      <c r="CM37" s="765">
        <v>15863</v>
      </c>
      <c r="CN37" s="766"/>
      <c r="CO37" s="766"/>
      <c r="CP37" s="766"/>
      <c r="CQ37" s="767"/>
      <c r="CR37" s="765">
        <v>10</v>
      </c>
      <c r="CS37" s="766"/>
      <c r="CT37" s="766"/>
      <c r="CU37" s="766"/>
      <c r="CV37" s="767"/>
      <c r="CW37" s="765">
        <v>134</v>
      </c>
      <c r="CX37" s="766"/>
      <c r="CY37" s="766"/>
      <c r="CZ37" s="766"/>
      <c r="DA37" s="767"/>
      <c r="DB37" s="765">
        <v>21487</v>
      </c>
      <c r="DC37" s="766"/>
      <c r="DD37" s="766"/>
      <c r="DE37" s="766"/>
      <c r="DF37" s="767"/>
      <c r="DG37" s="765" t="s">
        <v>569</v>
      </c>
      <c r="DH37" s="766"/>
      <c r="DI37" s="766"/>
      <c r="DJ37" s="766"/>
      <c r="DK37" s="767"/>
      <c r="DL37" s="765">
        <v>9348</v>
      </c>
      <c r="DM37" s="766"/>
      <c r="DN37" s="766"/>
      <c r="DO37" s="766"/>
      <c r="DP37" s="767"/>
      <c r="DQ37" s="765">
        <v>8413</v>
      </c>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t="s">
        <v>600</v>
      </c>
      <c r="BT38" s="753"/>
      <c r="BU38" s="753"/>
      <c r="BV38" s="753"/>
      <c r="BW38" s="753"/>
      <c r="BX38" s="753"/>
      <c r="BY38" s="753"/>
      <c r="BZ38" s="753"/>
      <c r="CA38" s="753"/>
      <c r="CB38" s="753"/>
      <c r="CC38" s="753"/>
      <c r="CD38" s="753"/>
      <c r="CE38" s="753"/>
      <c r="CF38" s="753"/>
      <c r="CG38" s="754"/>
      <c r="CH38" s="765">
        <v>-9</v>
      </c>
      <c r="CI38" s="766"/>
      <c r="CJ38" s="766"/>
      <c r="CK38" s="766"/>
      <c r="CL38" s="767"/>
      <c r="CM38" s="765">
        <v>2880</v>
      </c>
      <c r="CN38" s="766"/>
      <c r="CO38" s="766"/>
      <c r="CP38" s="766"/>
      <c r="CQ38" s="767"/>
      <c r="CR38" s="765">
        <v>1761</v>
      </c>
      <c r="CS38" s="766"/>
      <c r="CT38" s="766"/>
      <c r="CU38" s="766"/>
      <c r="CV38" s="767"/>
      <c r="CW38" s="765">
        <v>51</v>
      </c>
      <c r="CX38" s="766"/>
      <c r="CY38" s="766"/>
      <c r="CZ38" s="766"/>
      <c r="DA38" s="767"/>
      <c r="DB38" s="765" t="s">
        <v>569</v>
      </c>
      <c r="DC38" s="766"/>
      <c r="DD38" s="766"/>
      <c r="DE38" s="766"/>
      <c r="DF38" s="767"/>
      <c r="DG38" s="765" t="s">
        <v>569</v>
      </c>
      <c r="DH38" s="766"/>
      <c r="DI38" s="766"/>
      <c r="DJ38" s="766"/>
      <c r="DK38" s="767"/>
      <c r="DL38" s="765" t="s">
        <v>569</v>
      </c>
      <c r="DM38" s="766"/>
      <c r="DN38" s="766"/>
      <c r="DO38" s="766"/>
      <c r="DP38" s="767"/>
      <c r="DQ38" s="765" t="s">
        <v>569</v>
      </c>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t="s">
        <v>601</v>
      </c>
      <c r="BT39" s="753"/>
      <c r="BU39" s="753"/>
      <c r="BV39" s="753"/>
      <c r="BW39" s="753"/>
      <c r="BX39" s="753"/>
      <c r="BY39" s="753"/>
      <c r="BZ39" s="753"/>
      <c r="CA39" s="753"/>
      <c r="CB39" s="753"/>
      <c r="CC39" s="753"/>
      <c r="CD39" s="753"/>
      <c r="CE39" s="753"/>
      <c r="CF39" s="753"/>
      <c r="CG39" s="754"/>
      <c r="CH39" s="765">
        <v>84</v>
      </c>
      <c r="CI39" s="766"/>
      <c r="CJ39" s="766"/>
      <c r="CK39" s="766"/>
      <c r="CL39" s="767"/>
      <c r="CM39" s="765">
        <v>1955</v>
      </c>
      <c r="CN39" s="766"/>
      <c r="CO39" s="766"/>
      <c r="CP39" s="766"/>
      <c r="CQ39" s="767"/>
      <c r="CR39" s="765">
        <v>41</v>
      </c>
      <c r="CS39" s="766"/>
      <c r="CT39" s="766"/>
      <c r="CU39" s="766"/>
      <c r="CV39" s="767"/>
      <c r="CW39" s="765" t="s">
        <v>569</v>
      </c>
      <c r="CX39" s="766"/>
      <c r="CY39" s="766"/>
      <c r="CZ39" s="766"/>
      <c r="DA39" s="767"/>
      <c r="DB39" s="765" t="s">
        <v>569</v>
      </c>
      <c r="DC39" s="766"/>
      <c r="DD39" s="766"/>
      <c r="DE39" s="766"/>
      <c r="DF39" s="767"/>
      <c r="DG39" s="765" t="s">
        <v>569</v>
      </c>
      <c r="DH39" s="766"/>
      <c r="DI39" s="766"/>
      <c r="DJ39" s="766"/>
      <c r="DK39" s="767"/>
      <c r="DL39" s="765" t="s">
        <v>569</v>
      </c>
      <c r="DM39" s="766"/>
      <c r="DN39" s="766"/>
      <c r="DO39" s="766"/>
      <c r="DP39" s="767"/>
      <c r="DQ39" s="765" t="s">
        <v>569</v>
      </c>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t="s">
        <v>567</v>
      </c>
      <c r="BS40" s="752" t="s">
        <v>602</v>
      </c>
      <c r="BT40" s="753"/>
      <c r="BU40" s="753"/>
      <c r="BV40" s="753"/>
      <c r="BW40" s="753"/>
      <c r="BX40" s="753"/>
      <c r="BY40" s="753"/>
      <c r="BZ40" s="753"/>
      <c r="CA40" s="753"/>
      <c r="CB40" s="753"/>
      <c r="CC40" s="753"/>
      <c r="CD40" s="753"/>
      <c r="CE40" s="753"/>
      <c r="CF40" s="753"/>
      <c r="CG40" s="754"/>
      <c r="CH40" s="765">
        <v>-3</v>
      </c>
      <c r="CI40" s="766"/>
      <c r="CJ40" s="766"/>
      <c r="CK40" s="766"/>
      <c r="CL40" s="767"/>
      <c r="CM40" s="765">
        <v>649</v>
      </c>
      <c r="CN40" s="766"/>
      <c r="CO40" s="766"/>
      <c r="CP40" s="766"/>
      <c r="CQ40" s="767"/>
      <c r="CR40" s="765">
        <v>30</v>
      </c>
      <c r="CS40" s="766"/>
      <c r="CT40" s="766"/>
      <c r="CU40" s="766"/>
      <c r="CV40" s="767"/>
      <c r="CW40" s="765">
        <v>4</v>
      </c>
      <c r="CX40" s="766"/>
      <c r="CY40" s="766"/>
      <c r="CZ40" s="766"/>
      <c r="DA40" s="767"/>
      <c r="DB40" s="765" t="s">
        <v>569</v>
      </c>
      <c r="DC40" s="766"/>
      <c r="DD40" s="766"/>
      <c r="DE40" s="766"/>
      <c r="DF40" s="767"/>
      <c r="DG40" s="765" t="s">
        <v>569</v>
      </c>
      <c r="DH40" s="766"/>
      <c r="DI40" s="766"/>
      <c r="DJ40" s="766"/>
      <c r="DK40" s="767"/>
      <c r="DL40" s="765" t="s">
        <v>569</v>
      </c>
      <c r="DM40" s="766"/>
      <c r="DN40" s="766"/>
      <c r="DO40" s="766"/>
      <c r="DP40" s="767"/>
      <c r="DQ40" s="765" t="s">
        <v>569</v>
      </c>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t="s">
        <v>567</v>
      </c>
      <c r="BS41" s="752" t="s">
        <v>603</v>
      </c>
      <c r="BT41" s="753"/>
      <c r="BU41" s="753"/>
      <c r="BV41" s="753"/>
      <c r="BW41" s="753"/>
      <c r="BX41" s="753"/>
      <c r="BY41" s="753"/>
      <c r="BZ41" s="753"/>
      <c r="CA41" s="753"/>
      <c r="CB41" s="753"/>
      <c r="CC41" s="753"/>
      <c r="CD41" s="753"/>
      <c r="CE41" s="753"/>
      <c r="CF41" s="753"/>
      <c r="CG41" s="754"/>
      <c r="CH41" s="765">
        <v>0</v>
      </c>
      <c r="CI41" s="766"/>
      <c r="CJ41" s="766"/>
      <c r="CK41" s="766"/>
      <c r="CL41" s="767"/>
      <c r="CM41" s="765">
        <v>366</v>
      </c>
      <c r="CN41" s="766"/>
      <c r="CO41" s="766"/>
      <c r="CP41" s="766"/>
      <c r="CQ41" s="767"/>
      <c r="CR41" s="765">
        <v>366</v>
      </c>
      <c r="CS41" s="766"/>
      <c r="CT41" s="766"/>
      <c r="CU41" s="766"/>
      <c r="CV41" s="767"/>
      <c r="CW41" s="765" t="s">
        <v>604</v>
      </c>
      <c r="CX41" s="766"/>
      <c r="CY41" s="766"/>
      <c r="CZ41" s="766"/>
      <c r="DA41" s="767"/>
      <c r="DB41" s="765" t="s">
        <v>604</v>
      </c>
      <c r="DC41" s="766"/>
      <c r="DD41" s="766"/>
      <c r="DE41" s="766"/>
      <c r="DF41" s="767"/>
      <c r="DG41" s="765">
        <v>25</v>
      </c>
      <c r="DH41" s="766"/>
      <c r="DI41" s="766"/>
      <c r="DJ41" s="766"/>
      <c r="DK41" s="767"/>
      <c r="DL41" s="765" t="s">
        <v>604</v>
      </c>
      <c r="DM41" s="766"/>
      <c r="DN41" s="766"/>
      <c r="DO41" s="766"/>
      <c r="DP41" s="767"/>
      <c r="DQ41" s="765" t="s">
        <v>604</v>
      </c>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t="s">
        <v>605</v>
      </c>
      <c r="BT42" s="753"/>
      <c r="BU42" s="753"/>
      <c r="BV42" s="753"/>
      <c r="BW42" s="753"/>
      <c r="BX42" s="753"/>
      <c r="BY42" s="753"/>
      <c r="BZ42" s="753"/>
      <c r="CA42" s="753"/>
      <c r="CB42" s="753"/>
      <c r="CC42" s="753"/>
      <c r="CD42" s="753"/>
      <c r="CE42" s="753"/>
      <c r="CF42" s="753"/>
      <c r="CG42" s="754"/>
      <c r="CH42" s="765">
        <v>84</v>
      </c>
      <c r="CI42" s="766"/>
      <c r="CJ42" s="766"/>
      <c r="CK42" s="766"/>
      <c r="CL42" s="767"/>
      <c r="CM42" s="765">
        <v>7321</v>
      </c>
      <c r="CN42" s="766"/>
      <c r="CO42" s="766"/>
      <c r="CP42" s="766"/>
      <c r="CQ42" s="767"/>
      <c r="CR42" s="765">
        <v>13</v>
      </c>
      <c r="CS42" s="766"/>
      <c r="CT42" s="766"/>
      <c r="CU42" s="766"/>
      <c r="CV42" s="767"/>
      <c r="CW42" s="765" t="s">
        <v>604</v>
      </c>
      <c r="CX42" s="766"/>
      <c r="CY42" s="766"/>
      <c r="CZ42" s="766"/>
      <c r="DA42" s="767"/>
      <c r="DB42" s="765" t="s">
        <v>604</v>
      </c>
      <c r="DC42" s="766"/>
      <c r="DD42" s="766"/>
      <c r="DE42" s="766"/>
      <c r="DF42" s="767"/>
      <c r="DG42" s="765" t="s">
        <v>604</v>
      </c>
      <c r="DH42" s="766"/>
      <c r="DI42" s="766"/>
      <c r="DJ42" s="766"/>
      <c r="DK42" s="767"/>
      <c r="DL42" s="765" t="s">
        <v>604</v>
      </c>
      <c r="DM42" s="766"/>
      <c r="DN42" s="766"/>
      <c r="DO42" s="766"/>
      <c r="DP42" s="767"/>
      <c r="DQ42" s="765" t="s">
        <v>604</v>
      </c>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t="s">
        <v>606</v>
      </c>
      <c r="BT43" s="753"/>
      <c r="BU43" s="753"/>
      <c r="BV43" s="753"/>
      <c r="BW43" s="753"/>
      <c r="BX43" s="753"/>
      <c r="BY43" s="753"/>
      <c r="BZ43" s="753"/>
      <c r="CA43" s="753"/>
      <c r="CB43" s="753"/>
      <c r="CC43" s="753"/>
      <c r="CD43" s="753"/>
      <c r="CE43" s="753"/>
      <c r="CF43" s="753"/>
      <c r="CG43" s="754"/>
      <c r="CH43" s="765">
        <v>1</v>
      </c>
      <c r="CI43" s="766"/>
      <c r="CJ43" s="766"/>
      <c r="CK43" s="766"/>
      <c r="CL43" s="767"/>
      <c r="CM43" s="765">
        <v>49</v>
      </c>
      <c r="CN43" s="766"/>
      <c r="CO43" s="766"/>
      <c r="CP43" s="766"/>
      <c r="CQ43" s="767"/>
      <c r="CR43" s="765">
        <v>50</v>
      </c>
      <c r="CS43" s="766"/>
      <c r="CT43" s="766"/>
      <c r="CU43" s="766"/>
      <c r="CV43" s="767"/>
      <c r="CW43" s="765" t="s">
        <v>604</v>
      </c>
      <c r="CX43" s="766"/>
      <c r="CY43" s="766"/>
      <c r="CZ43" s="766"/>
      <c r="DA43" s="767"/>
      <c r="DB43" s="765" t="s">
        <v>604</v>
      </c>
      <c r="DC43" s="766"/>
      <c r="DD43" s="766"/>
      <c r="DE43" s="766"/>
      <c r="DF43" s="767"/>
      <c r="DG43" s="765" t="s">
        <v>604</v>
      </c>
      <c r="DH43" s="766"/>
      <c r="DI43" s="766"/>
      <c r="DJ43" s="766"/>
      <c r="DK43" s="767"/>
      <c r="DL43" s="765" t="s">
        <v>604</v>
      </c>
      <c r="DM43" s="766"/>
      <c r="DN43" s="766"/>
      <c r="DO43" s="766"/>
      <c r="DP43" s="767"/>
      <c r="DQ43" s="765" t="s">
        <v>604</v>
      </c>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t="s">
        <v>607</v>
      </c>
      <c r="BT44" s="753"/>
      <c r="BU44" s="753"/>
      <c r="BV44" s="753"/>
      <c r="BW44" s="753"/>
      <c r="BX44" s="753"/>
      <c r="BY44" s="753"/>
      <c r="BZ44" s="753"/>
      <c r="CA44" s="753"/>
      <c r="CB44" s="753"/>
      <c r="CC44" s="753"/>
      <c r="CD44" s="753"/>
      <c r="CE44" s="753"/>
      <c r="CF44" s="753"/>
      <c r="CG44" s="754"/>
      <c r="CH44" s="765">
        <v>-40</v>
      </c>
      <c r="CI44" s="766"/>
      <c r="CJ44" s="766"/>
      <c r="CK44" s="766"/>
      <c r="CL44" s="767"/>
      <c r="CM44" s="765">
        <v>1954</v>
      </c>
      <c r="CN44" s="766"/>
      <c r="CO44" s="766"/>
      <c r="CP44" s="766"/>
      <c r="CQ44" s="767"/>
      <c r="CR44" s="765">
        <v>40</v>
      </c>
      <c r="CS44" s="766"/>
      <c r="CT44" s="766"/>
      <c r="CU44" s="766"/>
      <c r="CV44" s="767"/>
      <c r="CW44" s="765">
        <v>26</v>
      </c>
      <c r="CX44" s="766"/>
      <c r="CY44" s="766"/>
      <c r="CZ44" s="766"/>
      <c r="DA44" s="767"/>
      <c r="DB44" s="765" t="s">
        <v>604</v>
      </c>
      <c r="DC44" s="766"/>
      <c r="DD44" s="766"/>
      <c r="DE44" s="766"/>
      <c r="DF44" s="767"/>
      <c r="DG44" s="765" t="s">
        <v>604</v>
      </c>
      <c r="DH44" s="766"/>
      <c r="DI44" s="766"/>
      <c r="DJ44" s="766"/>
      <c r="DK44" s="767"/>
      <c r="DL44" s="765" t="s">
        <v>604</v>
      </c>
      <c r="DM44" s="766"/>
      <c r="DN44" s="766"/>
      <c r="DO44" s="766"/>
      <c r="DP44" s="767"/>
      <c r="DQ44" s="765" t="s">
        <v>604</v>
      </c>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t="s">
        <v>608</v>
      </c>
      <c r="BT45" s="753"/>
      <c r="BU45" s="753"/>
      <c r="BV45" s="753"/>
      <c r="BW45" s="753"/>
      <c r="BX45" s="753"/>
      <c r="BY45" s="753"/>
      <c r="BZ45" s="753"/>
      <c r="CA45" s="753"/>
      <c r="CB45" s="753"/>
      <c r="CC45" s="753"/>
      <c r="CD45" s="753"/>
      <c r="CE45" s="753"/>
      <c r="CF45" s="753"/>
      <c r="CG45" s="754"/>
      <c r="CH45" s="765">
        <v>1</v>
      </c>
      <c r="CI45" s="766"/>
      <c r="CJ45" s="766"/>
      <c r="CK45" s="766"/>
      <c r="CL45" s="767"/>
      <c r="CM45" s="765">
        <v>423</v>
      </c>
      <c r="CN45" s="766"/>
      <c r="CO45" s="766"/>
      <c r="CP45" s="766"/>
      <c r="CQ45" s="767"/>
      <c r="CR45" s="765">
        <v>186</v>
      </c>
      <c r="CS45" s="766"/>
      <c r="CT45" s="766"/>
      <c r="CU45" s="766"/>
      <c r="CV45" s="767"/>
      <c r="CW45" s="765">
        <v>48</v>
      </c>
      <c r="CX45" s="766"/>
      <c r="CY45" s="766"/>
      <c r="CZ45" s="766"/>
      <c r="DA45" s="767"/>
      <c r="DB45" s="765" t="s">
        <v>604</v>
      </c>
      <c r="DC45" s="766"/>
      <c r="DD45" s="766"/>
      <c r="DE45" s="766"/>
      <c r="DF45" s="767"/>
      <c r="DG45" s="765" t="s">
        <v>604</v>
      </c>
      <c r="DH45" s="766"/>
      <c r="DI45" s="766"/>
      <c r="DJ45" s="766"/>
      <c r="DK45" s="767"/>
      <c r="DL45" s="765" t="s">
        <v>604</v>
      </c>
      <c r="DM45" s="766"/>
      <c r="DN45" s="766"/>
      <c r="DO45" s="766"/>
      <c r="DP45" s="767"/>
      <c r="DQ45" s="765" t="s">
        <v>604</v>
      </c>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t="s">
        <v>609</v>
      </c>
      <c r="BT46" s="753"/>
      <c r="BU46" s="753"/>
      <c r="BV46" s="753"/>
      <c r="BW46" s="753"/>
      <c r="BX46" s="753"/>
      <c r="BY46" s="753"/>
      <c r="BZ46" s="753"/>
      <c r="CA46" s="753"/>
      <c r="CB46" s="753"/>
      <c r="CC46" s="753"/>
      <c r="CD46" s="753"/>
      <c r="CE46" s="753"/>
      <c r="CF46" s="753"/>
      <c r="CG46" s="754"/>
      <c r="CH46" s="765">
        <v>2</v>
      </c>
      <c r="CI46" s="766"/>
      <c r="CJ46" s="766"/>
      <c r="CK46" s="766"/>
      <c r="CL46" s="767"/>
      <c r="CM46" s="765">
        <v>869</v>
      </c>
      <c r="CN46" s="766"/>
      <c r="CO46" s="766"/>
      <c r="CP46" s="766"/>
      <c r="CQ46" s="767"/>
      <c r="CR46" s="765">
        <v>450</v>
      </c>
      <c r="CS46" s="766"/>
      <c r="CT46" s="766"/>
      <c r="CU46" s="766"/>
      <c r="CV46" s="767"/>
      <c r="CW46" s="765" t="s">
        <v>604</v>
      </c>
      <c r="CX46" s="766"/>
      <c r="CY46" s="766"/>
      <c r="CZ46" s="766"/>
      <c r="DA46" s="767"/>
      <c r="DB46" s="765" t="s">
        <v>604</v>
      </c>
      <c r="DC46" s="766"/>
      <c r="DD46" s="766"/>
      <c r="DE46" s="766"/>
      <c r="DF46" s="767"/>
      <c r="DG46" s="765" t="s">
        <v>604</v>
      </c>
      <c r="DH46" s="766"/>
      <c r="DI46" s="766"/>
      <c r="DJ46" s="766"/>
      <c r="DK46" s="767"/>
      <c r="DL46" s="765" t="s">
        <v>604</v>
      </c>
      <c r="DM46" s="766"/>
      <c r="DN46" s="766"/>
      <c r="DO46" s="766"/>
      <c r="DP46" s="767"/>
      <c r="DQ46" s="765" t="s">
        <v>604</v>
      </c>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391</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369</v>
      </c>
      <c r="B63" s="780" t="s">
        <v>392</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36904</v>
      </c>
      <c r="AG63" s="834"/>
      <c r="AH63" s="834"/>
      <c r="AI63" s="834"/>
      <c r="AJ63" s="835"/>
      <c r="AK63" s="836"/>
      <c r="AL63" s="831"/>
      <c r="AM63" s="831"/>
      <c r="AN63" s="831"/>
      <c r="AO63" s="831"/>
      <c r="AP63" s="834">
        <v>58473</v>
      </c>
      <c r="AQ63" s="834"/>
      <c r="AR63" s="834"/>
      <c r="AS63" s="834"/>
      <c r="AT63" s="834"/>
      <c r="AU63" s="834">
        <v>27196</v>
      </c>
      <c r="AV63" s="834"/>
      <c r="AW63" s="834"/>
      <c r="AX63" s="834"/>
      <c r="AY63" s="834"/>
      <c r="AZ63" s="845"/>
      <c r="BA63" s="845"/>
      <c r="BB63" s="845"/>
      <c r="BC63" s="845"/>
      <c r="BD63" s="845"/>
      <c r="BE63" s="846"/>
      <c r="BF63" s="846"/>
      <c r="BG63" s="846"/>
      <c r="BH63" s="846"/>
      <c r="BI63" s="847"/>
      <c r="BJ63" s="848" t="s">
        <v>393</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395</v>
      </c>
      <c r="B66" s="725"/>
      <c r="C66" s="725"/>
      <c r="D66" s="725"/>
      <c r="E66" s="725"/>
      <c r="F66" s="725"/>
      <c r="G66" s="725"/>
      <c r="H66" s="725"/>
      <c r="I66" s="725"/>
      <c r="J66" s="725"/>
      <c r="K66" s="725"/>
      <c r="L66" s="725"/>
      <c r="M66" s="725"/>
      <c r="N66" s="725"/>
      <c r="O66" s="725"/>
      <c r="P66" s="726"/>
      <c r="Q66" s="701" t="s">
        <v>396</v>
      </c>
      <c r="R66" s="702"/>
      <c r="S66" s="702"/>
      <c r="T66" s="702"/>
      <c r="U66" s="703"/>
      <c r="V66" s="701" t="s">
        <v>397</v>
      </c>
      <c r="W66" s="702"/>
      <c r="X66" s="702"/>
      <c r="Y66" s="702"/>
      <c r="Z66" s="703"/>
      <c r="AA66" s="701" t="s">
        <v>376</v>
      </c>
      <c r="AB66" s="702"/>
      <c r="AC66" s="702"/>
      <c r="AD66" s="702"/>
      <c r="AE66" s="703"/>
      <c r="AF66" s="851" t="s">
        <v>398</v>
      </c>
      <c r="AG66" s="803"/>
      <c r="AH66" s="803"/>
      <c r="AI66" s="803"/>
      <c r="AJ66" s="852"/>
      <c r="AK66" s="701" t="s">
        <v>399</v>
      </c>
      <c r="AL66" s="725"/>
      <c r="AM66" s="725"/>
      <c r="AN66" s="725"/>
      <c r="AO66" s="726"/>
      <c r="AP66" s="701" t="s">
        <v>400</v>
      </c>
      <c r="AQ66" s="702"/>
      <c r="AR66" s="702"/>
      <c r="AS66" s="702"/>
      <c r="AT66" s="703"/>
      <c r="AU66" s="701" t="s">
        <v>401</v>
      </c>
      <c r="AV66" s="702"/>
      <c r="AW66" s="702"/>
      <c r="AX66" s="702"/>
      <c r="AY66" s="703"/>
      <c r="AZ66" s="701" t="s">
        <v>348</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t="s">
        <v>566</v>
      </c>
      <c r="C68" s="869"/>
      <c r="D68" s="869"/>
      <c r="E68" s="869"/>
      <c r="F68" s="869"/>
      <c r="G68" s="869"/>
      <c r="H68" s="869"/>
      <c r="I68" s="869"/>
      <c r="J68" s="869"/>
      <c r="K68" s="869"/>
      <c r="L68" s="869"/>
      <c r="M68" s="869"/>
      <c r="N68" s="869"/>
      <c r="O68" s="869"/>
      <c r="P68" s="870"/>
      <c r="Q68" s="871">
        <v>16642</v>
      </c>
      <c r="R68" s="865"/>
      <c r="S68" s="865"/>
      <c r="T68" s="865"/>
      <c r="U68" s="865"/>
      <c r="V68" s="865">
        <v>16152</v>
      </c>
      <c r="W68" s="865"/>
      <c r="X68" s="865"/>
      <c r="Y68" s="865"/>
      <c r="Z68" s="865"/>
      <c r="AA68" s="865">
        <v>490</v>
      </c>
      <c r="AB68" s="865"/>
      <c r="AC68" s="865"/>
      <c r="AD68" s="865"/>
      <c r="AE68" s="865"/>
      <c r="AF68" s="865">
        <v>71</v>
      </c>
      <c r="AG68" s="865"/>
      <c r="AH68" s="865"/>
      <c r="AI68" s="865"/>
      <c r="AJ68" s="865"/>
      <c r="AK68" s="865">
        <v>1425</v>
      </c>
      <c r="AL68" s="865"/>
      <c r="AM68" s="865"/>
      <c r="AN68" s="865"/>
      <c r="AO68" s="865"/>
      <c r="AP68" s="865">
        <v>14384</v>
      </c>
      <c r="AQ68" s="865"/>
      <c r="AR68" s="865"/>
      <c r="AS68" s="865"/>
      <c r="AT68" s="865"/>
      <c r="AU68" s="865">
        <v>6974</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c r="C69" s="873"/>
      <c r="D69" s="873"/>
      <c r="E69" s="873"/>
      <c r="F69" s="873"/>
      <c r="G69" s="873"/>
      <c r="H69" s="873"/>
      <c r="I69" s="873"/>
      <c r="J69" s="873"/>
      <c r="K69" s="873"/>
      <c r="L69" s="873"/>
      <c r="M69" s="873"/>
      <c r="N69" s="873"/>
      <c r="O69" s="873"/>
      <c r="P69" s="874"/>
      <c r="Q69" s="875"/>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369</v>
      </c>
      <c r="B88" s="780" t="s">
        <v>402</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71</v>
      </c>
      <c r="AG88" s="834"/>
      <c r="AH88" s="834"/>
      <c r="AI88" s="834"/>
      <c r="AJ88" s="834"/>
      <c r="AK88" s="831"/>
      <c r="AL88" s="831"/>
      <c r="AM88" s="831"/>
      <c r="AN88" s="831"/>
      <c r="AO88" s="831"/>
      <c r="AP88" s="834">
        <v>14384</v>
      </c>
      <c r="AQ88" s="834"/>
      <c r="AR88" s="834"/>
      <c r="AS88" s="834"/>
      <c r="AT88" s="834"/>
      <c r="AU88" s="834">
        <v>6974</v>
      </c>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369</v>
      </c>
      <c r="BR102" s="780" t="s">
        <v>403</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26215</v>
      </c>
      <c r="CS102" s="849"/>
      <c r="CT102" s="849"/>
      <c r="CU102" s="849"/>
      <c r="CV102" s="892"/>
      <c r="CW102" s="891">
        <v>3067</v>
      </c>
      <c r="CX102" s="849"/>
      <c r="CY102" s="849"/>
      <c r="CZ102" s="849"/>
      <c r="DA102" s="892"/>
      <c r="DB102" s="891">
        <v>30842</v>
      </c>
      <c r="DC102" s="849"/>
      <c r="DD102" s="849"/>
      <c r="DE102" s="849"/>
      <c r="DF102" s="892"/>
      <c r="DG102" s="891">
        <v>25</v>
      </c>
      <c r="DH102" s="849"/>
      <c r="DI102" s="849"/>
      <c r="DJ102" s="849"/>
      <c r="DK102" s="892"/>
      <c r="DL102" s="891">
        <v>12141</v>
      </c>
      <c r="DM102" s="849"/>
      <c r="DN102" s="849"/>
      <c r="DO102" s="849"/>
      <c r="DP102" s="892"/>
      <c r="DQ102" s="891">
        <v>9157</v>
      </c>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404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405</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406</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407</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408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409</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410</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411</v>
      </c>
      <c r="AB109" s="894"/>
      <c r="AC109" s="894"/>
      <c r="AD109" s="894"/>
      <c r="AE109" s="895"/>
      <c r="AF109" s="893" t="s">
        <v>296</v>
      </c>
      <c r="AG109" s="894"/>
      <c r="AH109" s="894"/>
      <c r="AI109" s="894"/>
      <c r="AJ109" s="895"/>
      <c r="AK109" s="893" t="s">
        <v>295</v>
      </c>
      <c r="AL109" s="894"/>
      <c r="AM109" s="894"/>
      <c r="AN109" s="894"/>
      <c r="AO109" s="895"/>
      <c r="AP109" s="893" t="s">
        <v>412</v>
      </c>
      <c r="AQ109" s="894"/>
      <c r="AR109" s="894"/>
      <c r="AS109" s="894"/>
      <c r="AT109" s="896"/>
      <c r="AU109" s="913" t="s">
        <v>410</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411</v>
      </c>
      <c r="BR109" s="894"/>
      <c r="BS109" s="894"/>
      <c r="BT109" s="894"/>
      <c r="BU109" s="895"/>
      <c r="BV109" s="893" t="s">
        <v>296</v>
      </c>
      <c r="BW109" s="894"/>
      <c r="BX109" s="894"/>
      <c r="BY109" s="894"/>
      <c r="BZ109" s="895"/>
      <c r="CA109" s="893" t="s">
        <v>295</v>
      </c>
      <c r="CB109" s="894"/>
      <c r="CC109" s="894"/>
      <c r="CD109" s="894"/>
      <c r="CE109" s="895"/>
      <c r="CF109" s="914" t="s">
        <v>412</v>
      </c>
      <c r="CG109" s="914"/>
      <c r="CH109" s="914"/>
      <c r="CI109" s="914"/>
      <c r="CJ109" s="914"/>
      <c r="CK109" s="893" t="s">
        <v>413</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411</v>
      </c>
      <c r="DH109" s="894"/>
      <c r="DI109" s="894"/>
      <c r="DJ109" s="894"/>
      <c r="DK109" s="895"/>
      <c r="DL109" s="893" t="s">
        <v>296</v>
      </c>
      <c r="DM109" s="894"/>
      <c r="DN109" s="894"/>
      <c r="DO109" s="894"/>
      <c r="DP109" s="895"/>
      <c r="DQ109" s="893" t="s">
        <v>295</v>
      </c>
      <c r="DR109" s="894"/>
      <c r="DS109" s="894"/>
      <c r="DT109" s="894"/>
      <c r="DU109" s="895"/>
      <c r="DV109" s="893" t="s">
        <v>412</v>
      </c>
      <c r="DW109" s="894"/>
      <c r="DX109" s="894"/>
      <c r="DY109" s="894"/>
      <c r="DZ109" s="896"/>
    </row>
    <row r="110" spans="1:131" s="234" customFormat="1" ht="26.25" customHeight="1" x14ac:dyDescent="0.2">
      <c r="A110" s="897" t="s">
        <v>414</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92444678</v>
      </c>
      <c r="AB110" s="901"/>
      <c r="AC110" s="901"/>
      <c r="AD110" s="901"/>
      <c r="AE110" s="902"/>
      <c r="AF110" s="903">
        <v>96533717</v>
      </c>
      <c r="AG110" s="901"/>
      <c r="AH110" s="901"/>
      <c r="AI110" s="901"/>
      <c r="AJ110" s="902"/>
      <c r="AK110" s="903">
        <v>90521275</v>
      </c>
      <c r="AL110" s="901"/>
      <c r="AM110" s="901"/>
      <c r="AN110" s="901"/>
      <c r="AO110" s="902"/>
      <c r="AP110" s="904">
        <v>33.9</v>
      </c>
      <c r="AQ110" s="905"/>
      <c r="AR110" s="905"/>
      <c r="AS110" s="905"/>
      <c r="AT110" s="906"/>
      <c r="AU110" s="907" t="s">
        <v>71</v>
      </c>
      <c r="AV110" s="908"/>
      <c r="AW110" s="908"/>
      <c r="AX110" s="908"/>
      <c r="AY110" s="908"/>
      <c r="AZ110" s="949" t="s">
        <v>415</v>
      </c>
      <c r="BA110" s="898"/>
      <c r="BB110" s="898"/>
      <c r="BC110" s="898"/>
      <c r="BD110" s="898"/>
      <c r="BE110" s="898"/>
      <c r="BF110" s="898"/>
      <c r="BG110" s="898"/>
      <c r="BH110" s="898"/>
      <c r="BI110" s="898"/>
      <c r="BJ110" s="898"/>
      <c r="BK110" s="898"/>
      <c r="BL110" s="898"/>
      <c r="BM110" s="898"/>
      <c r="BN110" s="898"/>
      <c r="BO110" s="898"/>
      <c r="BP110" s="899"/>
      <c r="BQ110" s="935">
        <v>1185507111</v>
      </c>
      <c r="BR110" s="936"/>
      <c r="BS110" s="936"/>
      <c r="BT110" s="936"/>
      <c r="BU110" s="936"/>
      <c r="BV110" s="936">
        <v>1168669319</v>
      </c>
      <c r="BW110" s="936"/>
      <c r="BX110" s="936"/>
      <c r="BY110" s="936"/>
      <c r="BZ110" s="936"/>
      <c r="CA110" s="936">
        <v>1171296565</v>
      </c>
      <c r="CB110" s="936"/>
      <c r="CC110" s="936"/>
      <c r="CD110" s="936"/>
      <c r="CE110" s="936"/>
      <c r="CF110" s="950">
        <v>438.6</v>
      </c>
      <c r="CG110" s="951"/>
      <c r="CH110" s="951"/>
      <c r="CI110" s="951"/>
      <c r="CJ110" s="951"/>
      <c r="CK110" s="952" t="s">
        <v>416</v>
      </c>
      <c r="CL110" s="953"/>
      <c r="CM110" s="932" t="s">
        <v>417</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v>727361</v>
      </c>
      <c r="DH110" s="936"/>
      <c r="DI110" s="936"/>
      <c r="DJ110" s="936"/>
      <c r="DK110" s="936"/>
      <c r="DL110" s="936">
        <v>641945</v>
      </c>
      <c r="DM110" s="936"/>
      <c r="DN110" s="936"/>
      <c r="DO110" s="936"/>
      <c r="DP110" s="936"/>
      <c r="DQ110" s="936">
        <v>585381</v>
      </c>
      <c r="DR110" s="936"/>
      <c r="DS110" s="936"/>
      <c r="DT110" s="936"/>
      <c r="DU110" s="936"/>
      <c r="DV110" s="937">
        <v>0.2</v>
      </c>
      <c r="DW110" s="937"/>
      <c r="DX110" s="937"/>
      <c r="DY110" s="937"/>
      <c r="DZ110" s="938"/>
    </row>
    <row r="111" spans="1:131" s="234" customFormat="1" ht="26.25" customHeight="1" x14ac:dyDescent="0.2">
      <c r="A111" s="939" t="s">
        <v>418</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419</v>
      </c>
      <c r="AB111" s="943"/>
      <c r="AC111" s="943"/>
      <c r="AD111" s="943"/>
      <c r="AE111" s="944"/>
      <c r="AF111" s="945" t="s">
        <v>420</v>
      </c>
      <c r="AG111" s="943"/>
      <c r="AH111" s="943"/>
      <c r="AI111" s="943"/>
      <c r="AJ111" s="944"/>
      <c r="AK111" s="945" t="s">
        <v>419</v>
      </c>
      <c r="AL111" s="943"/>
      <c r="AM111" s="943"/>
      <c r="AN111" s="943"/>
      <c r="AO111" s="944"/>
      <c r="AP111" s="946" t="s">
        <v>419</v>
      </c>
      <c r="AQ111" s="947"/>
      <c r="AR111" s="947"/>
      <c r="AS111" s="947"/>
      <c r="AT111" s="948"/>
      <c r="AU111" s="909"/>
      <c r="AV111" s="910"/>
      <c r="AW111" s="910"/>
      <c r="AX111" s="910"/>
      <c r="AY111" s="910"/>
      <c r="AZ111" s="958" t="s">
        <v>421</v>
      </c>
      <c r="BA111" s="959"/>
      <c r="BB111" s="959"/>
      <c r="BC111" s="959"/>
      <c r="BD111" s="959"/>
      <c r="BE111" s="959"/>
      <c r="BF111" s="959"/>
      <c r="BG111" s="959"/>
      <c r="BH111" s="959"/>
      <c r="BI111" s="959"/>
      <c r="BJ111" s="959"/>
      <c r="BK111" s="959"/>
      <c r="BL111" s="959"/>
      <c r="BM111" s="959"/>
      <c r="BN111" s="959"/>
      <c r="BO111" s="959"/>
      <c r="BP111" s="960"/>
      <c r="BQ111" s="928">
        <v>1143469</v>
      </c>
      <c r="BR111" s="929"/>
      <c r="BS111" s="929"/>
      <c r="BT111" s="929"/>
      <c r="BU111" s="929"/>
      <c r="BV111" s="929">
        <v>910494</v>
      </c>
      <c r="BW111" s="929"/>
      <c r="BX111" s="929"/>
      <c r="BY111" s="929"/>
      <c r="BZ111" s="929"/>
      <c r="CA111" s="929">
        <v>923872</v>
      </c>
      <c r="CB111" s="929"/>
      <c r="CC111" s="929"/>
      <c r="CD111" s="929"/>
      <c r="CE111" s="929"/>
      <c r="CF111" s="923">
        <v>0.3</v>
      </c>
      <c r="CG111" s="924"/>
      <c r="CH111" s="924"/>
      <c r="CI111" s="924"/>
      <c r="CJ111" s="924"/>
      <c r="CK111" s="954"/>
      <c r="CL111" s="955"/>
      <c r="CM111" s="925" t="s">
        <v>422</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420</v>
      </c>
      <c r="DH111" s="929"/>
      <c r="DI111" s="929"/>
      <c r="DJ111" s="929"/>
      <c r="DK111" s="929"/>
      <c r="DL111" s="929" t="s">
        <v>420</v>
      </c>
      <c r="DM111" s="929"/>
      <c r="DN111" s="929"/>
      <c r="DO111" s="929"/>
      <c r="DP111" s="929"/>
      <c r="DQ111" s="929" t="s">
        <v>419</v>
      </c>
      <c r="DR111" s="929"/>
      <c r="DS111" s="929"/>
      <c r="DT111" s="929"/>
      <c r="DU111" s="929"/>
      <c r="DV111" s="930" t="s">
        <v>420</v>
      </c>
      <c r="DW111" s="930"/>
      <c r="DX111" s="930"/>
      <c r="DY111" s="930"/>
      <c r="DZ111" s="931"/>
    </row>
    <row r="112" spans="1:131" s="234" customFormat="1" ht="26.25" customHeight="1" x14ac:dyDescent="0.2">
      <c r="A112" s="968" t="s">
        <v>423</v>
      </c>
      <c r="B112" s="969"/>
      <c r="C112" s="959" t="s">
        <v>424</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1158667</v>
      </c>
      <c r="AB112" s="962"/>
      <c r="AC112" s="962"/>
      <c r="AD112" s="962"/>
      <c r="AE112" s="963"/>
      <c r="AF112" s="964">
        <v>1158667</v>
      </c>
      <c r="AG112" s="962"/>
      <c r="AH112" s="962"/>
      <c r="AI112" s="962"/>
      <c r="AJ112" s="963"/>
      <c r="AK112" s="964">
        <v>158667</v>
      </c>
      <c r="AL112" s="962"/>
      <c r="AM112" s="962"/>
      <c r="AN112" s="962"/>
      <c r="AO112" s="963"/>
      <c r="AP112" s="965">
        <v>0.1</v>
      </c>
      <c r="AQ112" s="966"/>
      <c r="AR112" s="966"/>
      <c r="AS112" s="966"/>
      <c r="AT112" s="967"/>
      <c r="AU112" s="909"/>
      <c r="AV112" s="910"/>
      <c r="AW112" s="910"/>
      <c r="AX112" s="910"/>
      <c r="AY112" s="910"/>
      <c r="AZ112" s="958" t="s">
        <v>425</v>
      </c>
      <c r="BA112" s="959"/>
      <c r="BB112" s="959"/>
      <c r="BC112" s="959"/>
      <c r="BD112" s="959"/>
      <c r="BE112" s="959"/>
      <c r="BF112" s="959"/>
      <c r="BG112" s="959"/>
      <c r="BH112" s="959"/>
      <c r="BI112" s="959"/>
      <c r="BJ112" s="959"/>
      <c r="BK112" s="959"/>
      <c r="BL112" s="959"/>
      <c r="BM112" s="959"/>
      <c r="BN112" s="959"/>
      <c r="BO112" s="959"/>
      <c r="BP112" s="960"/>
      <c r="BQ112" s="928">
        <v>27675152</v>
      </c>
      <c r="BR112" s="929"/>
      <c r="BS112" s="929"/>
      <c r="BT112" s="929"/>
      <c r="BU112" s="929"/>
      <c r="BV112" s="929">
        <v>27357054</v>
      </c>
      <c r="BW112" s="929"/>
      <c r="BX112" s="929"/>
      <c r="BY112" s="929"/>
      <c r="BZ112" s="929"/>
      <c r="CA112" s="929">
        <v>27195787</v>
      </c>
      <c r="CB112" s="929"/>
      <c r="CC112" s="929"/>
      <c r="CD112" s="929"/>
      <c r="CE112" s="929"/>
      <c r="CF112" s="923">
        <v>10.199999999999999</v>
      </c>
      <c r="CG112" s="924"/>
      <c r="CH112" s="924"/>
      <c r="CI112" s="924"/>
      <c r="CJ112" s="924"/>
      <c r="CK112" s="954"/>
      <c r="CL112" s="955"/>
      <c r="CM112" s="925" t="s">
        <v>426</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89695</v>
      </c>
      <c r="DH112" s="929"/>
      <c r="DI112" s="929"/>
      <c r="DJ112" s="929"/>
      <c r="DK112" s="929"/>
      <c r="DL112" s="929">
        <v>44154</v>
      </c>
      <c r="DM112" s="929"/>
      <c r="DN112" s="929"/>
      <c r="DO112" s="929"/>
      <c r="DP112" s="929"/>
      <c r="DQ112" s="929">
        <v>14767</v>
      </c>
      <c r="DR112" s="929"/>
      <c r="DS112" s="929"/>
      <c r="DT112" s="929"/>
      <c r="DU112" s="929"/>
      <c r="DV112" s="930">
        <v>0</v>
      </c>
      <c r="DW112" s="930"/>
      <c r="DX112" s="930"/>
      <c r="DY112" s="930"/>
      <c r="DZ112" s="931"/>
    </row>
    <row r="113" spans="1:130" s="234" customFormat="1" ht="26.25" customHeight="1" x14ac:dyDescent="0.2">
      <c r="A113" s="970"/>
      <c r="B113" s="971"/>
      <c r="C113" s="959" t="s">
        <v>427</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3061305</v>
      </c>
      <c r="AB113" s="962"/>
      <c r="AC113" s="962"/>
      <c r="AD113" s="962"/>
      <c r="AE113" s="963"/>
      <c r="AF113" s="964">
        <v>3050809</v>
      </c>
      <c r="AG113" s="962"/>
      <c r="AH113" s="962"/>
      <c r="AI113" s="962"/>
      <c r="AJ113" s="963"/>
      <c r="AK113" s="964">
        <v>2544718</v>
      </c>
      <c r="AL113" s="962"/>
      <c r="AM113" s="962"/>
      <c r="AN113" s="962"/>
      <c r="AO113" s="963"/>
      <c r="AP113" s="965">
        <v>1</v>
      </c>
      <c r="AQ113" s="966"/>
      <c r="AR113" s="966"/>
      <c r="AS113" s="966"/>
      <c r="AT113" s="967"/>
      <c r="AU113" s="909"/>
      <c r="AV113" s="910"/>
      <c r="AW113" s="910"/>
      <c r="AX113" s="910"/>
      <c r="AY113" s="910"/>
      <c r="AZ113" s="958" t="s">
        <v>428</v>
      </c>
      <c r="BA113" s="959"/>
      <c r="BB113" s="959"/>
      <c r="BC113" s="959"/>
      <c r="BD113" s="959"/>
      <c r="BE113" s="959"/>
      <c r="BF113" s="959"/>
      <c r="BG113" s="959"/>
      <c r="BH113" s="959"/>
      <c r="BI113" s="959"/>
      <c r="BJ113" s="959"/>
      <c r="BK113" s="959"/>
      <c r="BL113" s="959"/>
      <c r="BM113" s="959"/>
      <c r="BN113" s="959"/>
      <c r="BO113" s="959"/>
      <c r="BP113" s="960"/>
      <c r="BQ113" s="928">
        <v>7995374</v>
      </c>
      <c r="BR113" s="929"/>
      <c r="BS113" s="929"/>
      <c r="BT113" s="929"/>
      <c r="BU113" s="929"/>
      <c r="BV113" s="929">
        <v>7450621</v>
      </c>
      <c r="BW113" s="929"/>
      <c r="BX113" s="929"/>
      <c r="BY113" s="929"/>
      <c r="BZ113" s="929"/>
      <c r="CA113" s="929">
        <v>6973678</v>
      </c>
      <c r="CB113" s="929"/>
      <c r="CC113" s="929"/>
      <c r="CD113" s="929"/>
      <c r="CE113" s="929"/>
      <c r="CF113" s="923">
        <v>2.6</v>
      </c>
      <c r="CG113" s="924"/>
      <c r="CH113" s="924"/>
      <c r="CI113" s="924"/>
      <c r="CJ113" s="924"/>
      <c r="CK113" s="954"/>
      <c r="CL113" s="955"/>
      <c r="CM113" s="925" t="s">
        <v>429</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v>106460</v>
      </c>
      <c r="DH113" s="929"/>
      <c r="DI113" s="929"/>
      <c r="DJ113" s="929"/>
      <c r="DK113" s="929"/>
      <c r="DL113" s="929">
        <v>71628</v>
      </c>
      <c r="DM113" s="929"/>
      <c r="DN113" s="929"/>
      <c r="DO113" s="929"/>
      <c r="DP113" s="929"/>
      <c r="DQ113" s="929">
        <v>46016</v>
      </c>
      <c r="DR113" s="929"/>
      <c r="DS113" s="929"/>
      <c r="DT113" s="929"/>
      <c r="DU113" s="929"/>
      <c r="DV113" s="930">
        <v>0</v>
      </c>
      <c r="DW113" s="930"/>
      <c r="DX113" s="930"/>
      <c r="DY113" s="930"/>
      <c r="DZ113" s="931"/>
    </row>
    <row r="114" spans="1:130" s="234" customFormat="1" ht="26.25" customHeight="1" x14ac:dyDescent="0.2">
      <c r="A114" s="970"/>
      <c r="B114" s="971"/>
      <c r="C114" s="959" t="s">
        <v>430</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882226</v>
      </c>
      <c r="AB114" s="962"/>
      <c r="AC114" s="962"/>
      <c r="AD114" s="962"/>
      <c r="AE114" s="963"/>
      <c r="AF114" s="964">
        <v>979366</v>
      </c>
      <c r="AG114" s="962"/>
      <c r="AH114" s="962"/>
      <c r="AI114" s="962"/>
      <c r="AJ114" s="963"/>
      <c r="AK114" s="964">
        <v>947674</v>
      </c>
      <c r="AL114" s="962"/>
      <c r="AM114" s="962"/>
      <c r="AN114" s="962"/>
      <c r="AO114" s="963"/>
      <c r="AP114" s="965">
        <v>0.4</v>
      </c>
      <c r="AQ114" s="966"/>
      <c r="AR114" s="966"/>
      <c r="AS114" s="966"/>
      <c r="AT114" s="967"/>
      <c r="AU114" s="909"/>
      <c r="AV114" s="910"/>
      <c r="AW114" s="910"/>
      <c r="AX114" s="910"/>
      <c r="AY114" s="910"/>
      <c r="AZ114" s="958" t="s">
        <v>431</v>
      </c>
      <c r="BA114" s="959"/>
      <c r="BB114" s="959"/>
      <c r="BC114" s="959"/>
      <c r="BD114" s="959"/>
      <c r="BE114" s="959"/>
      <c r="BF114" s="959"/>
      <c r="BG114" s="959"/>
      <c r="BH114" s="959"/>
      <c r="BI114" s="959"/>
      <c r="BJ114" s="959"/>
      <c r="BK114" s="959"/>
      <c r="BL114" s="959"/>
      <c r="BM114" s="959"/>
      <c r="BN114" s="959"/>
      <c r="BO114" s="959"/>
      <c r="BP114" s="960"/>
      <c r="BQ114" s="928">
        <v>146784397</v>
      </c>
      <c r="BR114" s="929"/>
      <c r="BS114" s="929"/>
      <c r="BT114" s="929"/>
      <c r="BU114" s="929"/>
      <c r="BV114" s="929">
        <v>142208915</v>
      </c>
      <c r="BW114" s="929"/>
      <c r="BX114" s="929"/>
      <c r="BY114" s="929"/>
      <c r="BZ114" s="929"/>
      <c r="CA114" s="929">
        <v>132859301</v>
      </c>
      <c r="CB114" s="929"/>
      <c r="CC114" s="929"/>
      <c r="CD114" s="929"/>
      <c r="CE114" s="929"/>
      <c r="CF114" s="923">
        <v>49.7</v>
      </c>
      <c r="CG114" s="924"/>
      <c r="CH114" s="924"/>
      <c r="CI114" s="924"/>
      <c r="CJ114" s="924"/>
      <c r="CK114" s="954"/>
      <c r="CL114" s="955"/>
      <c r="CM114" s="925" t="s">
        <v>432</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v>194958</v>
      </c>
      <c r="DH114" s="929"/>
      <c r="DI114" s="929"/>
      <c r="DJ114" s="929"/>
      <c r="DK114" s="929"/>
      <c r="DL114" s="929">
        <v>152767</v>
      </c>
      <c r="DM114" s="929"/>
      <c r="DN114" s="929"/>
      <c r="DO114" s="929"/>
      <c r="DP114" s="929"/>
      <c r="DQ114" s="929">
        <v>277708</v>
      </c>
      <c r="DR114" s="929"/>
      <c r="DS114" s="929"/>
      <c r="DT114" s="929"/>
      <c r="DU114" s="929"/>
      <c r="DV114" s="930">
        <v>0.1</v>
      </c>
      <c r="DW114" s="930"/>
      <c r="DX114" s="930"/>
      <c r="DY114" s="930"/>
      <c r="DZ114" s="931"/>
    </row>
    <row r="115" spans="1:130" s="234" customFormat="1" ht="26.25" customHeight="1" x14ac:dyDescent="0.2">
      <c r="A115" s="970"/>
      <c r="B115" s="971"/>
      <c r="C115" s="959" t="s">
        <v>433</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379069</v>
      </c>
      <c r="AB115" s="962"/>
      <c r="AC115" s="962"/>
      <c r="AD115" s="962"/>
      <c r="AE115" s="963"/>
      <c r="AF115" s="964">
        <v>240562</v>
      </c>
      <c r="AG115" s="962"/>
      <c r="AH115" s="962"/>
      <c r="AI115" s="962"/>
      <c r="AJ115" s="963"/>
      <c r="AK115" s="964">
        <v>169411</v>
      </c>
      <c r="AL115" s="962"/>
      <c r="AM115" s="962"/>
      <c r="AN115" s="962"/>
      <c r="AO115" s="963"/>
      <c r="AP115" s="965">
        <v>0.1</v>
      </c>
      <c r="AQ115" s="966"/>
      <c r="AR115" s="966"/>
      <c r="AS115" s="966"/>
      <c r="AT115" s="967"/>
      <c r="AU115" s="909"/>
      <c r="AV115" s="910"/>
      <c r="AW115" s="910"/>
      <c r="AX115" s="910"/>
      <c r="AY115" s="910"/>
      <c r="AZ115" s="958" t="s">
        <v>434</v>
      </c>
      <c r="BA115" s="959"/>
      <c r="BB115" s="959"/>
      <c r="BC115" s="959"/>
      <c r="BD115" s="959"/>
      <c r="BE115" s="959"/>
      <c r="BF115" s="959"/>
      <c r="BG115" s="959"/>
      <c r="BH115" s="959"/>
      <c r="BI115" s="959"/>
      <c r="BJ115" s="959"/>
      <c r="BK115" s="959"/>
      <c r="BL115" s="959"/>
      <c r="BM115" s="959"/>
      <c r="BN115" s="959"/>
      <c r="BO115" s="959"/>
      <c r="BP115" s="960"/>
      <c r="BQ115" s="928">
        <v>11676790</v>
      </c>
      <c r="BR115" s="929"/>
      <c r="BS115" s="929"/>
      <c r="BT115" s="929"/>
      <c r="BU115" s="929"/>
      <c r="BV115" s="929">
        <v>10441516</v>
      </c>
      <c r="BW115" s="929"/>
      <c r="BX115" s="929"/>
      <c r="BY115" s="929"/>
      <c r="BZ115" s="929"/>
      <c r="CA115" s="929">
        <v>9157379</v>
      </c>
      <c r="CB115" s="929"/>
      <c r="CC115" s="929"/>
      <c r="CD115" s="929"/>
      <c r="CE115" s="929"/>
      <c r="CF115" s="923">
        <v>3.4</v>
      </c>
      <c r="CG115" s="924"/>
      <c r="CH115" s="924"/>
      <c r="CI115" s="924"/>
      <c r="CJ115" s="924"/>
      <c r="CK115" s="954"/>
      <c r="CL115" s="955"/>
      <c r="CM115" s="958" t="s">
        <v>435</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t="s">
        <v>419</v>
      </c>
      <c r="DH115" s="929"/>
      <c r="DI115" s="929"/>
      <c r="DJ115" s="929"/>
      <c r="DK115" s="929"/>
      <c r="DL115" s="929" t="s">
        <v>436</v>
      </c>
      <c r="DM115" s="929"/>
      <c r="DN115" s="929"/>
      <c r="DO115" s="929"/>
      <c r="DP115" s="929"/>
      <c r="DQ115" s="929" t="s">
        <v>420</v>
      </c>
      <c r="DR115" s="929"/>
      <c r="DS115" s="929"/>
      <c r="DT115" s="929"/>
      <c r="DU115" s="929"/>
      <c r="DV115" s="930" t="s">
        <v>437</v>
      </c>
      <c r="DW115" s="930"/>
      <c r="DX115" s="930"/>
      <c r="DY115" s="930"/>
      <c r="DZ115" s="931"/>
    </row>
    <row r="116" spans="1:130" s="234" customFormat="1" ht="26.25" customHeight="1" x14ac:dyDescent="0.2">
      <c r="A116" s="972"/>
      <c r="B116" s="973"/>
      <c r="C116" s="974" t="s">
        <v>438</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5148</v>
      </c>
      <c r="AB116" s="962"/>
      <c r="AC116" s="962"/>
      <c r="AD116" s="962"/>
      <c r="AE116" s="963"/>
      <c r="AF116" s="964">
        <v>18500</v>
      </c>
      <c r="AG116" s="962"/>
      <c r="AH116" s="962"/>
      <c r="AI116" s="962"/>
      <c r="AJ116" s="963"/>
      <c r="AK116" s="964">
        <v>12986</v>
      </c>
      <c r="AL116" s="962"/>
      <c r="AM116" s="962"/>
      <c r="AN116" s="962"/>
      <c r="AO116" s="963"/>
      <c r="AP116" s="965">
        <v>0</v>
      </c>
      <c r="AQ116" s="966"/>
      <c r="AR116" s="966"/>
      <c r="AS116" s="966"/>
      <c r="AT116" s="967"/>
      <c r="AU116" s="909"/>
      <c r="AV116" s="910"/>
      <c r="AW116" s="910"/>
      <c r="AX116" s="910"/>
      <c r="AY116" s="910"/>
      <c r="AZ116" s="976" t="s">
        <v>439</v>
      </c>
      <c r="BA116" s="977"/>
      <c r="BB116" s="977"/>
      <c r="BC116" s="977"/>
      <c r="BD116" s="977"/>
      <c r="BE116" s="977"/>
      <c r="BF116" s="977"/>
      <c r="BG116" s="977"/>
      <c r="BH116" s="977"/>
      <c r="BI116" s="977"/>
      <c r="BJ116" s="977"/>
      <c r="BK116" s="977"/>
      <c r="BL116" s="977"/>
      <c r="BM116" s="977"/>
      <c r="BN116" s="977"/>
      <c r="BO116" s="977"/>
      <c r="BP116" s="978"/>
      <c r="BQ116" s="928" t="s">
        <v>436</v>
      </c>
      <c r="BR116" s="929"/>
      <c r="BS116" s="929"/>
      <c r="BT116" s="929"/>
      <c r="BU116" s="929"/>
      <c r="BV116" s="929" t="s">
        <v>436</v>
      </c>
      <c r="BW116" s="929"/>
      <c r="BX116" s="929"/>
      <c r="BY116" s="929"/>
      <c r="BZ116" s="929"/>
      <c r="CA116" s="929" t="s">
        <v>440</v>
      </c>
      <c r="CB116" s="929"/>
      <c r="CC116" s="929"/>
      <c r="CD116" s="929"/>
      <c r="CE116" s="929"/>
      <c r="CF116" s="923" t="s">
        <v>420</v>
      </c>
      <c r="CG116" s="924"/>
      <c r="CH116" s="924"/>
      <c r="CI116" s="924"/>
      <c r="CJ116" s="924"/>
      <c r="CK116" s="954"/>
      <c r="CL116" s="955"/>
      <c r="CM116" s="925" t="s">
        <v>441</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v>24995</v>
      </c>
      <c r="DH116" s="929"/>
      <c r="DI116" s="929"/>
      <c r="DJ116" s="929"/>
      <c r="DK116" s="929"/>
      <c r="DL116" s="929" t="s">
        <v>419</v>
      </c>
      <c r="DM116" s="929"/>
      <c r="DN116" s="929"/>
      <c r="DO116" s="929"/>
      <c r="DP116" s="929"/>
      <c r="DQ116" s="929" t="s">
        <v>442</v>
      </c>
      <c r="DR116" s="929"/>
      <c r="DS116" s="929"/>
      <c r="DT116" s="929"/>
      <c r="DU116" s="929"/>
      <c r="DV116" s="930" t="s">
        <v>420</v>
      </c>
      <c r="DW116" s="930"/>
      <c r="DX116" s="930"/>
      <c r="DY116" s="930"/>
      <c r="DZ116" s="931"/>
    </row>
    <row r="117" spans="1:130" s="234" customFormat="1" ht="26.25" customHeight="1" x14ac:dyDescent="0.2">
      <c r="A117" s="913" t="s">
        <v>155</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443</v>
      </c>
      <c r="Z117" s="895"/>
      <c r="AA117" s="985">
        <v>97931093</v>
      </c>
      <c r="AB117" s="986"/>
      <c r="AC117" s="986"/>
      <c r="AD117" s="986"/>
      <c r="AE117" s="987"/>
      <c r="AF117" s="988">
        <v>101981621</v>
      </c>
      <c r="AG117" s="986"/>
      <c r="AH117" s="986"/>
      <c r="AI117" s="986"/>
      <c r="AJ117" s="987"/>
      <c r="AK117" s="988">
        <v>94354731</v>
      </c>
      <c r="AL117" s="986"/>
      <c r="AM117" s="986"/>
      <c r="AN117" s="986"/>
      <c r="AO117" s="987"/>
      <c r="AP117" s="989"/>
      <c r="AQ117" s="990"/>
      <c r="AR117" s="990"/>
      <c r="AS117" s="990"/>
      <c r="AT117" s="991"/>
      <c r="AU117" s="909"/>
      <c r="AV117" s="910"/>
      <c r="AW117" s="910"/>
      <c r="AX117" s="910"/>
      <c r="AY117" s="910"/>
      <c r="AZ117" s="958" t="s">
        <v>444</v>
      </c>
      <c r="BA117" s="959"/>
      <c r="BB117" s="959"/>
      <c r="BC117" s="959"/>
      <c r="BD117" s="959"/>
      <c r="BE117" s="959"/>
      <c r="BF117" s="959"/>
      <c r="BG117" s="959"/>
      <c r="BH117" s="959"/>
      <c r="BI117" s="959"/>
      <c r="BJ117" s="959"/>
      <c r="BK117" s="959"/>
      <c r="BL117" s="959"/>
      <c r="BM117" s="959"/>
      <c r="BN117" s="959"/>
      <c r="BO117" s="959"/>
      <c r="BP117" s="960"/>
      <c r="BQ117" s="928" t="s">
        <v>419</v>
      </c>
      <c r="BR117" s="929"/>
      <c r="BS117" s="929"/>
      <c r="BT117" s="929"/>
      <c r="BU117" s="929"/>
      <c r="BV117" s="929" t="s">
        <v>419</v>
      </c>
      <c r="BW117" s="929"/>
      <c r="BX117" s="929"/>
      <c r="BY117" s="929"/>
      <c r="BZ117" s="929"/>
      <c r="CA117" s="929" t="s">
        <v>419</v>
      </c>
      <c r="CB117" s="929"/>
      <c r="CC117" s="929"/>
      <c r="CD117" s="929"/>
      <c r="CE117" s="929"/>
      <c r="CF117" s="923" t="s">
        <v>436</v>
      </c>
      <c r="CG117" s="924"/>
      <c r="CH117" s="924"/>
      <c r="CI117" s="924"/>
      <c r="CJ117" s="924"/>
      <c r="CK117" s="954"/>
      <c r="CL117" s="955"/>
      <c r="CM117" s="925" t="s">
        <v>445</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419</v>
      </c>
      <c r="DH117" s="929"/>
      <c r="DI117" s="929"/>
      <c r="DJ117" s="929"/>
      <c r="DK117" s="929"/>
      <c r="DL117" s="929" t="s">
        <v>419</v>
      </c>
      <c r="DM117" s="929"/>
      <c r="DN117" s="929"/>
      <c r="DO117" s="929"/>
      <c r="DP117" s="929"/>
      <c r="DQ117" s="929" t="s">
        <v>440</v>
      </c>
      <c r="DR117" s="929"/>
      <c r="DS117" s="929"/>
      <c r="DT117" s="929"/>
      <c r="DU117" s="929"/>
      <c r="DV117" s="930" t="s">
        <v>419</v>
      </c>
      <c r="DW117" s="930"/>
      <c r="DX117" s="930"/>
      <c r="DY117" s="930"/>
      <c r="DZ117" s="931"/>
    </row>
    <row r="118" spans="1:130" s="234" customFormat="1" ht="26.25" customHeight="1" x14ac:dyDescent="0.2">
      <c r="A118" s="913" t="s">
        <v>413</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411</v>
      </c>
      <c r="AB118" s="894"/>
      <c r="AC118" s="894"/>
      <c r="AD118" s="894"/>
      <c r="AE118" s="895"/>
      <c r="AF118" s="893" t="s">
        <v>296</v>
      </c>
      <c r="AG118" s="894"/>
      <c r="AH118" s="894"/>
      <c r="AI118" s="894"/>
      <c r="AJ118" s="895"/>
      <c r="AK118" s="893" t="s">
        <v>295</v>
      </c>
      <c r="AL118" s="894"/>
      <c r="AM118" s="894"/>
      <c r="AN118" s="894"/>
      <c r="AO118" s="895"/>
      <c r="AP118" s="980" t="s">
        <v>412</v>
      </c>
      <c r="AQ118" s="981"/>
      <c r="AR118" s="981"/>
      <c r="AS118" s="981"/>
      <c r="AT118" s="982"/>
      <c r="AU118" s="909"/>
      <c r="AV118" s="910"/>
      <c r="AW118" s="910"/>
      <c r="AX118" s="910"/>
      <c r="AY118" s="910"/>
      <c r="AZ118" s="983" t="s">
        <v>446</v>
      </c>
      <c r="BA118" s="974"/>
      <c r="BB118" s="974"/>
      <c r="BC118" s="974"/>
      <c r="BD118" s="974"/>
      <c r="BE118" s="974"/>
      <c r="BF118" s="974"/>
      <c r="BG118" s="974"/>
      <c r="BH118" s="974"/>
      <c r="BI118" s="974"/>
      <c r="BJ118" s="974"/>
      <c r="BK118" s="974"/>
      <c r="BL118" s="974"/>
      <c r="BM118" s="974"/>
      <c r="BN118" s="974"/>
      <c r="BO118" s="974"/>
      <c r="BP118" s="975"/>
      <c r="BQ118" s="1000" t="s">
        <v>442</v>
      </c>
      <c r="BR118" s="1001"/>
      <c r="BS118" s="1001"/>
      <c r="BT118" s="1001"/>
      <c r="BU118" s="1001"/>
      <c r="BV118" s="1001" t="s">
        <v>419</v>
      </c>
      <c r="BW118" s="1001"/>
      <c r="BX118" s="1001"/>
      <c r="BY118" s="1001"/>
      <c r="BZ118" s="1001"/>
      <c r="CA118" s="1001" t="s">
        <v>419</v>
      </c>
      <c r="CB118" s="1001"/>
      <c r="CC118" s="1001"/>
      <c r="CD118" s="1001"/>
      <c r="CE118" s="1001"/>
      <c r="CF118" s="923" t="s">
        <v>419</v>
      </c>
      <c r="CG118" s="924"/>
      <c r="CH118" s="924"/>
      <c r="CI118" s="924"/>
      <c r="CJ118" s="924"/>
      <c r="CK118" s="954"/>
      <c r="CL118" s="955"/>
      <c r="CM118" s="925" t="s">
        <v>447</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419</v>
      </c>
      <c r="DH118" s="929"/>
      <c r="DI118" s="929"/>
      <c r="DJ118" s="929"/>
      <c r="DK118" s="929"/>
      <c r="DL118" s="929" t="s">
        <v>442</v>
      </c>
      <c r="DM118" s="929"/>
      <c r="DN118" s="929"/>
      <c r="DO118" s="929"/>
      <c r="DP118" s="929"/>
      <c r="DQ118" s="929" t="s">
        <v>440</v>
      </c>
      <c r="DR118" s="929"/>
      <c r="DS118" s="929"/>
      <c r="DT118" s="929"/>
      <c r="DU118" s="929"/>
      <c r="DV118" s="930" t="s">
        <v>419</v>
      </c>
      <c r="DW118" s="930"/>
      <c r="DX118" s="930"/>
      <c r="DY118" s="930"/>
      <c r="DZ118" s="931"/>
    </row>
    <row r="119" spans="1:130" s="234" customFormat="1" ht="26.25" customHeight="1" x14ac:dyDescent="0.2">
      <c r="A119" s="1065" t="s">
        <v>416</v>
      </c>
      <c r="B119" s="953"/>
      <c r="C119" s="932" t="s">
        <v>417</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v>71805</v>
      </c>
      <c r="AB119" s="901"/>
      <c r="AC119" s="901"/>
      <c r="AD119" s="901"/>
      <c r="AE119" s="902"/>
      <c r="AF119" s="903">
        <v>57874</v>
      </c>
      <c r="AG119" s="901"/>
      <c r="AH119" s="901"/>
      <c r="AI119" s="901"/>
      <c r="AJ119" s="902"/>
      <c r="AK119" s="903">
        <v>65467</v>
      </c>
      <c r="AL119" s="901"/>
      <c r="AM119" s="901"/>
      <c r="AN119" s="901"/>
      <c r="AO119" s="902"/>
      <c r="AP119" s="904">
        <v>0</v>
      </c>
      <c r="AQ119" s="905"/>
      <c r="AR119" s="905"/>
      <c r="AS119" s="905"/>
      <c r="AT119" s="906"/>
      <c r="AU119" s="911"/>
      <c r="AV119" s="912"/>
      <c r="AW119" s="912"/>
      <c r="AX119" s="912"/>
      <c r="AY119" s="912"/>
      <c r="AZ119" s="265" t="s">
        <v>155</v>
      </c>
      <c r="BA119" s="265"/>
      <c r="BB119" s="265"/>
      <c r="BC119" s="265"/>
      <c r="BD119" s="265"/>
      <c r="BE119" s="265"/>
      <c r="BF119" s="265"/>
      <c r="BG119" s="265"/>
      <c r="BH119" s="265"/>
      <c r="BI119" s="265"/>
      <c r="BJ119" s="265"/>
      <c r="BK119" s="265"/>
      <c r="BL119" s="265"/>
      <c r="BM119" s="265"/>
      <c r="BN119" s="265"/>
      <c r="BO119" s="984" t="s">
        <v>448</v>
      </c>
      <c r="BP119" s="1008"/>
      <c r="BQ119" s="1000">
        <v>1380782293</v>
      </c>
      <c r="BR119" s="1001"/>
      <c r="BS119" s="1001"/>
      <c r="BT119" s="1001"/>
      <c r="BU119" s="1001"/>
      <c r="BV119" s="1001">
        <v>1357037919</v>
      </c>
      <c r="BW119" s="1001"/>
      <c r="BX119" s="1001"/>
      <c r="BY119" s="1001"/>
      <c r="BZ119" s="1001"/>
      <c r="CA119" s="1001">
        <v>1348406582</v>
      </c>
      <c r="CB119" s="1001"/>
      <c r="CC119" s="1001"/>
      <c r="CD119" s="1001"/>
      <c r="CE119" s="1001"/>
      <c r="CF119" s="1002"/>
      <c r="CG119" s="1003"/>
      <c r="CH119" s="1003"/>
      <c r="CI119" s="1003"/>
      <c r="CJ119" s="1004"/>
      <c r="CK119" s="956"/>
      <c r="CL119" s="957"/>
      <c r="CM119" s="1005" t="s">
        <v>449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437</v>
      </c>
      <c r="DH119" s="929"/>
      <c r="DI119" s="929"/>
      <c r="DJ119" s="929"/>
      <c r="DK119" s="929"/>
      <c r="DL119" s="929" t="s">
        <v>440</v>
      </c>
      <c r="DM119" s="929"/>
      <c r="DN119" s="929"/>
      <c r="DO119" s="929"/>
      <c r="DP119" s="929"/>
      <c r="DQ119" s="929" t="s">
        <v>437</v>
      </c>
      <c r="DR119" s="929"/>
      <c r="DS119" s="929"/>
      <c r="DT119" s="929"/>
      <c r="DU119" s="929"/>
      <c r="DV119" s="930" t="s">
        <v>120</v>
      </c>
      <c r="DW119" s="930"/>
      <c r="DX119" s="930"/>
      <c r="DY119" s="930"/>
      <c r="DZ119" s="931"/>
    </row>
    <row r="120" spans="1:130" s="234" customFormat="1" ht="26.25" customHeight="1" x14ac:dyDescent="0.2">
      <c r="A120" s="1066"/>
      <c r="B120" s="955"/>
      <c r="C120" s="925" t="s">
        <v>422</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v>114570</v>
      </c>
      <c r="AB120" s="962"/>
      <c r="AC120" s="962"/>
      <c r="AD120" s="962"/>
      <c r="AE120" s="963"/>
      <c r="AF120" s="964">
        <v>31703</v>
      </c>
      <c r="AG120" s="962"/>
      <c r="AH120" s="962"/>
      <c r="AI120" s="962"/>
      <c r="AJ120" s="963"/>
      <c r="AK120" s="964">
        <v>5112</v>
      </c>
      <c r="AL120" s="962"/>
      <c r="AM120" s="962"/>
      <c r="AN120" s="962"/>
      <c r="AO120" s="963"/>
      <c r="AP120" s="965">
        <v>0</v>
      </c>
      <c r="AQ120" s="966"/>
      <c r="AR120" s="966"/>
      <c r="AS120" s="966"/>
      <c r="AT120" s="967"/>
      <c r="AU120" s="992" t="s">
        <v>450</v>
      </c>
      <c r="AV120" s="993"/>
      <c r="AW120" s="993"/>
      <c r="AX120" s="993"/>
      <c r="AY120" s="994"/>
      <c r="AZ120" s="949" t="s">
        <v>451</v>
      </c>
      <c r="BA120" s="898"/>
      <c r="BB120" s="898"/>
      <c r="BC120" s="898"/>
      <c r="BD120" s="898"/>
      <c r="BE120" s="898"/>
      <c r="BF120" s="898"/>
      <c r="BG120" s="898"/>
      <c r="BH120" s="898"/>
      <c r="BI120" s="898"/>
      <c r="BJ120" s="898"/>
      <c r="BK120" s="898"/>
      <c r="BL120" s="898"/>
      <c r="BM120" s="898"/>
      <c r="BN120" s="898"/>
      <c r="BO120" s="898"/>
      <c r="BP120" s="899"/>
      <c r="BQ120" s="935">
        <v>45183978</v>
      </c>
      <c r="BR120" s="936"/>
      <c r="BS120" s="936"/>
      <c r="BT120" s="936"/>
      <c r="BU120" s="936"/>
      <c r="BV120" s="936">
        <v>36349312</v>
      </c>
      <c r="BW120" s="936"/>
      <c r="BX120" s="936"/>
      <c r="BY120" s="936"/>
      <c r="BZ120" s="936"/>
      <c r="CA120" s="936">
        <v>37681199</v>
      </c>
      <c r="CB120" s="936"/>
      <c r="CC120" s="936"/>
      <c r="CD120" s="936"/>
      <c r="CE120" s="936"/>
      <c r="CF120" s="950">
        <v>14.1</v>
      </c>
      <c r="CG120" s="951"/>
      <c r="CH120" s="951"/>
      <c r="CI120" s="951"/>
      <c r="CJ120" s="951"/>
      <c r="CK120" s="1009" t="s">
        <v>452</v>
      </c>
      <c r="CL120" s="1010"/>
      <c r="CM120" s="1010"/>
      <c r="CN120" s="1010"/>
      <c r="CO120" s="1011"/>
      <c r="CP120" s="1017" t="s">
        <v>453</v>
      </c>
      <c r="CQ120" s="1018"/>
      <c r="CR120" s="1018"/>
      <c r="CS120" s="1018"/>
      <c r="CT120" s="1018"/>
      <c r="CU120" s="1018"/>
      <c r="CV120" s="1018"/>
      <c r="CW120" s="1018"/>
      <c r="CX120" s="1018"/>
      <c r="CY120" s="1018"/>
      <c r="CZ120" s="1018"/>
      <c r="DA120" s="1018"/>
      <c r="DB120" s="1018"/>
      <c r="DC120" s="1018"/>
      <c r="DD120" s="1018"/>
      <c r="DE120" s="1018"/>
      <c r="DF120" s="1019"/>
      <c r="DG120" s="935">
        <v>18341231</v>
      </c>
      <c r="DH120" s="936"/>
      <c r="DI120" s="936"/>
      <c r="DJ120" s="936"/>
      <c r="DK120" s="936"/>
      <c r="DL120" s="936">
        <v>17960979</v>
      </c>
      <c r="DM120" s="936"/>
      <c r="DN120" s="936"/>
      <c r="DO120" s="936"/>
      <c r="DP120" s="936"/>
      <c r="DQ120" s="936">
        <v>18201452</v>
      </c>
      <c r="DR120" s="936"/>
      <c r="DS120" s="936"/>
      <c r="DT120" s="936"/>
      <c r="DU120" s="936"/>
      <c r="DV120" s="937">
        <v>6.8</v>
      </c>
      <c r="DW120" s="937"/>
      <c r="DX120" s="937"/>
      <c r="DY120" s="937"/>
      <c r="DZ120" s="938"/>
    </row>
    <row r="121" spans="1:130" s="234" customFormat="1" ht="26.25" customHeight="1" x14ac:dyDescent="0.2">
      <c r="A121" s="1066"/>
      <c r="B121" s="955"/>
      <c r="C121" s="976" t="s">
        <v>454</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88908</v>
      </c>
      <c r="AB121" s="962"/>
      <c r="AC121" s="962"/>
      <c r="AD121" s="962"/>
      <c r="AE121" s="963"/>
      <c r="AF121" s="964">
        <v>61314</v>
      </c>
      <c r="AG121" s="962"/>
      <c r="AH121" s="962"/>
      <c r="AI121" s="962"/>
      <c r="AJ121" s="963"/>
      <c r="AK121" s="964">
        <v>35942</v>
      </c>
      <c r="AL121" s="962"/>
      <c r="AM121" s="962"/>
      <c r="AN121" s="962"/>
      <c r="AO121" s="963"/>
      <c r="AP121" s="965">
        <v>0</v>
      </c>
      <c r="AQ121" s="966"/>
      <c r="AR121" s="966"/>
      <c r="AS121" s="966"/>
      <c r="AT121" s="967"/>
      <c r="AU121" s="995"/>
      <c r="AV121" s="996"/>
      <c r="AW121" s="996"/>
      <c r="AX121" s="996"/>
      <c r="AY121" s="997"/>
      <c r="AZ121" s="958" t="s">
        <v>455</v>
      </c>
      <c r="BA121" s="959"/>
      <c r="BB121" s="959"/>
      <c r="BC121" s="959"/>
      <c r="BD121" s="959"/>
      <c r="BE121" s="959"/>
      <c r="BF121" s="959"/>
      <c r="BG121" s="959"/>
      <c r="BH121" s="959"/>
      <c r="BI121" s="959"/>
      <c r="BJ121" s="959"/>
      <c r="BK121" s="959"/>
      <c r="BL121" s="959"/>
      <c r="BM121" s="959"/>
      <c r="BN121" s="959"/>
      <c r="BO121" s="959"/>
      <c r="BP121" s="960"/>
      <c r="BQ121" s="928">
        <v>20361851</v>
      </c>
      <c r="BR121" s="929"/>
      <c r="BS121" s="929"/>
      <c r="BT121" s="929"/>
      <c r="BU121" s="929"/>
      <c r="BV121" s="929">
        <v>14114520</v>
      </c>
      <c r="BW121" s="929"/>
      <c r="BX121" s="929"/>
      <c r="BY121" s="929"/>
      <c r="BZ121" s="929"/>
      <c r="CA121" s="929">
        <v>17825300</v>
      </c>
      <c r="CB121" s="929"/>
      <c r="CC121" s="929"/>
      <c r="CD121" s="929"/>
      <c r="CE121" s="929"/>
      <c r="CF121" s="923">
        <v>6.7</v>
      </c>
      <c r="CG121" s="924"/>
      <c r="CH121" s="924"/>
      <c r="CI121" s="924"/>
      <c r="CJ121" s="924"/>
      <c r="CK121" s="1012"/>
      <c r="CL121" s="1013"/>
      <c r="CM121" s="1013"/>
      <c r="CN121" s="1013"/>
      <c r="CO121" s="1014"/>
      <c r="CP121" s="1022" t="s">
        <v>456</v>
      </c>
      <c r="CQ121" s="1023"/>
      <c r="CR121" s="1023"/>
      <c r="CS121" s="1023"/>
      <c r="CT121" s="1023"/>
      <c r="CU121" s="1023"/>
      <c r="CV121" s="1023"/>
      <c r="CW121" s="1023"/>
      <c r="CX121" s="1023"/>
      <c r="CY121" s="1023"/>
      <c r="CZ121" s="1023"/>
      <c r="DA121" s="1023"/>
      <c r="DB121" s="1023"/>
      <c r="DC121" s="1023"/>
      <c r="DD121" s="1023"/>
      <c r="DE121" s="1023"/>
      <c r="DF121" s="1024"/>
      <c r="DG121" s="928">
        <v>5459909</v>
      </c>
      <c r="DH121" s="929"/>
      <c r="DI121" s="929"/>
      <c r="DJ121" s="929"/>
      <c r="DK121" s="929"/>
      <c r="DL121" s="929">
        <v>5546847</v>
      </c>
      <c r="DM121" s="929"/>
      <c r="DN121" s="929"/>
      <c r="DO121" s="929"/>
      <c r="DP121" s="929"/>
      <c r="DQ121" s="929">
        <v>5506638</v>
      </c>
      <c r="DR121" s="929"/>
      <c r="DS121" s="929"/>
      <c r="DT121" s="929"/>
      <c r="DU121" s="929"/>
      <c r="DV121" s="930">
        <v>2.1</v>
      </c>
      <c r="DW121" s="930"/>
      <c r="DX121" s="930"/>
      <c r="DY121" s="930"/>
      <c r="DZ121" s="931"/>
    </row>
    <row r="122" spans="1:130" s="234" customFormat="1" ht="26.25" customHeight="1" x14ac:dyDescent="0.2">
      <c r="A122" s="1066"/>
      <c r="B122" s="955"/>
      <c r="C122" s="925" t="s">
        <v>432</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22144</v>
      </c>
      <c r="AB122" s="962"/>
      <c r="AC122" s="962"/>
      <c r="AD122" s="962"/>
      <c r="AE122" s="963"/>
      <c r="AF122" s="964">
        <v>8268</v>
      </c>
      <c r="AG122" s="962"/>
      <c r="AH122" s="962"/>
      <c r="AI122" s="962"/>
      <c r="AJ122" s="963"/>
      <c r="AK122" s="964" t="s">
        <v>440</v>
      </c>
      <c r="AL122" s="962"/>
      <c r="AM122" s="962"/>
      <c r="AN122" s="962"/>
      <c r="AO122" s="963"/>
      <c r="AP122" s="965" t="s">
        <v>440</v>
      </c>
      <c r="AQ122" s="966"/>
      <c r="AR122" s="966"/>
      <c r="AS122" s="966"/>
      <c r="AT122" s="967"/>
      <c r="AU122" s="995"/>
      <c r="AV122" s="996"/>
      <c r="AW122" s="996"/>
      <c r="AX122" s="996"/>
      <c r="AY122" s="997"/>
      <c r="AZ122" s="983" t="s">
        <v>457</v>
      </c>
      <c r="BA122" s="974"/>
      <c r="BB122" s="974"/>
      <c r="BC122" s="974"/>
      <c r="BD122" s="974"/>
      <c r="BE122" s="974"/>
      <c r="BF122" s="974"/>
      <c r="BG122" s="974"/>
      <c r="BH122" s="974"/>
      <c r="BI122" s="974"/>
      <c r="BJ122" s="974"/>
      <c r="BK122" s="974"/>
      <c r="BL122" s="974"/>
      <c r="BM122" s="974"/>
      <c r="BN122" s="974"/>
      <c r="BO122" s="974"/>
      <c r="BP122" s="975"/>
      <c r="BQ122" s="1000">
        <v>686501495</v>
      </c>
      <c r="BR122" s="1001"/>
      <c r="BS122" s="1001"/>
      <c r="BT122" s="1001"/>
      <c r="BU122" s="1001"/>
      <c r="BV122" s="1001">
        <v>673671940</v>
      </c>
      <c r="BW122" s="1001"/>
      <c r="BX122" s="1001"/>
      <c r="BY122" s="1001"/>
      <c r="BZ122" s="1001"/>
      <c r="CA122" s="1001">
        <v>660405585</v>
      </c>
      <c r="CB122" s="1001"/>
      <c r="CC122" s="1001"/>
      <c r="CD122" s="1001"/>
      <c r="CE122" s="1001"/>
      <c r="CF122" s="1020">
        <v>247.3</v>
      </c>
      <c r="CG122" s="1021"/>
      <c r="CH122" s="1021"/>
      <c r="CI122" s="1021"/>
      <c r="CJ122" s="1021"/>
      <c r="CK122" s="1012"/>
      <c r="CL122" s="1013"/>
      <c r="CM122" s="1013"/>
      <c r="CN122" s="1013"/>
      <c r="CO122" s="1014"/>
      <c r="CP122" s="1022" t="s">
        <v>458</v>
      </c>
      <c r="CQ122" s="1023"/>
      <c r="CR122" s="1023"/>
      <c r="CS122" s="1023"/>
      <c r="CT122" s="1023"/>
      <c r="CU122" s="1023"/>
      <c r="CV122" s="1023"/>
      <c r="CW122" s="1023"/>
      <c r="CX122" s="1023"/>
      <c r="CY122" s="1023"/>
      <c r="CZ122" s="1023"/>
      <c r="DA122" s="1023"/>
      <c r="DB122" s="1023"/>
      <c r="DC122" s="1023"/>
      <c r="DD122" s="1023"/>
      <c r="DE122" s="1023"/>
      <c r="DF122" s="1024"/>
      <c r="DG122" s="928">
        <v>2664497</v>
      </c>
      <c r="DH122" s="929"/>
      <c r="DI122" s="929"/>
      <c r="DJ122" s="929"/>
      <c r="DK122" s="929"/>
      <c r="DL122" s="929">
        <v>2941803</v>
      </c>
      <c r="DM122" s="929"/>
      <c r="DN122" s="929"/>
      <c r="DO122" s="929"/>
      <c r="DP122" s="929"/>
      <c r="DQ122" s="929">
        <v>2900129</v>
      </c>
      <c r="DR122" s="929"/>
      <c r="DS122" s="929"/>
      <c r="DT122" s="929"/>
      <c r="DU122" s="929"/>
      <c r="DV122" s="930">
        <v>1.1000000000000001</v>
      </c>
      <c r="DW122" s="930"/>
      <c r="DX122" s="930"/>
      <c r="DY122" s="930"/>
      <c r="DZ122" s="931"/>
    </row>
    <row r="123" spans="1:130" s="234" customFormat="1" ht="26.25" customHeight="1" x14ac:dyDescent="0.2">
      <c r="A123" s="1066"/>
      <c r="B123" s="955"/>
      <c r="C123" s="925" t="s">
        <v>441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v>25297</v>
      </c>
      <c r="AB123" s="962"/>
      <c r="AC123" s="962"/>
      <c r="AD123" s="962"/>
      <c r="AE123" s="963"/>
      <c r="AF123" s="964">
        <v>24996</v>
      </c>
      <c r="AG123" s="962"/>
      <c r="AH123" s="962"/>
      <c r="AI123" s="962"/>
      <c r="AJ123" s="963"/>
      <c r="AK123" s="964" t="s">
        <v>437</v>
      </c>
      <c r="AL123" s="962"/>
      <c r="AM123" s="962"/>
      <c r="AN123" s="962"/>
      <c r="AO123" s="963"/>
      <c r="AP123" s="965" t="s">
        <v>440</v>
      </c>
      <c r="AQ123" s="966"/>
      <c r="AR123" s="966"/>
      <c r="AS123" s="966"/>
      <c r="AT123" s="967"/>
      <c r="AU123" s="998"/>
      <c r="AV123" s="999"/>
      <c r="AW123" s="999"/>
      <c r="AX123" s="999"/>
      <c r="AY123" s="999"/>
      <c r="AZ123" s="265" t="s">
        <v>155</v>
      </c>
      <c r="BA123" s="265"/>
      <c r="BB123" s="265"/>
      <c r="BC123" s="265"/>
      <c r="BD123" s="265"/>
      <c r="BE123" s="265"/>
      <c r="BF123" s="265"/>
      <c r="BG123" s="265"/>
      <c r="BH123" s="265"/>
      <c r="BI123" s="265"/>
      <c r="BJ123" s="265"/>
      <c r="BK123" s="265"/>
      <c r="BL123" s="265"/>
      <c r="BM123" s="265"/>
      <c r="BN123" s="265"/>
      <c r="BO123" s="984" t="s">
        <v>459</v>
      </c>
      <c r="BP123" s="1008"/>
      <c r="BQ123" s="1072">
        <v>752047324</v>
      </c>
      <c r="BR123" s="1073"/>
      <c r="BS123" s="1073"/>
      <c r="BT123" s="1073"/>
      <c r="BU123" s="1073"/>
      <c r="BV123" s="1073">
        <v>724135772</v>
      </c>
      <c r="BW123" s="1073"/>
      <c r="BX123" s="1073"/>
      <c r="BY123" s="1073"/>
      <c r="BZ123" s="1073"/>
      <c r="CA123" s="1073">
        <v>715912084</v>
      </c>
      <c r="CB123" s="1073"/>
      <c r="CC123" s="1073"/>
      <c r="CD123" s="1073"/>
      <c r="CE123" s="1073"/>
      <c r="CF123" s="1002"/>
      <c r="CG123" s="1003"/>
      <c r="CH123" s="1003"/>
      <c r="CI123" s="1003"/>
      <c r="CJ123" s="1004"/>
      <c r="CK123" s="1012"/>
      <c r="CL123" s="1013"/>
      <c r="CM123" s="1013"/>
      <c r="CN123" s="1013"/>
      <c r="CO123" s="1014"/>
      <c r="CP123" s="1022" t="s">
        <v>460</v>
      </c>
      <c r="CQ123" s="1023"/>
      <c r="CR123" s="1023"/>
      <c r="CS123" s="1023"/>
      <c r="CT123" s="1023"/>
      <c r="CU123" s="1023"/>
      <c r="CV123" s="1023"/>
      <c r="CW123" s="1023"/>
      <c r="CX123" s="1023"/>
      <c r="CY123" s="1023"/>
      <c r="CZ123" s="1023"/>
      <c r="DA123" s="1023"/>
      <c r="DB123" s="1023"/>
      <c r="DC123" s="1023"/>
      <c r="DD123" s="1023"/>
      <c r="DE123" s="1023"/>
      <c r="DF123" s="1024"/>
      <c r="DG123" s="928">
        <v>1209515</v>
      </c>
      <c r="DH123" s="929"/>
      <c r="DI123" s="929"/>
      <c r="DJ123" s="929"/>
      <c r="DK123" s="929"/>
      <c r="DL123" s="929">
        <v>907425</v>
      </c>
      <c r="DM123" s="929"/>
      <c r="DN123" s="929"/>
      <c r="DO123" s="929"/>
      <c r="DP123" s="929"/>
      <c r="DQ123" s="929">
        <v>587568</v>
      </c>
      <c r="DR123" s="929"/>
      <c r="DS123" s="929"/>
      <c r="DT123" s="929"/>
      <c r="DU123" s="929"/>
      <c r="DV123" s="930">
        <v>0.2</v>
      </c>
      <c r="DW123" s="930"/>
      <c r="DX123" s="930"/>
      <c r="DY123" s="930"/>
      <c r="DZ123" s="931"/>
    </row>
    <row r="124" spans="1:130" s="234" customFormat="1" ht="26.25" customHeight="1" thickBot="1" x14ac:dyDescent="0.25">
      <c r="A124" s="1066"/>
      <c r="B124" s="955"/>
      <c r="C124" s="925" t="s">
        <v>445</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363</v>
      </c>
      <c r="AB124" s="962"/>
      <c r="AC124" s="962"/>
      <c r="AD124" s="962"/>
      <c r="AE124" s="963"/>
      <c r="AF124" s="964" t="s">
        <v>363</v>
      </c>
      <c r="AG124" s="962"/>
      <c r="AH124" s="962"/>
      <c r="AI124" s="962"/>
      <c r="AJ124" s="963"/>
      <c r="AK124" s="964" t="s">
        <v>363</v>
      </c>
      <c r="AL124" s="962"/>
      <c r="AM124" s="962"/>
      <c r="AN124" s="962"/>
      <c r="AO124" s="963"/>
      <c r="AP124" s="965" t="s">
        <v>363</v>
      </c>
      <c r="AQ124" s="966"/>
      <c r="AR124" s="966"/>
      <c r="AS124" s="966"/>
      <c r="AT124" s="967"/>
      <c r="AU124" s="1068" t="s">
        <v>461</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233.1</v>
      </c>
      <c r="BR124" s="1032"/>
      <c r="BS124" s="1032"/>
      <c r="BT124" s="1032"/>
      <c r="BU124" s="1032"/>
      <c r="BV124" s="1032">
        <v>236.6</v>
      </c>
      <c r="BW124" s="1032"/>
      <c r="BX124" s="1032"/>
      <c r="BY124" s="1032"/>
      <c r="BZ124" s="1032"/>
      <c r="CA124" s="1032">
        <v>236.8</v>
      </c>
      <c r="CB124" s="1032"/>
      <c r="CC124" s="1032"/>
      <c r="CD124" s="1032"/>
      <c r="CE124" s="1032"/>
      <c r="CF124" s="1033"/>
      <c r="CG124" s="1034"/>
      <c r="CH124" s="1034"/>
      <c r="CI124" s="1034"/>
      <c r="CJ124" s="1035"/>
      <c r="CK124" s="1015"/>
      <c r="CL124" s="1015"/>
      <c r="CM124" s="1015"/>
      <c r="CN124" s="1015"/>
      <c r="CO124" s="1016"/>
      <c r="CP124" s="1036" t="s">
        <v>462</v>
      </c>
      <c r="CQ124" s="1037"/>
      <c r="CR124" s="1037"/>
      <c r="CS124" s="1037"/>
      <c r="CT124" s="1037"/>
      <c r="CU124" s="1037"/>
      <c r="CV124" s="1037"/>
      <c r="CW124" s="1037"/>
      <c r="CX124" s="1037"/>
      <c r="CY124" s="1037"/>
      <c r="CZ124" s="1037"/>
      <c r="DA124" s="1037"/>
      <c r="DB124" s="1037"/>
      <c r="DC124" s="1037"/>
      <c r="DD124" s="1037"/>
      <c r="DE124" s="1037"/>
      <c r="DF124" s="1038"/>
      <c r="DG124" s="1000" t="s">
        <v>120</v>
      </c>
      <c r="DH124" s="1001"/>
      <c r="DI124" s="1001"/>
      <c r="DJ124" s="1001"/>
      <c r="DK124" s="1001"/>
      <c r="DL124" s="1001" t="s">
        <v>120</v>
      </c>
      <c r="DM124" s="1001"/>
      <c r="DN124" s="1001"/>
      <c r="DO124" s="1001"/>
      <c r="DP124" s="1001"/>
      <c r="DQ124" s="1001" t="s">
        <v>442</v>
      </c>
      <c r="DR124" s="1001"/>
      <c r="DS124" s="1001"/>
      <c r="DT124" s="1001"/>
      <c r="DU124" s="1001"/>
      <c r="DV124" s="1025" t="s">
        <v>120</v>
      </c>
      <c r="DW124" s="1025"/>
      <c r="DX124" s="1025"/>
      <c r="DY124" s="1025"/>
      <c r="DZ124" s="1026"/>
    </row>
    <row r="125" spans="1:130" s="234" customFormat="1" ht="26.25" customHeight="1" x14ac:dyDescent="0.2">
      <c r="A125" s="1066"/>
      <c r="B125" s="955"/>
      <c r="C125" s="925" t="s">
        <v>447</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442</v>
      </c>
      <c r="AB125" s="962"/>
      <c r="AC125" s="962"/>
      <c r="AD125" s="962"/>
      <c r="AE125" s="963"/>
      <c r="AF125" s="964" t="s">
        <v>442</v>
      </c>
      <c r="AG125" s="962"/>
      <c r="AH125" s="962"/>
      <c r="AI125" s="962"/>
      <c r="AJ125" s="963"/>
      <c r="AK125" s="964" t="s">
        <v>442</v>
      </c>
      <c r="AL125" s="962"/>
      <c r="AM125" s="962"/>
      <c r="AN125" s="962"/>
      <c r="AO125" s="963"/>
      <c r="AP125" s="965" t="s">
        <v>442</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463</v>
      </c>
      <c r="CL125" s="1010"/>
      <c r="CM125" s="1010"/>
      <c r="CN125" s="1010"/>
      <c r="CO125" s="1011"/>
      <c r="CP125" s="949" t="s">
        <v>464</v>
      </c>
      <c r="CQ125" s="898"/>
      <c r="CR125" s="898"/>
      <c r="CS125" s="898"/>
      <c r="CT125" s="898"/>
      <c r="CU125" s="898"/>
      <c r="CV125" s="898"/>
      <c r="CW125" s="898"/>
      <c r="CX125" s="898"/>
      <c r="CY125" s="898"/>
      <c r="CZ125" s="898"/>
      <c r="DA125" s="898"/>
      <c r="DB125" s="898"/>
      <c r="DC125" s="898"/>
      <c r="DD125" s="898"/>
      <c r="DE125" s="898"/>
      <c r="DF125" s="899"/>
      <c r="DG125" s="935" t="s">
        <v>442</v>
      </c>
      <c r="DH125" s="936"/>
      <c r="DI125" s="936"/>
      <c r="DJ125" s="936"/>
      <c r="DK125" s="936"/>
      <c r="DL125" s="936" t="s">
        <v>442</v>
      </c>
      <c r="DM125" s="936"/>
      <c r="DN125" s="936"/>
      <c r="DO125" s="936"/>
      <c r="DP125" s="936"/>
      <c r="DQ125" s="936" t="s">
        <v>442</v>
      </c>
      <c r="DR125" s="936"/>
      <c r="DS125" s="936"/>
      <c r="DT125" s="936"/>
      <c r="DU125" s="936"/>
      <c r="DV125" s="937" t="s">
        <v>442</v>
      </c>
      <c r="DW125" s="937"/>
      <c r="DX125" s="937"/>
      <c r="DY125" s="937"/>
      <c r="DZ125" s="938"/>
    </row>
    <row r="126" spans="1:130" s="234" customFormat="1" ht="26.25" customHeight="1" thickBot="1" x14ac:dyDescent="0.25">
      <c r="A126" s="1066"/>
      <c r="B126" s="955"/>
      <c r="C126" s="925" t="s">
        <v>449</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442</v>
      </c>
      <c r="AB126" s="962"/>
      <c r="AC126" s="962"/>
      <c r="AD126" s="962"/>
      <c r="AE126" s="963"/>
      <c r="AF126" s="964" t="s">
        <v>442</v>
      </c>
      <c r="AG126" s="962"/>
      <c r="AH126" s="962"/>
      <c r="AI126" s="962"/>
      <c r="AJ126" s="963"/>
      <c r="AK126" s="964" t="s">
        <v>442</v>
      </c>
      <c r="AL126" s="962"/>
      <c r="AM126" s="962"/>
      <c r="AN126" s="962"/>
      <c r="AO126" s="963"/>
      <c r="AP126" s="965" t="s">
        <v>442</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465</v>
      </c>
      <c r="CQ126" s="959"/>
      <c r="CR126" s="959"/>
      <c r="CS126" s="959"/>
      <c r="CT126" s="959"/>
      <c r="CU126" s="959"/>
      <c r="CV126" s="959"/>
      <c r="CW126" s="959"/>
      <c r="CX126" s="959"/>
      <c r="CY126" s="959"/>
      <c r="CZ126" s="959"/>
      <c r="DA126" s="959"/>
      <c r="DB126" s="959"/>
      <c r="DC126" s="959"/>
      <c r="DD126" s="959"/>
      <c r="DE126" s="959"/>
      <c r="DF126" s="960"/>
      <c r="DG126" s="928" t="s">
        <v>442</v>
      </c>
      <c r="DH126" s="929"/>
      <c r="DI126" s="929"/>
      <c r="DJ126" s="929"/>
      <c r="DK126" s="929"/>
      <c r="DL126" s="929" t="s">
        <v>442</v>
      </c>
      <c r="DM126" s="929"/>
      <c r="DN126" s="929"/>
      <c r="DO126" s="929"/>
      <c r="DP126" s="929"/>
      <c r="DQ126" s="929" t="s">
        <v>120</v>
      </c>
      <c r="DR126" s="929"/>
      <c r="DS126" s="929"/>
      <c r="DT126" s="929"/>
      <c r="DU126" s="929"/>
      <c r="DV126" s="930" t="s">
        <v>442</v>
      </c>
      <c r="DW126" s="930"/>
      <c r="DX126" s="930"/>
      <c r="DY126" s="930"/>
      <c r="DZ126" s="931"/>
    </row>
    <row r="127" spans="1:130" s="234" customFormat="1" ht="26.25" customHeight="1" x14ac:dyDescent="0.2">
      <c r="A127" s="1067"/>
      <c r="B127" s="957"/>
      <c r="C127" s="1005" t="s">
        <v>466</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56345</v>
      </c>
      <c r="AB127" s="962"/>
      <c r="AC127" s="962"/>
      <c r="AD127" s="962"/>
      <c r="AE127" s="963"/>
      <c r="AF127" s="964">
        <v>56407</v>
      </c>
      <c r="AG127" s="962"/>
      <c r="AH127" s="962"/>
      <c r="AI127" s="962"/>
      <c r="AJ127" s="963"/>
      <c r="AK127" s="964">
        <v>62890</v>
      </c>
      <c r="AL127" s="962"/>
      <c r="AM127" s="962"/>
      <c r="AN127" s="962"/>
      <c r="AO127" s="963"/>
      <c r="AP127" s="965">
        <v>0</v>
      </c>
      <c r="AQ127" s="966"/>
      <c r="AR127" s="966"/>
      <c r="AS127" s="966"/>
      <c r="AT127" s="967"/>
      <c r="AU127" s="270"/>
      <c r="AV127" s="270"/>
      <c r="AW127" s="270"/>
      <c r="AX127" s="1039" t="s">
        <v>467</v>
      </c>
      <c r="AY127" s="1040"/>
      <c r="AZ127" s="1040"/>
      <c r="BA127" s="1040"/>
      <c r="BB127" s="1040"/>
      <c r="BC127" s="1040"/>
      <c r="BD127" s="1040"/>
      <c r="BE127" s="1041"/>
      <c r="BF127" s="1042" t="s">
        <v>468</v>
      </c>
      <c r="BG127" s="1040"/>
      <c r="BH127" s="1040"/>
      <c r="BI127" s="1040"/>
      <c r="BJ127" s="1040"/>
      <c r="BK127" s="1040"/>
      <c r="BL127" s="1041"/>
      <c r="BM127" s="1042" t="s">
        <v>469</v>
      </c>
      <c r="BN127" s="1040"/>
      <c r="BO127" s="1040"/>
      <c r="BP127" s="1040"/>
      <c r="BQ127" s="1040"/>
      <c r="BR127" s="1040"/>
      <c r="BS127" s="1041"/>
      <c r="BT127" s="1042" t="s">
        <v>470</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471</v>
      </c>
      <c r="CQ127" s="959"/>
      <c r="CR127" s="959"/>
      <c r="CS127" s="959"/>
      <c r="CT127" s="959"/>
      <c r="CU127" s="959"/>
      <c r="CV127" s="959"/>
      <c r="CW127" s="959"/>
      <c r="CX127" s="959"/>
      <c r="CY127" s="959"/>
      <c r="CZ127" s="959"/>
      <c r="DA127" s="959"/>
      <c r="DB127" s="959"/>
      <c r="DC127" s="959"/>
      <c r="DD127" s="959"/>
      <c r="DE127" s="959"/>
      <c r="DF127" s="960"/>
      <c r="DG127" s="928" t="s">
        <v>442</v>
      </c>
      <c r="DH127" s="929"/>
      <c r="DI127" s="929"/>
      <c r="DJ127" s="929"/>
      <c r="DK127" s="929"/>
      <c r="DL127" s="929" t="s">
        <v>442</v>
      </c>
      <c r="DM127" s="929"/>
      <c r="DN127" s="929"/>
      <c r="DO127" s="929"/>
      <c r="DP127" s="929"/>
      <c r="DQ127" s="929" t="s">
        <v>442</v>
      </c>
      <c r="DR127" s="929"/>
      <c r="DS127" s="929"/>
      <c r="DT127" s="929"/>
      <c r="DU127" s="929"/>
      <c r="DV127" s="930" t="s">
        <v>442</v>
      </c>
      <c r="DW127" s="930"/>
      <c r="DX127" s="930"/>
      <c r="DY127" s="930"/>
      <c r="DZ127" s="931"/>
    </row>
    <row r="128" spans="1:130" s="234" customFormat="1" ht="26.25" customHeight="1" thickBot="1" x14ac:dyDescent="0.25">
      <c r="A128" s="1050" t="s">
        <v>472</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473</v>
      </c>
      <c r="X128" s="1052"/>
      <c r="Y128" s="1052"/>
      <c r="Z128" s="1053"/>
      <c r="AA128" s="1054">
        <v>3104795</v>
      </c>
      <c r="AB128" s="1055"/>
      <c r="AC128" s="1055"/>
      <c r="AD128" s="1055"/>
      <c r="AE128" s="1056"/>
      <c r="AF128" s="1057">
        <v>8692115</v>
      </c>
      <c r="AG128" s="1055"/>
      <c r="AH128" s="1055"/>
      <c r="AI128" s="1055"/>
      <c r="AJ128" s="1056"/>
      <c r="AK128" s="1057">
        <v>2938018</v>
      </c>
      <c r="AL128" s="1055"/>
      <c r="AM128" s="1055"/>
      <c r="AN128" s="1055"/>
      <c r="AO128" s="1056"/>
      <c r="AP128" s="1058"/>
      <c r="AQ128" s="1059"/>
      <c r="AR128" s="1059"/>
      <c r="AS128" s="1059"/>
      <c r="AT128" s="1060"/>
      <c r="AU128" s="270"/>
      <c r="AV128" s="270"/>
      <c r="AW128" s="270"/>
      <c r="AX128" s="897" t="s">
        <v>474</v>
      </c>
      <c r="AY128" s="898"/>
      <c r="AZ128" s="898"/>
      <c r="BA128" s="898"/>
      <c r="BB128" s="898"/>
      <c r="BC128" s="898"/>
      <c r="BD128" s="898"/>
      <c r="BE128" s="899"/>
      <c r="BF128" s="1061" t="s">
        <v>475</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476</v>
      </c>
      <c r="CQ128" s="1044"/>
      <c r="CR128" s="1044"/>
      <c r="CS128" s="1044"/>
      <c r="CT128" s="1044"/>
      <c r="CU128" s="1044"/>
      <c r="CV128" s="1044"/>
      <c r="CW128" s="1044"/>
      <c r="CX128" s="1044"/>
      <c r="CY128" s="1044"/>
      <c r="CZ128" s="1044"/>
      <c r="DA128" s="1044"/>
      <c r="DB128" s="1044"/>
      <c r="DC128" s="1044"/>
      <c r="DD128" s="1044"/>
      <c r="DE128" s="1044"/>
      <c r="DF128" s="1045"/>
      <c r="DG128" s="1046">
        <v>11676790</v>
      </c>
      <c r="DH128" s="1047"/>
      <c r="DI128" s="1047"/>
      <c r="DJ128" s="1047"/>
      <c r="DK128" s="1047"/>
      <c r="DL128" s="1047">
        <v>10441516</v>
      </c>
      <c r="DM128" s="1047"/>
      <c r="DN128" s="1047"/>
      <c r="DO128" s="1047"/>
      <c r="DP128" s="1047"/>
      <c r="DQ128" s="1047">
        <v>9157379</v>
      </c>
      <c r="DR128" s="1047"/>
      <c r="DS128" s="1047"/>
      <c r="DT128" s="1047"/>
      <c r="DU128" s="1047"/>
      <c r="DV128" s="1048">
        <v>3.4</v>
      </c>
      <c r="DW128" s="1048"/>
      <c r="DX128" s="1048"/>
      <c r="DY128" s="1048"/>
      <c r="DZ128" s="1049"/>
    </row>
    <row r="129" spans="1:131" s="234" customFormat="1" ht="26.25" customHeight="1" x14ac:dyDescent="0.2">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477</v>
      </c>
      <c r="X129" s="1081"/>
      <c r="Y129" s="1081"/>
      <c r="Z129" s="1082"/>
      <c r="AA129" s="961">
        <v>330649524</v>
      </c>
      <c r="AB129" s="962"/>
      <c r="AC129" s="962"/>
      <c r="AD129" s="962"/>
      <c r="AE129" s="963"/>
      <c r="AF129" s="964">
        <v>328186284</v>
      </c>
      <c r="AG129" s="962"/>
      <c r="AH129" s="962"/>
      <c r="AI129" s="962"/>
      <c r="AJ129" s="963"/>
      <c r="AK129" s="964">
        <v>326771426</v>
      </c>
      <c r="AL129" s="962"/>
      <c r="AM129" s="962"/>
      <c r="AN129" s="962"/>
      <c r="AO129" s="963"/>
      <c r="AP129" s="1083"/>
      <c r="AQ129" s="1084"/>
      <c r="AR129" s="1084"/>
      <c r="AS129" s="1084"/>
      <c r="AT129" s="1085"/>
      <c r="AU129" s="272"/>
      <c r="AV129" s="272"/>
      <c r="AW129" s="272"/>
      <c r="AX129" s="1074" t="s">
        <v>478</v>
      </c>
      <c r="AY129" s="959"/>
      <c r="AZ129" s="959"/>
      <c r="BA129" s="959"/>
      <c r="BB129" s="959"/>
      <c r="BC129" s="959"/>
      <c r="BD129" s="959"/>
      <c r="BE129" s="960"/>
      <c r="BF129" s="1075" t="s">
        <v>361</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479</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480</v>
      </c>
      <c r="X130" s="1081"/>
      <c r="Y130" s="1081"/>
      <c r="Z130" s="1082"/>
      <c r="AA130" s="961">
        <v>60978940</v>
      </c>
      <c r="AB130" s="962"/>
      <c r="AC130" s="962"/>
      <c r="AD130" s="962"/>
      <c r="AE130" s="963"/>
      <c r="AF130" s="964">
        <v>60737928</v>
      </c>
      <c r="AG130" s="962"/>
      <c r="AH130" s="962"/>
      <c r="AI130" s="962"/>
      <c r="AJ130" s="963"/>
      <c r="AK130" s="964">
        <v>59702959</v>
      </c>
      <c r="AL130" s="962"/>
      <c r="AM130" s="962"/>
      <c r="AN130" s="962"/>
      <c r="AO130" s="963"/>
      <c r="AP130" s="1083"/>
      <c r="AQ130" s="1084"/>
      <c r="AR130" s="1084"/>
      <c r="AS130" s="1084"/>
      <c r="AT130" s="1085"/>
      <c r="AU130" s="272"/>
      <c r="AV130" s="272"/>
      <c r="AW130" s="272"/>
      <c r="AX130" s="1074" t="s">
        <v>481</v>
      </c>
      <c r="AY130" s="959"/>
      <c r="AZ130" s="959"/>
      <c r="BA130" s="959"/>
      <c r="BB130" s="959"/>
      <c r="BC130" s="959"/>
      <c r="BD130" s="959"/>
      <c r="BE130" s="960"/>
      <c r="BF130" s="1111">
        <v>12.1</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482</v>
      </c>
      <c r="X131" s="1119"/>
      <c r="Y131" s="1119"/>
      <c r="Z131" s="1120"/>
      <c r="AA131" s="1121">
        <v>269670584</v>
      </c>
      <c r="AB131" s="1122"/>
      <c r="AC131" s="1122"/>
      <c r="AD131" s="1122"/>
      <c r="AE131" s="1123"/>
      <c r="AF131" s="1124">
        <v>267448356</v>
      </c>
      <c r="AG131" s="1122"/>
      <c r="AH131" s="1122"/>
      <c r="AI131" s="1122"/>
      <c r="AJ131" s="1123"/>
      <c r="AK131" s="1124">
        <v>267068467</v>
      </c>
      <c r="AL131" s="1122"/>
      <c r="AM131" s="1122"/>
      <c r="AN131" s="1122"/>
      <c r="AO131" s="1123"/>
      <c r="AP131" s="1125"/>
      <c r="AQ131" s="1126"/>
      <c r="AR131" s="1126"/>
      <c r="AS131" s="1126"/>
      <c r="AT131" s="1127"/>
      <c r="AU131" s="272"/>
      <c r="AV131" s="272"/>
      <c r="AW131" s="272"/>
      <c r="AX131" s="1093" t="s">
        <v>483</v>
      </c>
      <c r="AY131" s="1044"/>
      <c r="AZ131" s="1044"/>
      <c r="BA131" s="1044"/>
      <c r="BB131" s="1044"/>
      <c r="BC131" s="1044"/>
      <c r="BD131" s="1044"/>
      <c r="BE131" s="1045"/>
      <c r="BF131" s="1094">
        <v>236.8</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484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485</v>
      </c>
      <c r="W132" s="1104"/>
      <c r="X132" s="1104"/>
      <c r="Y132" s="1104"/>
      <c r="Z132" s="1105"/>
      <c r="AA132" s="1106">
        <v>12.551371939999999</v>
      </c>
      <c r="AB132" s="1107"/>
      <c r="AC132" s="1107"/>
      <c r="AD132" s="1107"/>
      <c r="AE132" s="1108"/>
      <c r="AF132" s="1109">
        <v>12.17116399</v>
      </c>
      <c r="AG132" s="1107"/>
      <c r="AH132" s="1107"/>
      <c r="AI132" s="1107"/>
      <c r="AJ132" s="1108"/>
      <c r="AK132" s="1109">
        <v>11.87476543</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486</v>
      </c>
      <c r="W133" s="1087"/>
      <c r="X133" s="1087"/>
      <c r="Y133" s="1087"/>
      <c r="Z133" s="1088"/>
      <c r="AA133" s="1089">
        <v>12.9</v>
      </c>
      <c r="AB133" s="1090"/>
      <c r="AC133" s="1090"/>
      <c r="AD133" s="1090"/>
      <c r="AE133" s="1091"/>
      <c r="AF133" s="1089">
        <v>12.5</v>
      </c>
      <c r="AG133" s="1090"/>
      <c r="AH133" s="1090"/>
      <c r="AI133" s="1090"/>
      <c r="AJ133" s="1091"/>
      <c r="AK133" s="1089">
        <v>12.1</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Q8wXqe+sWF6zuksLthC0I36+t780QA8Tag+2pByfoUVJoGIJ4bZKAxj7aAY/ZCBjBqwZzP95zzbFNQTaoHnSJw==" saltValue="fcKTJg7xuaVfi8INoTiY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90" zoomScaleNormal="85" zoomScaleSheetLayoutView="9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celKIWwhr8jAK5kuMQ8Iu2Yz3y8uO7B6guZMUFwDb7I7GjYLHAU6nd4rBSJ0QuAPn/TB9uZUfZOjmcj5jh2Q/A==" saltValue="FqTt3YyKATKQTDIZ1dsSb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6" zoomScaleNormal="86"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488</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gVzAKq/jZKTYSMuYcthrTY9lMb70PwYO0viayocEJ688fVeGNg17FvxvX3NuYEnC/jS05njqJt37m7wjRyw1g==" saltValue="1rtcDKXKGyulJ+7oURL7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9" zoomScaleSheetLayoutView="59"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489</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490</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491</v>
      </c>
      <c r="AP7" s="293"/>
      <c r="AQ7" s="294" t="s">
        <v>492</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493</v>
      </c>
      <c r="AQ8" s="300" t="s">
        <v>494</v>
      </c>
      <c r="AR8" s="301" t="s">
        <v>495</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496</v>
      </c>
      <c r="AL9" s="1131"/>
      <c r="AM9" s="1131"/>
      <c r="AN9" s="1132"/>
      <c r="AO9" s="302">
        <v>153356446</v>
      </c>
      <c r="AP9" s="302">
        <v>140003</v>
      </c>
      <c r="AQ9" s="303">
        <v>137138</v>
      </c>
      <c r="AR9" s="304">
        <v>2.1</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497</v>
      </c>
      <c r="AL10" s="1131"/>
      <c r="AM10" s="1131"/>
      <c r="AN10" s="1132"/>
      <c r="AO10" s="302">
        <v>553441</v>
      </c>
      <c r="AP10" s="302">
        <v>505</v>
      </c>
      <c r="AQ10" s="303">
        <v>357</v>
      </c>
      <c r="AR10" s="304">
        <v>41.5</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498</v>
      </c>
      <c r="AL11" s="1131"/>
      <c r="AM11" s="1131"/>
      <c r="AN11" s="1132"/>
      <c r="AO11" s="302">
        <v>964981</v>
      </c>
      <c r="AP11" s="302">
        <v>881</v>
      </c>
      <c r="AQ11" s="303">
        <v>818</v>
      </c>
      <c r="AR11" s="304">
        <v>7.7</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499</v>
      </c>
      <c r="AL12" s="1131"/>
      <c r="AM12" s="1131"/>
      <c r="AN12" s="1132"/>
      <c r="AO12" s="302" t="s">
        <v>500</v>
      </c>
      <c r="AP12" s="302" t="s">
        <v>500</v>
      </c>
      <c r="AQ12" s="303" t="s">
        <v>500</v>
      </c>
      <c r="AR12" s="304" t="s">
        <v>500</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501</v>
      </c>
      <c r="AL13" s="1131"/>
      <c r="AM13" s="1131"/>
      <c r="AN13" s="1132"/>
      <c r="AO13" s="302" t="s">
        <v>500</v>
      </c>
      <c r="AP13" s="302" t="s">
        <v>500</v>
      </c>
      <c r="AQ13" s="303">
        <v>9</v>
      </c>
      <c r="AR13" s="304" t="s">
        <v>500</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502</v>
      </c>
      <c r="AL14" s="1131"/>
      <c r="AM14" s="1131"/>
      <c r="AN14" s="1132"/>
      <c r="AO14" s="302">
        <v>2899234</v>
      </c>
      <c r="AP14" s="302">
        <v>2647</v>
      </c>
      <c r="AQ14" s="303">
        <v>2491</v>
      </c>
      <c r="AR14" s="304">
        <v>6.3</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503</v>
      </c>
      <c r="AL15" s="1131"/>
      <c r="AM15" s="1131"/>
      <c r="AN15" s="1132"/>
      <c r="AO15" s="302">
        <v>-15395641</v>
      </c>
      <c r="AP15" s="302">
        <v>-14055</v>
      </c>
      <c r="AQ15" s="303">
        <v>-11877</v>
      </c>
      <c r="AR15" s="304">
        <v>18.3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155</v>
      </c>
      <c r="AL16" s="1137"/>
      <c r="AM16" s="1137"/>
      <c r="AN16" s="1138"/>
      <c r="AO16" s="302">
        <v>142378461</v>
      </c>
      <c r="AP16" s="302">
        <v>129981</v>
      </c>
      <c r="AQ16" s="303">
        <v>128937</v>
      </c>
      <c r="AR16" s="304">
        <v>0.8</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504</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505</v>
      </c>
      <c r="AP20" s="313" t="s">
        <v>506</v>
      </c>
      <c r="AQ20" s="314" t="s">
        <v>507</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508</v>
      </c>
      <c r="AL21" s="1140"/>
      <c r="AM21" s="1140"/>
      <c r="AN21" s="1141"/>
      <c r="AO21" s="317">
        <v>1435.11</v>
      </c>
      <c r="AP21" s="318">
        <v>1453.19</v>
      </c>
      <c r="AQ21" s="319">
        <v>-18.079999999999998</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509</v>
      </c>
      <c r="AL22" s="1140"/>
      <c r="AM22" s="1140"/>
      <c r="AN22" s="1141"/>
      <c r="AO22" s="322">
        <v>100.1</v>
      </c>
      <c r="AP22" s="323">
        <v>98.7</v>
      </c>
      <c r="AQ22" s="324">
        <v>1.4</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510</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511</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512</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491</v>
      </c>
      <c r="AP30" s="293"/>
      <c r="AQ30" s="294" t="s">
        <v>492</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493</v>
      </c>
      <c r="AQ31" s="300" t="s">
        <v>494</v>
      </c>
      <c r="AR31" s="301" t="s">
        <v>495</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513</v>
      </c>
      <c r="AL32" s="1134"/>
      <c r="AM32" s="1134"/>
      <c r="AN32" s="1135"/>
      <c r="AO32" s="302">
        <v>90521275</v>
      </c>
      <c r="AP32" s="302">
        <v>82639</v>
      </c>
      <c r="AQ32" s="303">
        <v>74230</v>
      </c>
      <c r="AR32" s="304">
        <v>11.3</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514</v>
      </c>
      <c r="AL33" s="1134"/>
      <c r="AM33" s="1134"/>
      <c r="AN33" s="1135"/>
      <c r="AO33" s="302" t="s">
        <v>500</v>
      </c>
      <c r="AP33" s="302" t="s">
        <v>500</v>
      </c>
      <c r="AQ33" s="303" t="s">
        <v>500</v>
      </c>
      <c r="AR33" s="304" t="s">
        <v>500</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515</v>
      </c>
      <c r="AL34" s="1134"/>
      <c r="AM34" s="1134"/>
      <c r="AN34" s="1135"/>
      <c r="AO34" s="302">
        <v>158667</v>
      </c>
      <c r="AP34" s="302">
        <v>145</v>
      </c>
      <c r="AQ34" s="303">
        <v>4236</v>
      </c>
      <c r="AR34" s="304">
        <v>-96.6</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516</v>
      </c>
      <c r="AL35" s="1134"/>
      <c r="AM35" s="1134"/>
      <c r="AN35" s="1135"/>
      <c r="AO35" s="302">
        <v>2544718</v>
      </c>
      <c r="AP35" s="302">
        <v>2323</v>
      </c>
      <c r="AQ35" s="303">
        <v>1743</v>
      </c>
      <c r="AR35" s="304">
        <v>33.299999999999997</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517</v>
      </c>
      <c r="AL36" s="1134"/>
      <c r="AM36" s="1134"/>
      <c r="AN36" s="1135"/>
      <c r="AO36" s="302">
        <v>947674</v>
      </c>
      <c r="AP36" s="302">
        <v>865</v>
      </c>
      <c r="AQ36" s="303">
        <v>166</v>
      </c>
      <c r="AR36" s="304">
        <v>421.1</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518</v>
      </c>
      <c r="AL37" s="1134"/>
      <c r="AM37" s="1134"/>
      <c r="AN37" s="1135"/>
      <c r="AO37" s="302">
        <v>169411</v>
      </c>
      <c r="AP37" s="302">
        <v>155</v>
      </c>
      <c r="AQ37" s="303">
        <v>811</v>
      </c>
      <c r="AR37" s="304">
        <v>-80.900000000000006</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519</v>
      </c>
      <c r="AL38" s="1143"/>
      <c r="AM38" s="1143"/>
      <c r="AN38" s="1144"/>
      <c r="AO38" s="332">
        <v>12986</v>
      </c>
      <c r="AP38" s="332">
        <v>12</v>
      </c>
      <c r="AQ38" s="333">
        <v>2</v>
      </c>
      <c r="AR38" s="324">
        <v>500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520</v>
      </c>
      <c r="AL39" s="1143"/>
      <c r="AM39" s="1143"/>
      <c r="AN39" s="1144"/>
      <c r="AO39" s="302">
        <v>-2938018</v>
      </c>
      <c r="AP39" s="302">
        <v>-2682</v>
      </c>
      <c r="AQ39" s="303">
        <v>-2418</v>
      </c>
      <c r="AR39" s="304">
        <v>10.9</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521</v>
      </c>
      <c r="AL40" s="1134"/>
      <c r="AM40" s="1134"/>
      <c r="AN40" s="1135"/>
      <c r="AO40" s="302">
        <v>-59702959</v>
      </c>
      <c r="AP40" s="302">
        <v>-54504</v>
      </c>
      <c r="AQ40" s="303">
        <v>-51416</v>
      </c>
      <c r="AR40" s="304">
        <v>6</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522</v>
      </c>
      <c r="AL41" s="1137"/>
      <c r="AM41" s="1137"/>
      <c r="AN41" s="1138"/>
      <c r="AO41" s="302">
        <v>31713754</v>
      </c>
      <c r="AP41" s="302">
        <v>28952</v>
      </c>
      <c r="AQ41" s="303">
        <v>27354</v>
      </c>
      <c r="AR41" s="304">
        <v>5.8</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523</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524</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491</v>
      </c>
      <c r="AN49" s="1147" t="s">
        <v>525</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526</v>
      </c>
      <c r="AO50" s="345" t="s">
        <v>527</v>
      </c>
      <c r="AP50" s="346" t="s">
        <v>528</v>
      </c>
      <c r="AQ50" s="347" t="s">
        <v>529</v>
      </c>
      <c r="AR50" s="348" t="s">
        <v>530</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531</v>
      </c>
      <c r="AL51" s="341"/>
      <c r="AM51" s="349">
        <v>90930489</v>
      </c>
      <c r="AN51" s="350">
        <v>79712</v>
      </c>
      <c r="AO51" s="351">
        <v>-8.3000000000000007</v>
      </c>
      <c r="AP51" s="352">
        <v>94715</v>
      </c>
      <c r="AQ51" s="353">
        <v>6.9</v>
      </c>
      <c r="AR51" s="354">
        <v>-15.2</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532</v>
      </c>
      <c r="AM52" s="357">
        <v>33103850</v>
      </c>
      <c r="AN52" s="358">
        <v>29020</v>
      </c>
      <c r="AO52" s="359">
        <v>9.1</v>
      </c>
      <c r="AP52" s="360">
        <v>24902</v>
      </c>
      <c r="AQ52" s="361">
        <v>29</v>
      </c>
      <c r="AR52" s="362">
        <v>-19.899999999999999</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533</v>
      </c>
      <c r="AL53" s="341"/>
      <c r="AM53" s="349">
        <v>84678340</v>
      </c>
      <c r="AN53" s="350">
        <v>74966</v>
      </c>
      <c r="AO53" s="351">
        <v>-6</v>
      </c>
      <c r="AP53" s="352">
        <v>97161</v>
      </c>
      <c r="AQ53" s="353">
        <v>2.6</v>
      </c>
      <c r="AR53" s="354">
        <v>-8.6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532</v>
      </c>
      <c r="AM54" s="357">
        <v>34109083</v>
      </c>
      <c r="AN54" s="358">
        <v>30197</v>
      </c>
      <c r="AO54" s="359">
        <v>4.0999999999999996</v>
      </c>
      <c r="AP54" s="360">
        <v>26543</v>
      </c>
      <c r="AQ54" s="361">
        <v>6.6</v>
      </c>
      <c r="AR54" s="362">
        <v>-2.5</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534</v>
      </c>
      <c r="AL55" s="341"/>
      <c r="AM55" s="349">
        <v>96671685</v>
      </c>
      <c r="AN55" s="350">
        <v>86432</v>
      </c>
      <c r="AO55" s="351">
        <v>15.3</v>
      </c>
      <c r="AP55" s="352">
        <v>101731</v>
      </c>
      <c r="AQ55" s="353">
        <v>4.7</v>
      </c>
      <c r="AR55" s="354">
        <v>10.6</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532</v>
      </c>
      <c r="AM56" s="357">
        <v>36578220</v>
      </c>
      <c r="AN56" s="358">
        <v>32704</v>
      </c>
      <c r="AO56" s="359">
        <v>8.3000000000000007</v>
      </c>
      <c r="AP56" s="360">
        <v>26906</v>
      </c>
      <c r="AQ56" s="361">
        <v>1.4</v>
      </c>
      <c r="AR56" s="362">
        <v>6.9</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535</v>
      </c>
      <c r="AL57" s="341"/>
      <c r="AM57" s="349">
        <v>90566059</v>
      </c>
      <c r="AN57" s="350">
        <v>81813</v>
      </c>
      <c r="AO57" s="351">
        <v>-5.3</v>
      </c>
      <c r="AP57" s="352">
        <v>108224</v>
      </c>
      <c r="AQ57" s="353">
        <v>6.4</v>
      </c>
      <c r="AR57" s="354">
        <v>-11.7</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532</v>
      </c>
      <c r="AM58" s="357">
        <v>27069010</v>
      </c>
      <c r="AN58" s="358">
        <v>24453</v>
      </c>
      <c r="AO58" s="359">
        <v>-25.2</v>
      </c>
      <c r="AP58" s="360">
        <v>27358</v>
      </c>
      <c r="AQ58" s="361">
        <v>1.7</v>
      </c>
      <c r="AR58" s="362">
        <v>-26.9</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536</v>
      </c>
      <c r="AL59" s="341"/>
      <c r="AM59" s="349">
        <v>91929664</v>
      </c>
      <c r="AN59" s="350">
        <v>83925</v>
      </c>
      <c r="AO59" s="351">
        <v>2.6</v>
      </c>
      <c r="AP59" s="352">
        <v>105585</v>
      </c>
      <c r="AQ59" s="353">
        <v>-2.4</v>
      </c>
      <c r="AR59" s="354">
        <v>5</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532</v>
      </c>
      <c r="AM60" s="357">
        <v>29532636</v>
      </c>
      <c r="AN60" s="358">
        <v>26961</v>
      </c>
      <c r="AO60" s="359">
        <v>10.3</v>
      </c>
      <c r="AP60" s="360">
        <v>26225</v>
      </c>
      <c r="AQ60" s="361">
        <v>-4.0999999999999996</v>
      </c>
      <c r="AR60" s="362">
        <v>14.4</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537</v>
      </c>
      <c r="AL61" s="363"/>
      <c r="AM61" s="364">
        <v>90955247</v>
      </c>
      <c r="AN61" s="365">
        <v>81370</v>
      </c>
      <c r="AO61" s="366">
        <v>-0.3</v>
      </c>
      <c r="AP61" s="367">
        <v>101483</v>
      </c>
      <c r="AQ61" s="368">
        <v>3.6</v>
      </c>
      <c r="AR61" s="354">
        <v>-3.9</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532</v>
      </c>
      <c r="AM62" s="357">
        <v>32078560</v>
      </c>
      <c r="AN62" s="358">
        <v>28667</v>
      </c>
      <c r="AO62" s="359">
        <v>1.3</v>
      </c>
      <c r="AP62" s="360">
        <v>26387</v>
      </c>
      <c r="AQ62" s="361">
        <v>6.9</v>
      </c>
      <c r="AR62" s="362">
        <v>-5.6</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udei/xonbqtcKLwDvc5R4K3phd17wfjFOWtXurMP+a+Xdz7xVcnPQMH2UyLxNPTzn41ZcUFIpG33ulqgIg8ogg==" saltValue="weQNKpSL1qjTARGESCpC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yDNEaRjG7N0not7QjTBTMV3/UTn5rZs4YMyzTXTk4mfpBdSvzoxTfE5QQ+YfKAd+9XOuGdoWCTxbslQtxj4gA==" saltValue="ZdcnUJlA+wQf+kapfEYs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50" zoomScaleNormal="5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z+nAbi5mLGEgeRBbpj5KNoest+8XJEpupoHQ+CeLYblJIdg+GeX9516/3HozkOatGop/jFQa2LIlRz9pjNrZQ==" saltValue="mvlcQWAN4YvyFY/5fitR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90" zoomScaleNormal="9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540</v>
      </c>
      <c r="G46" s="372" t="s">
        <v>541</v>
      </c>
      <c r="H46" s="372" t="s">
        <v>542</v>
      </c>
      <c r="I46" s="372" t="s">
        <v>543</v>
      </c>
      <c r="J46" s="373" t="s">
        <v>544</v>
      </c>
    </row>
    <row r="47" spans="2:10" ht="57.75" customHeight="1" x14ac:dyDescent="0.2">
      <c r="B47" s="7"/>
      <c r="C47" s="1150" t="s">
        <v>3</v>
      </c>
      <c r="D47" s="1150"/>
      <c r="E47" s="1151"/>
      <c r="F47" s="374">
        <v>3.4</v>
      </c>
      <c r="G47" s="375">
        <v>3.43</v>
      </c>
      <c r="H47" s="375">
        <v>2.0499999999999998</v>
      </c>
      <c r="I47" s="375">
        <v>2.02</v>
      </c>
      <c r="J47" s="376">
        <v>2.64</v>
      </c>
    </row>
    <row r="48" spans="2:10" ht="57.75" customHeight="1" x14ac:dyDescent="0.2">
      <c r="B48" s="8"/>
      <c r="C48" s="1152" t="s">
        <v>4</v>
      </c>
      <c r="D48" s="1152"/>
      <c r="E48" s="1153"/>
      <c r="F48" s="377">
        <v>1.18</v>
      </c>
      <c r="G48" s="378">
        <v>1.42</v>
      </c>
      <c r="H48" s="378">
        <v>1.1399999999999999</v>
      </c>
      <c r="I48" s="378">
        <v>1.36</v>
      </c>
      <c r="J48" s="379">
        <v>1.4</v>
      </c>
    </row>
    <row r="49" spans="2:10" ht="57.75" customHeight="1" thickBot="1" x14ac:dyDescent="0.25">
      <c r="B49" s="9"/>
      <c r="C49" s="1154" t="s">
        <v>5</v>
      </c>
      <c r="D49" s="1154"/>
      <c r="E49" s="1155"/>
      <c r="F49" s="380">
        <v>0.66</v>
      </c>
      <c r="G49" s="381">
        <v>0.32</v>
      </c>
      <c r="H49" s="381" t="s">
        <v>545</v>
      </c>
      <c r="I49" s="381">
        <v>0.17</v>
      </c>
      <c r="J49" s="382">
        <v>0.64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7F6YWPwOaALjmPv77LQL5vrIN0lrqMMiJO2aJUXb+HEPdrLxj7sqQjm9TZozK17fw/Ci6b3WONY6IPrjf75Zg==" saltValue="sJzI0zo971xJ6iCWUcYy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早水　健児(911847)</cp:lastModifiedBy>
  <cp:lastPrinted>2020-03-13T02:51:54Z</cp:lastPrinted>
  <dcterms:created xsi:type="dcterms:W3CDTF">2020-02-10T01:29:11Z</dcterms:created>
  <dcterms:modified xsi:type="dcterms:W3CDTF">2020-10-07T06:26:02Z</dcterms:modified>
</cp:coreProperties>
</file>