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6" i="12" l="1"/>
  <c r="AA35" i="12"/>
  <c r="AA34" i="12"/>
  <c r="AA33" i="12"/>
  <c r="AA32" i="12"/>
  <c r="AA31" i="12"/>
  <c r="AA30" i="12"/>
  <c r="AA29" i="12"/>
  <c r="AA28" i="12"/>
  <c r="AA18" i="12" l="1"/>
  <c r="AA17" i="12"/>
  <c r="AA16" i="12"/>
  <c r="AA15" i="12"/>
  <c r="AA14" i="12"/>
  <c r="AA13" i="12"/>
  <c r="AA12" i="12"/>
  <c r="AA11" i="12"/>
  <c r="AA10" i="12"/>
  <c r="AA9" i="12"/>
  <c r="AA8" i="12"/>
  <c r="AA7" i="12"/>
  <c r="BG32" i="10"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U32" i="10"/>
  <c r="CO31" i="10"/>
  <c r="CO32" i="10" s="1"/>
  <c r="CO33" i="10" s="1"/>
  <c r="CO34" i="10" s="1"/>
  <c r="CO35" i="10" s="1"/>
  <c r="CO36" i="10" s="1"/>
  <c r="CO37" i="10" s="1"/>
  <c r="CO38" i="10" s="1"/>
  <c r="CO39" i="10" s="1"/>
  <c r="CO40" i="10" s="1"/>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s="1"/>
  <c r="C37" i="10" s="1"/>
  <c r="C38" i="10" s="1"/>
  <c r="C39" i="10" s="1"/>
  <c r="C40" i="10" s="1"/>
  <c r="U31" i="10"/>
  <c r="AM31" i="10" s="1"/>
  <c r="AM32" i="10" l="1"/>
  <c r="AM33" i="10" s="1"/>
  <c r="AM34" i="10" s="1"/>
  <c r="AM35" i="10" s="1"/>
  <c r="AM36" i="10" s="1"/>
  <c r="BE31" i="10" l="1"/>
  <c r="BE32" i="10" s="1"/>
</calcChain>
</file>

<file path=xl/sharedStrings.xml><?xml version="1.0" encoding="utf-8"?>
<sst xmlns="http://schemas.openxmlformats.org/spreadsheetml/2006/main" count="1212" uniqueCount="630">
  <si>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</si>
  <si>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</si>
  <si>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</si>
  <si>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</si>
  <si>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</si>
  <si>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</si>
  <si>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</si>
  <si>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</si>
  <si>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</si>
  <si>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</si>
  <si>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</si>
  <si>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</si>
  <si>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</si>
  <si>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</si>
  <si>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</si>
  <si>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</si>
  <si>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</si>
  <si>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</si>
  <si>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</si>
  <si>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</si>
  <si>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</si>
  <si>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</si>
  <si>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</si>
  <si>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</si>
  <si>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</si>
  <si>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</si>
  <si>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</si>
  <si>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</si>
  <si>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</si>
  <si>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</si>
  <si>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</si>
  <si>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</si>
  <si>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</si>
  <si>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</si>
  <si>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</si>
  <si>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</si>
  <si>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</si>
  <si>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</si>
  <si>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</si>
  <si>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</si>
  <si>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</si>
  <si>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</si>
  <si>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</si>
  <si>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</si>
  <si>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</si>
  <si>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</si>
  <si>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</si>
  <si>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</si>
  <si>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</si>
  <si>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</si>
  <si>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</si>
  <si>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</si>
  <si>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</si>
  <si>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</si>
  <si>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</si>
  <si>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</si>
  <si>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</si>
  <si>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</si>
  <si>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</si>
  <si>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</si>
  <si>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</si>
  <si>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</si>
  <si>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</si>
  <si>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</si>
  <si>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</si>
  <si>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</si>
  <si>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</si>
  <si>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</si>
  <si>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</si>
  <si>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</si>
  <si>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</si>
  <si>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</si>
  <si>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</si>
  <si>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</si>
  <si>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</si>
  <si>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</si>
  <si>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</si>
  <si>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</si>
  <si>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</si>
  <si>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</si>
  <si>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</si>
  <si>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新潟県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</si>
  <si>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</si>
  <si>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</si>
  <si>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</si>
  <si>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</si>
  <si>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</si>
  <si>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</si>
  <si>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</si>
  <si>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</si>
  <si>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</si>
  <si>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</si>
  <si>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</si>
  <si>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</si>
  <si>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</si>
  <si>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</si>
  <si>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</si>
  <si>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</si>
  <si>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</si>
  <si>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</si>
  <si>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</si>
  <si>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</si>
  <si>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</si>
  <si>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</si>
  <si>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</si>
  <si>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</si>
  <si>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</si>
  <si>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</si>
  <si>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</si>
  <si>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</si>
  <si>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</si>
  <si>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</si>
  <si>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</si>
  <si>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</si>
  <si>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</si>
  <si>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</si>
  <si>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</si>
  <si>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</si>
  <si>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</si>
  <si>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</si>
  <si>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</si>
  <si>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</si>
  <si>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</si>
  <si>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</si>
  <si>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</si>
  <si>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</si>
  <si>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</si>
  <si>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</si>
  <si>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</si>
  <si>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</si>
  <si>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</si>
  <si>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</si>
  <si>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</si>
  <si>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</si>
  <si>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</si>
  <si>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</si>
  <si>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</si>
  <si>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</si>
  <si>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</si>
  <si>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</si>
  <si>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</si>
  <si>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</si>
  <si>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2"/>
  </si>
  <si>
    <t>工業用地造成事業会計</t>
    <phoneticPr fontId="5"/>
  </si>
  <si>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</si>
  <si>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</si>
  <si>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</si>
  <si>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</si>
  <si>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</si>
  <si>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</si>
  <si>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</si>
  <si>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病院事業会計</t>
    <phoneticPr fontId="5"/>
  </si>
  <si>
    <t>-</t>
    <phoneticPr fontId="5"/>
  </si>
  <si>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</si>
  <si>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</si>
  <si>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</si>
  <si>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</si>
  <si>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</si>
  <si>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</si>
  <si>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</si>
  <si>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</si>
  <si>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</si>
  <si>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</si>
  <si>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</si>
  <si>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</si>
  <si>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</si>
  <si>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</si>
  <si>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</si>
  <si>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</si>
  <si>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</si>
  <si>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</si>
  <si>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</si>
  <si>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</si>
  <si>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</si>
  <si>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</si>
  <si>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</si>
  <si>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</si>
  <si>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</si>
  <si>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</si>
  <si>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</si>
  <si>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</si>
  <si>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</si>
  <si>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</si>
  <si>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</si>
  <si>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</si>
  <si>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</si>
  <si>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</si>
  <si>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</si>
  <si>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新潟県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</si>
  <si>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</si>
  <si>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</si>
  <si>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</si>
  <si>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</si>
  <si>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</si>
  <si>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</si>
  <si>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</si>
  <si>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</si>
  <si>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</si>
  <si>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</si>
  <si>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</si>
  <si>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</si>
  <si>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</si>
  <si>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</si>
  <si>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</si>
  <si>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</si>
  <si>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</si>
  <si>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</si>
  <si>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</si>
  <si>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</si>
  <si>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</si>
  <si>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</si>
  <si>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</si>
  <si>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</si>
  <si>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</si>
  <si>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</si>
  <si>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</si>
  <si>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</si>
  <si>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</si>
  <si>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</si>
  <si>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</si>
  <si>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</si>
  <si>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</si>
  <si>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</si>
  <si>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</si>
  <si>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</si>
  <si>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</si>
  <si>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</si>
  <si>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</si>
  <si>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</si>
  <si>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</si>
  <si>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</si>
  <si>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</si>
  <si>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</si>
  <si>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</si>
  <si>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</si>
  <si>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</si>
  <si>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</si>
  <si>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</si>
  <si>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</si>
  <si>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</si>
  <si>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</si>
  <si>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</si>
  <si>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</si>
  <si>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</si>
  <si>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</si>
  <si>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</si>
  <si>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</si>
  <si>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</si>
  <si>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</si>
  <si>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</si>
  <si>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</si>
  <si>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</si>
  <si>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</si>
  <si>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</si>
  <si>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</si>
  <si>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</si>
  <si>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</si>
  <si>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</si>
  <si>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</si>
  <si>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</si>
  <si>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</si>
  <si>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</si>
  <si>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</si>
  <si>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</si>
  <si>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</si>
  <si>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</si>
  <si>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</si>
  <si>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</si>
  <si>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</si>
  <si>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</si>
  <si>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</si>
  <si>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</si>
  <si>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</si>
  <si>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</si>
  <si>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</si>
  <si>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</si>
  <si>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</si>
  <si>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</si>
  <si>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</si>
  <si>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</si>
  <si>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</si>
  <si>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</si>
  <si>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</si>
  <si>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</si>
  <si>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</si>
  <si>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</si>
  <si>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</si>
  <si>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</si>
  <si>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</si>
  <si>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</si>
  <si>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</si>
  <si>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</si>
  <si>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</si>
  <si>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</si>
  <si>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</si>
  <si>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</si>
  <si>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</si>
  <si>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</si>
  <si>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</si>
  <si>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</si>
  <si>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</si>
  <si>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</si>
  <si>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</si>
  <si>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</si>
  <si>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</si>
  <si>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</si>
  <si>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</si>
  <si>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</si>
  <si>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</si>
  <si>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</si>
  <si>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</si>
  <si>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</si>
  <si>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</si>
  <si>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</si>
  <si>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</si>
  <si>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</si>
  <si>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</si>
  <si>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</si>
  <si>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</si>
  <si>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</si>
  <si>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</si>
  <si>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</si>
  <si>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</si>
  <si>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</si>
  <si>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</si>
  <si>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</si>
  <si>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</si>
  <si>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</si>
  <si>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</si>
  <si>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</si>
  <si>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</si>
  <si>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</si>
  <si>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</si>
  <si>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</si>
  <si>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</si>
  <si>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</si>
  <si>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</si>
  <si>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</si>
  <si>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</si>
  <si>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</si>
  <si>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</si>
  <si>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</si>
  <si>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新潟県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</si>
  <si>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</si>
  <si>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</si>
  <si>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</si>
  <si>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</si>
  <si>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</si>
  <si>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</si>
  <si>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</si>
  <si>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</si>
  <si>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</si>
  <si>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</si>
  <si>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</si>
  <si>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</si>
  <si>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</si>
  <si>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</si>
  <si>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</si>
  <si>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</si>
  <si>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</si>
  <si>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</si>
  <si>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</si>
  <si>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</si>
  <si>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</si>
  <si>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地域づくり資金貸付事業特別会計</t>
    <phoneticPr fontId="5"/>
  </si>
  <si>
    <t>災害救助事業特別会計</t>
    <phoneticPr fontId="5"/>
  </si>
  <si>
    <t>母子父子寡婦福祉資金貸付事業特別会計</t>
    <phoneticPr fontId="5"/>
  </si>
  <si>
    <t>心身障害児・者総合施設事業特別会計</t>
    <phoneticPr fontId="5"/>
  </si>
  <si>
    <t>中小企業支援資金貸付事業特別会計</t>
    <phoneticPr fontId="5"/>
  </si>
  <si>
    <t>林業振興資金貸付事業特別会計</t>
    <phoneticPr fontId="5"/>
  </si>
  <si>
    <t>沿岸漁業改善資金貸付事業特別会計</t>
    <phoneticPr fontId="5"/>
  </si>
  <si>
    <t>県有林事業特別会計</t>
    <phoneticPr fontId="5"/>
  </si>
  <si>
    <t>用地先行取得事業特別会計</t>
    <phoneticPr fontId="5"/>
  </si>
  <si>
    <t>都市開発資金事業特別会計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</si>
  <si>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</si>
  <si>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</si>
  <si>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</si>
  <si>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</si>
  <si>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</si>
  <si>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</si>
  <si>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</si>
  <si>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</si>
  <si>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</si>
  <si>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</si>
  <si>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</si>
  <si>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</si>
  <si>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</si>
  <si>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</si>
  <si>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電気事業会計</t>
    <phoneticPr fontId="5"/>
  </si>
  <si>
    <t>法適用企業</t>
    <phoneticPr fontId="5"/>
  </si>
  <si>
    <t>工業用水道事業会計</t>
    <phoneticPr fontId="5"/>
  </si>
  <si>
    <t>法適用企業</t>
    <phoneticPr fontId="5"/>
  </si>
  <si>
    <t>基幹病院事業会計</t>
    <phoneticPr fontId="5"/>
  </si>
  <si>
    <t>工業用地造成事業会計</t>
    <phoneticPr fontId="5"/>
  </si>
  <si>
    <t>新潟東港臨海用地造成事業会計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</si>
  <si>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</si>
  <si>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</si>
  <si>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</si>
  <si>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</si>
  <si>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</si>
  <si>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</si>
  <si>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</si>
  <si>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</si>
  <si>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</si>
  <si>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</si>
  <si>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</si>
  <si>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</si>
  <si>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</si>
  <si>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</si>
  <si>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</si>
  <si>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</si>
  <si>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</si>
  <si>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</si>
  <si>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</si>
  <si>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</si>
  <si>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</si>
  <si>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</si>
  <si>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</si>
  <si>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</si>
  <si>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</si>
  <si>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</si>
  <si>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</si>
  <si>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</si>
  <si>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</si>
  <si>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</si>
  <si>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</si>
  <si>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</si>
  <si>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</si>
  <si>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</si>
  <si>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</si>
  <si>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</si>
  <si>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</si>
  <si>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</si>
  <si>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</si>
  <si>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</si>
  <si>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</si>
  <si>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</si>
  <si>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</si>
  <si>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</si>
  <si>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</si>
  <si>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</si>
  <si>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</si>
  <si>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</si>
  <si>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</si>
  <si>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</si>
  <si>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</si>
  <si>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</si>
  <si>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</si>
  <si>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</si>
  <si>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</si>
  <si>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</si>
  <si>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</si>
  <si>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</si>
  <si>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</si>
  <si>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</si>
  <si>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</si>
  <si>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</si>
  <si>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</si>
  <si>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</si>
  <si>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</si>
  <si>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</si>
  <si>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基幹病院事業会計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</si>
  <si>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</si>
  <si>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</si>
  <si>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</si>
  <si>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</si>
  <si>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</si>
  <si>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</si>
  <si>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</si>
  <si>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</si>
  <si>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</si>
  <si>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</si>
  <si>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</si>
  <si>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</si>
  <si>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</si>
  <si>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</si>
  <si>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</si>
  <si>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</si>
  <si>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</si>
  <si>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</si>
  <si>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</si>
  <si>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</si>
  <si>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</si>
  <si>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</si>
  <si>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</si>
  <si>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</si>
  <si>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</si>
  <si>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</si>
  <si>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</si>
  <si>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</si>
  <si>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</si>
  <si>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</si>
  <si>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</si>
  <si>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</si>
  <si>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</si>
  <si>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</si>
  <si>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</si>
  <si>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</si>
  <si>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</si>
  <si>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</si>
  <si>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</si>
  <si>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</si>
  <si>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</si>
  <si>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</si>
  <si>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</si>
  <si>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</si>
  <si>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</si>
  <si>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</si>
  <si>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</si>
  <si>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</si>
  <si>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</si>
  <si>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</si>
  <si>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</si>
  <si>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</si>
  <si>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</si>
  <si>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</si>
  <si>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</si>
  <si>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</si>
  <si>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</si>
  <si>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</si>
  <si>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</si>
  <si>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</si>
  <si>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</si>
  <si>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</si>
  <si>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</si>
  <si>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</si>
  <si>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</si>
  <si>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</si>
  <si>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</si>
  <si>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</si>
  <si>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</si>
  <si>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</si>
  <si>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</si>
  <si>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</si>
  <si>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</si>
  <si>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</si>
  <si>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</si>
  <si>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</si>
  <si>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</si>
  <si>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</si>
  <si>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</si>
  <si>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</si>
  <si>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</si>
  <si>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</si>
  <si>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H26</t>
  </si>
  <si>
    <t>H27</t>
  </si>
  <si>
    <t>H28</t>
  </si>
  <si>
    <t>H29</t>
  </si>
  <si>
    <t>H30</t>
  </si>
  <si>
    <t>▲ 0.16</t>
  </si>
  <si>
    <t>工業用地造成事業会計</t>
  </si>
  <si>
    <t>▲ 0.48</t>
  </si>
  <si>
    <t>▲ 0.41</t>
  </si>
  <si>
    <t>▲ 0.40</t>
  </si>
  <si>
    <t>▲ 0.36</t>
  </si>
  <si>
    <t>▲ 0.35</t>
  </si>
  <si>
    <t>病院事業会計</t>
  </si>
  <si>
    <t>▲ 0.30</t>
  </si>
  <si>
    <t>電気事業会計</t>
  </si>
  <si>
    <t>工業用水道事業会計</t>
  </si>
  <si>
    <t>一般会計</t>
  </si>
  <si>
    <t>地域づくり資金貸付事業特別会計</t>
  </si>
  <si>
    <t>国民健康保険事業特別会計</t>
  </si>
  <si>
    <t>基幹病院事業会計</t>
  </si>
  <si>
    <t>その他会計（赤字）</t>
  </si>
  <si>
    <t>その他会計（黒字）</t>
  </si>
  <si>
    <t>H25末</t>
    <phoneticPr fontId="2"/>
  </si>
  <si>
    <t>H26末</t>
    <phoneticPr fontId="2"/>
  </si>
  <si>
    <t>H27末</t>
    <phoneticPr fontId="2"/>
  </si>
  <si>
    <t>H28末</t>
    <phoneticPr fontId="2"/>
  </si>
  <si>
    <t>H29末</t>
    <phoneticPr fontId="2"/>
  </si>
  <si>
    <t>地域振興基金</t>
    <rPh sb="0" eb="2">
      <t>チイキ</t>
    </rPh>
    <rPh sb="2" eb="4">
      <t>シンコウ</t>
    </rPh>
    <rPh sb="4" eb="6">
      <t>キキン</t>
    </rPh>
    <phoneticPr fontId="16"/>
  </si>
  <si>
    <t>地域医療介護総合確保基金</t>
    <rPh sb="0" eb="2">
      <t>チイキ</t>
    </rPh>
    <rPh sb="2" eb="4">
      <t>イリョウ</t>
    </rPh>
    <rPh sb="4" eb="6">
      <t>カイゴ</t>
    </rPh>
    <rPh sb="6" eb="8">
      <t>ソウゴウ</t>
    </rPh>
    <rPh sb="8" eb="10">
      <t>カクホ</t>
    </rPh>
    <rPh sb="10" eb="12">
      <t>キキン</t>
    </rPh>
    <phoneticPr fontId="16"/>
  </si>
  <si>
    <t>介護保険財政安定化基金</t>
    <rPh sb="0" eb="2">
      <t>カイゴ</t>
    </rPh>
    <rPh sb="2" eb="4">
      <t>ホケン</t>
    </rPh>
    <rPh sb="4" eb="6">
      <t>ザイセイ</t>
    </rPh>
    <rPh sb="6" eb="9">
      <t>アンテイカ</t>
    </rPh>
    <rPh sb="9" eb="11">
      <t>キキン</t>
    </rPh>
    <phoneticPr fontId="16"/>
  </si>
  <si>
    <t>国民健康保険財政安定化基金</t>
    <rPh sb="0" eb="2">
      <t>コクミン</t>
    </rPh>
    <rPh sb="2" eb="4">
      <t>ケンコウ</t>
    </rPh>
    <rPh sb="4" eb="6">
      <t>ホケン</t>
    </rPh>
    <rPh sb="6" eb="8">
      <t>ザイセイ</t>
    </rPh>
    <rPh sb="8" eb="11">
      <t>アンテイカ</t>
    </rPh>
    <rPh sb="11" eb="13">
      <t>キキン</t>
    </rPh>
    <phoneticPr fontId="16"/>
  </si>
  <si>
    <t>地域福祉基金</t>
    <rPh sb="0" eb="2">
      <t>チイキ</t>
    </rPh>
    <rPh sb="2" eb="4">
      <t>フクシ</t>
    </rPh>
    <rPh sb="4" eb="6">
      <t>キキン</t>
    </rPh>
    <phoneticPr fontId="16"/>
  </si>
  <si>
    <t>(公財)新潟県文化振興財団</t>
    <rPh sb="1" eb="2">
      <t>オオヤケ</t>
    </rPh>
    <phoneticPr fontId="5"/>
  </si>
  <si>
    <t>(公財)にいがた産業創造機構</t>
    <rPh sb="1" eb="2">
      <t>オオヤケ</t>
    </rPh>
    <phoneticPr fontId="5"/>
  </si>
  <si>
    <t>(一財)新潟県建設技術センター</t>
    <rPh sb="1" eb="2">
      <t>イチ</t>
    </rPh>
    <phoneticPr fontId="5"/>
  </si>
  <si>
    <t>(公財)新潟県埋蔵文化財調査事業団</t>
    <rPh sb="1" eb="2">
      <t>コウ</t>
    </rPh>
    <phoneticPr fontId="5"/>
  </si>
  <si>
    <t>(公財)新潟県暴力追放運動推進センター</t>
    <rPh sb="1" eb="2">
      <t>コウ</t>
    </rPh>
    <phoneticPr fontId="5"/>
  </si>
  <si>
    <t>(公社)新潟県農林公社</t>
    <rPh sb="1" eb="2">
      <t>コウ</t>
    </rPh>
    <phoneticPr fontId="5"/>
  </si>
  <si>
    <t>(公財)新潟県女性財団</t>
    <rPh sb="1" eb="2">
      <t>オオヤケ</t>
    </rPh>
    <phoneticPr fontId="5"/>
  </si>
  <si>
    <t>(公財)新潟県国際交流協会</t>
    <rPh sb="1" eb="2">
      <t>オオヤケ</t>
    </rPh>
    <phoneticPr fontId="5"/>
  </si>
  <si>
    <t>(公財)環日本海経済研究所</t>
    <rPh sb="1" eb="2">
      <t>コウ</t>
    </rPh>
    <phoneticPr fontId="5"/>
  </si>
  <si>
    <t>(公財)柏崎原子力広報センター</t>
    <rPh sb="1" eb="2">
      <t>コウ</t>
    </rPh>
    <phoneticPr fontId="5"/>
  </si>
  <si>
    <t>(公財)新潟県都市緑花センター</t>
    <rPh sb="1" eb="2">
      <t>オオヤケ</t>
    </rPh>
    <phoneticPr fontId="5"/>
  </si>
  <si>
    <t>(公社)新潟県農作物価格安定協会</t>
    <rPh sb="1" eb="2">
      <t>コウ</t>
    </rPh>
    <phoneticPr fontId="5"/>
  </si>
  <si>
    <t>(公財)新潟県下水道公社</t>
    <rPh sb="1" eb="2">
      <t>コウ</t>
    </rPh>
    <phoneticPr fontId="5"/>
  </si>
  <si>
    <t>(公財)新潟県生活衛生営業指導センター</t>
    <rPh sb="1" eb="2">
      <t>オオヤケ</t>
    </rPh>
    <phoneticPr fontId="5"/>
  </si>
  <si>
    <t>(公財)新潟県雇用環境整備財団</t>
    <rPh sb="1" eb="2">
      <t>コウ</t>
    </rPh>
    <phoneticPr fontId="5"/>
  </si>
  <si>
    <t>(公社)新潟県私学振興会</t>
    <rPh sb="1" eb="2">
      <t>オオヤケ</t>
    </rPh>
    <rPh sb="2" eb="3">
      <t>シャ</t>
    </rPh>
    <phoneticPr fontId="5"/>
  </si>
  <si>
    <t>(公財)新潟県環境保全事業団</t>
    <rPh sb="1" eb="2">
      <t>オオヤケ</t>
    </rPh>
    <phoneticPr fontId="5"/>
  </si>
  <si>
    <t>(公社)新潟県畜産協会</t>
    <rPh sb="1" eb="2">
      <t>コウ</t>
    </rPh>
    <phoneticPr fontId="5"/>
  </si>
  <si>
    <t>(公財)新潟県交通遺児基金</t>
    <rPh sb="1" eb="2">
      <t>コウ</t>
    </rPh>
    <phoneticPr fontId="5"/>
  </si>
  <si>
    <t>(公財)新潟県臓器移植推進財団</t>
    <rPh sb="1" eb="2">
      <t>コウ</t>
    </rPh>
    <phoneticPr fontId="5"/>
  </si>
  <si>
    <t>(公財)新潟県歯科保健協会</t>
    <rPh sb="1" eb="2">
      <t>コウ</t>
    </rPh>
    <phoneticPr fontId="5"/>
  </si>
  <si>
    <t>(公財)新潟県健康づくり財団</t>
    <rPh sb="1" eb="2">
      <t>コウ</t>
    </rPh>
    <phoneticPr fontId="5"/>
  </si>
  <si>
    <t>北越急行(株)</t>
  </si>
  <si>
    <t>佐渡汽船(株)</t>
  </si>
  <si>
    <t>新潟木材倉庫(株)</t>
  </si>
  <si>
    <t>新潟万代島総合企画(株)</t>
  </si>
  <si>
    <t>(株)新潟国際貿易ターミナル</t>
  </si>
  <si>
    <t>新潟空港ビルディング(株)</t>
  </si>
  <si>
    <t>(株)新潟ふるさと村</t>
  </si>
  <si>
    <t>新潟県住宅供給公社</t>
  </si>
  <si>
    <t>(公財)新潟医学振興会</t>
    <rPh sb="1" eb="2">
      <t>コウ</t>
    </rPh>
    <phoneticPr fontId="5"/>
  </si>
  <si>
    <t>(公財)新潟県中越大震災復興基金</t>
    <rPh sb="1" eb="2">
      <t>オオヤケ</t>
    </rPh>
    <phoneticPr fontId="5"/>
  </si>
  <si>
    <t>(公財)新潟県中越沖地震復興基金</t>
    <rPh sb="1" eb="2">
      <t>コウ</t>
    </rPh>
    <phoneticPr fontId="5"/>
  </si>
  <si>
    <t>公立大学法人新潟県立大学</t>
  </si>
  <si>
    <t>えちごトキめき鉄道(株)</t>
    <rPh sb="7" eb="9">
      <t>テツドウ</t>
    </rPh>
    <phoneticPr fontId="5"/>
  </si>
  <si>
    <t>(公社)新潟県水産振興協会</t>
    <rPh sb="1" eb="2">
      <t>コウ</t>
    </rPh>
    <phoneticPr fontId="5"/>
  </si>
  <si>
    <t>(一財)十日町地域地場産業振興センター</t>
    <rPh sb="1" eb="2">
      <t>イチ</t>
    </rPh>
    <phoneticPr fontId="5"/>
  </si>
  <si>
    <t>(公財)燕三条地場産業振興センター</t>
    <rPh sb="1" eb="2">
      <t>コウ</t>
    </rPh>
    <phoneticPr fontId="5"/>
  </si>
  <si>
    <t>粟島汽船(株)</t>
  </si>
  <si>
    <t>（一財）新潟県地域医療推進機構</t>
    <rPh sb="1" eb="2">
      <t>イチ</t>
    </rPh>
    <rPh sb="2" eb="3">
      <t>ザイ</t>
    </rPh>
    <rPh sb="4" eb="7">
      <t>ニイガタケン</t>
    </rPh>
    <rPh sb="7" eb="9">
      <t>チイキ</t>
    </rPh>
    <rPh sb="9" eb="11">
      <t>イリョウ</t>
    </rPh>
    <rPh sb="11" eb="13">
      <t>スイシン</t>
    </rPh>
    <rPh sb="13" eb="15">
      <t>キコウ</t>
    </rPh>
    <phoneticPr fontId="5"/>
  </si>
  <si>
    <t>公立大学法人　新潟県立看護大学</t>
    <rPh sb="0" eb="2">
      <t>コウリツ</t>
    </rPh>
    <rPh sb="2" eb="4">
      <t>ダイガク</t>
    </rPh>
    <rPh sb="4" eb="6">
      <t>ホウジン</t>
    </rPh>
    <rPh sb="7" eb="9">
      <t>ニイガタ</t>
    </rPh>
    <rPh sb="9" eb="11">
      <t>ケンリツ</t>
    </rPh>
    <rPh sb="11" eb="13">
      <t>カンゴ</t>
    </rPh>
    <rPh sb="13" eb="15">
      <t>ダイガク</t>
    </rPh>
    <phoneticPr fontId="5"/>
  </si>
  <si>
    <t>(公財)新潟県スポーツ協会</t>
    <rPh sb="1" eb="2">
      <t>コウ</t>
    </rPh>
    <rPh sb="11" eb="13">
      <t>キョウカイ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</si>
  <si>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</si>
  <si>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</si>
  <si>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</si>
  <si>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他県に比べて広い県土と長大な河川や海岸線などの地理的な特徴を有しており投資事業の必要性が高いことや、相次ぐ大規模災害により防災・減災対策などに取り組む必要があったことに加え、公債費に対する地方交付税措置率の見直しの影響等により、類似団体と比較して高い水準にあります。
　また、有形固定資産減価償却率も、県有施設の老朽化が進んでいることから、類似団体と比較して高い水準にあります。
　平成26年10月策定の公共施設等総合管理計画に基づき、施設の状況を的確に把握しながら、適切な維持管理、補修及び更新を計画的に実施することにより、施設の長寿命化を進めていきます。</t>
    <rPh sb="1" eb="3">
      <t>ショウライ</t>
    </rPh>
    <rPh sb="3" eb="5">
      <t>フタン</t>
    </rPh>
    <rPh sb="5" eb="7">
      <t>ヒリツ</t>
    </rPh>
    <rPh sb="93" eb="94">
      <t>クワ</t>
    </rPh>
    <rPh sb="96" eb="99">
      <t>コウサイヒ</t>
    </rPh>
    <rPh sb="100" eb="101">
      <t>タイ</t>
    </rPh>
    <rPh sb="103" eb="111">
      <t>チホウコウフゼイソチリツ</t>
    </rPh>
    <rPh sb="112" eb="114">
      <t>ミナオ</t>
    </rPh>
    <rPh sb="116" eb="118">
      <t>エイキョウ</t>
    </rPh>
    <rPh sb="118" eb="119">
      <t>トウ</t>
    </rPh>
    <rPh sb="123" eb="125">
      <t>ルイジ</t>
    </rPh>
    <rPh sb="125" eb="127">
      <t>ダンタイ</t>
    </rPh>
    <rPh sb="128" eb="130">
      <t>ヒカク</t>
    </rPh>
    <rPh sb="132" eb="133">
      <t>タカ</t>
    </rPh>
    <rPh sb="134" eb="136">
      <t>スイジュン</t>
    </rPh>
    <rPh sb="147" eb="149">
      <t>ユウケイ</t>
    </rPh>
    <rPh sb="149" eb="153">
      <t>コテイシサン</t>
    </rPh>
    <rPh sb="153" eb="155">
      <t>ゲンカ</t>
    </rPh>
    <rPh sb="155" eb="158">
      <t>ショウキャクリツ</t>
    </rPh>
    <rPh sb="160" eb="162">
      <t>ケンユウ</t>
    </rPh>
    <rPh sb="162" eb="164">
      <t>シセツ</t>
    </rPh>
    <rPh sb="165" eb="168">
      <t>ロウキュウカ</t>
    </rPh>
    <rPh sb="169" eb="170">
      <t>スス</t>
    </rPh>
    <rPh sb="179" eb="181">
      <t>ルイジ</t>
    </rPh>
    <rPh sb="181" eb="183">
      <t>ダンタイ</t>
    </rPh>
    <rPh sb="184" eb="186">
      <t>ヒカク</t>
    </rPh>
    <rPh sb="188" eb="189">
      <t>タカ</t>
    </rPh>
    <rPh sb="190" eb="192">
      <t>スイジュン</t>
    </rPh>
    <rPh sb="208" eb="210">
      <t>サクテイ</t>
    </rPh>
    <rPh sb="223" eb="224">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</si>
  <si>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</si>
  <si>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</si>
  <si>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</si>
  <si>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</si>
  <si>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</si>
  <si>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</si>
  <si>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経済対策・災害復旧に係る県債の元利償還の本格化に伴い、平成25年度にピークに達しました。平成26年度以降指標は改善を続けてきましたが、平成30年度は標準財政規模が公債費に対する交付税措置の縮小の影響等により減少したことなどから、単年度、３か年平均ともに増加し、15.9％となっています。
　また、将来負担比率は、平成27年度は分母項目である標準財政規模が増加したこと等から減少、平成28年度は県立武道館のPFI事業開始に伴う債務負担行為に基づく支出予定額の増加等により増加、平成29年度は県債負担教職員の給与負担の政令市移譲等に伴い、標準財政規模が減少したこと等から増加しています。平成30年度は標準財政規模が公債費に対する交付税措置の縮小の影響等により減少したことから増加し、321.4％となっています。
　今後とも、公債費負担適正化計画に基づき、公債費負担の抑制に取り組んでいきます。</t>
    <rPh sb="1" eb="3">
      <t>ジッシツ</t>
    </rPh>
    <rPh sb="3" eb="6">
      <t>コウサイヒ</t>
    </rPh>
    <rPh sb="6" eb="8">
      <t>ヒリツ</t>
    </rPh>
    <rPh sb="10" eb="12">
      <t>ケイザイ</t>
    </rPh>
    <rPh sb="12" eb="14">
      <t>タイサク</t>
    </rPh>
    <rPh sb="15" eb="17">
      <t>サイガイ</t>
    </rPh>
    <rPh sb="17" eb="19">
      <t>フッキュウ</t>
    </rPh>
    <rPh sb="20" eb="21">
      <t>カカ</t>
    </rPh>
    <rPh sb="22" eb="24">
      <t>ケンサイ</t>
    </rPh>
    <rPh sb="25" eb="27">
      <t>ガンリ</t>
    </rPh>
    <rPh sb="27" eb="29">
      <t>ショウカン</t>
    </rPh>
    <rPh sb="30" eb="33">
      <t>ホンカクカ</t>
    </rPh>
    <rPh sb="34" eb="35">
      <t>トモナ</t>
    </rPh>
    <rPh sb="37" eb="39">
      <t>ヘイセイ</t>
    </rPh>
    <rPh sb="41" eb="43">
      <t>ネンド</t>
    </rPh>
    <rPh sb="48" eb="49">
      <t>タッ</t>
    </rPh>
    <rPh sb="54" eb="56">
      <t>ヘイセイ</t>
    </rPh>
    <rPh sb="58" eb="60">
      <t>ネンド</t>
    </rPh>
    <rPh sb="60" eb="62">
      <t>イコウ</t>
    </rPh>
    <rPh sb="62" eb="64">
      <t>シヒョウ</t>
    </rPh>
    <rPh sb="65" eb="67">
      <t>カイゼン</t>
    </rPh>
    <rPh sb="68" eb="69">
      <t>ツヅ</t>
    </rPh>
    <rPh sb="77" eb="79">
      <t>ヘイセイ</t>
    </rPh>
    <rPh sb="81" eb="83">
      <t>ネンド</t>
    </rPh>
    <rPh sb="84" eb="86">
      <t>ヒョウジュン</t>
    </rPh>
    <rPh sb="86" eb="88">
      <t>ザイセイ</t>
    </rPh>
    <rPh sb="88" eb="90">
      <t>キボ</t>
    </rPh>
    <rPh sb="91" eb="93">
      <t>コウサイ</t>
    </rPh>
    <rPh sb="93" eb="94">
      <t>ヒ</t>
    </rPh>
    <rPh sb="95" eb="96">
      <t>タイ</t>
    </rPh>
    <rPh sb="98" eb="101">
      <t>コウフゼイ</t>
    </rPh>
    <rPh sb="101" eb="103">
      <t>ソチ</t>
    </rPh>
    <rPh sb="104" eb="106">
      <t>シュクショウ</t>
    </rPh>
    <rPh sb="107" eb="109">
      <t>エイキョウ</t>
    </rPh>
    <rPh sb="109" eb="110">
      <t>トウ</t>
    </rPh>
    <rPh sb="113" eb="115">
      <t>ゲンショウ</t>
    </rPh>
    <rPh sb="124" eb="127">
      <t>タンネンド</t>
    </rPh>
    <rPh sb="130" eb="131">
      <t>ネン</t>
    </rPh>
    <rPh sb="131" eb="133">
      <t>ヘイキン</t>
    </rPh>
    <rPh sb="136" eb="138">
      <t>ゾウカ</t>
    </rPh>
    <rPh sb="158" eb="160">
      <t>ショウライ</t>
    </rPh>
    <rPh sb="160" eb="162">
      <t>フタン</t>
    </rPh>
    <rPh sb="162" eb="164">
      <t>ヒリツ</t>
    </rPh>
    <rPh sb="166" eb="168">
      <t>ヘイセイ</t>
    </rPh>
    <rPh sb="170" eb="172">
      <t>ネンド</t>
    </rPh>
    <rPh sb="173" eb="175">
      <t>ブンボ</t>
    </rPh>
    <rPh sb="175" eb="177">
      <t>コウモク</t>
    </rPh>
    <rPh sb="180" eb="182">
      <t>ヒョウジュン</t>
    </rPh>
    <rPh sb="182" eb="184">
      <t>ザイセイ</t>
    </rPh>
    <rPh sb="184" eb="186">
      <t>キボ</t>
    </rPh>
    <rPh sb="187" eb="189">
      <t>ゾウカ</t>
    </rPh>
    <rPh sb="193" eb="194">
      <t>トウ</t>
    </rPh>
    <rPh sb="196" eb="198">
      <t>ゲンショウ</t>
    </rPh>
    <rPh sb="199" eb="201">
      <t>ヘイセイ</t>
    </rPh>
    <rPh sb="203" eb="205">
      <t>ネンド</t>
    </rPh>
    <rPh sb="206" eb="208">
      <t>ケンリツ</t>
    </rPh>
    <rPh sb="208" eb="211">
      <t>ブドウカン</t>
    </rPh>
    <rPh sb="215" eb="217">
      <t>ジギョウ</t>
    </rPh>
    <rPh sb="217" eb="219">
      <t>カイシ</t>
    </rPh>
    <rPh sb="220" eb="221">
      <t>トモナ</t>
    </rPh>
    <rPh sb="222" eb="224">
      <t>サイム</t>
    </rPh>
    <rPh sb="224" eb="226">
      <t>フタン</t>
    </rPh>
    <rPh sb="226" eb="228">
      <t>コウイ</t>
    </rPh>
    <rPh sb="229" eb="230">
      <t>モト</t>
    </rPh>
    <rPh sb="232" eb="234">
      <t>シシュツ</t>
    </rPh>
    <rPh sb="234" eb="236">
      <t>ヨテイ</t>
    </rPh>
    <rPh sb="236" eb="237">
      <t>ガク</t>
    </rPh>
    <rPh sb="238" eb="240">
      <t>ゾウカ</t>
    </rPh>
    <rPh sb="240" eb="241">
      <t>トウ</t>
    </rPh>
    <rPh sb="244" eb="246">
      <t>ゾウカ</t>
    </rPh>
    <rPh sb="247" eb="249">
      <t>ヘイセイ</t>
    </rPh>
    <rPh sb="251" eb="253">
      <t>ネンド</t>
    </rPh>
    <rPh sb="254" eb="256">
      <t>ケンサイ</t>
    </rPh>
    <rPh sb="256" eb="258">
      <t>フタン</t>
    </rPh>
    <rPh sb="258" eb="261">
      <t>キョウショクイン</t>
    </rPh>
    <rPh sb="262" eb="264">
      <t>キュウヨ</t>
    </rPh>
    <rPh sb="264" eb="266">
      <t>フタン</t>
    </rPh>
    <rPh sb="267" eb="270">
      <t>セイレイシ</t>
    </rPh>
    <rPh sb="270" eb="272">
      <t>イジョウ</t>
    </rPh>
    <rPh sb="272" eb="273">
      <t>トウ</t>
    </rPh>
    <rPh sb="274" eb="275">
      <t>トモナ</t>
    </rPh>
    <rPh sb="277" eb="279">
      <t>ヒョウジュン</t>
    </rPh>
    <rPh sb="279" eb="281">
      <t>ザイセイ</t>
    </rPh>
    <rPh sb="281" eb="283">
      <t>キボ</t>
    </rPh>
    <rPh sb="284" eb="286">
      <t>ゲンショウ</t>
    </rPh>
    <rPh sb="290" eb="291">
      <t>ナド</t>
    </rPh>
    <rPh sb="293" eb="295">
      <t>ゾウカ</t>
    </rPh>
    <rPh sb="301" eb="303">
      <t>ヘイセイ</t>
    </rPh>
    <rPh sb="305" eb="307">
      <t>ネンド</t>
    </rPh>
    <rPh sb="308" eb="310">
      <t>ヒョウジュン</t>
    </rPh>
    <rPh sb="310" eb="312">
      <t>ザイセイ</t>
    </rPh>
    <rPh sb="312" eb="314">
      <t>キボ</t>
    </rPh>
    <rPh sb="315" eb="318">
      <t>コウサイヒ</t>
    </rPh>
    <rPh sb="319" eb="320">
      <t>タイ</t>
    </rPh>
    <rPh sb="322" eb="325">
      <t>コウフゼイ</t>
    </rPh>
    <rPh sb="325" eb="327">
      <t>ソチ</t>
    </rPh>
    <rPh sb="328" eb="330">
      <t>シュクショウ</t>
    </rPh>
    <rPh sb="331" eb="333">
      <t>エイキョウ</t>
    </rPh>
    <rPh sb="333" eb="334">
      <t>トウ</t>
    </rPh>
    <rPh sb="337" eb="339">
      <t>ゲンショウ</t>
    </rPh>
    <rPh sb="345" eb="347">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</si>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</sst>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9" fontId="1"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0" fontId="17" fillId="0" borderId="0">
      <alignment vertical="center"/>
    </xf>
    <xf numFmtId="0" fontId="1" fillId="0" borderId="0">
      <alignment vertical="center"/>
    </xf>
    <xf numFmtId="0" fontId="1" fillId="0" borderId="0">
      <alignment vertical="center"/>
    </xf>
    <xf numFmtId="0" fontId="10" fillId="0" borderId="0"/>
    <xf numFmtId="0" fontId="1" fillId="0" borderId="0">
      <alignment vertical="center"/>
    </xf>
    <xf numFmtId="0" fontId="21" fillId="0" borderId="0"/>
    <xf numFmtId="0" fontId="10" fillId="0" borderId="0">
      <alignment vertical="center"/>
    </xf>
    <xf numFmtId="0" fontId="21" fillId="0" borderId="0"/>
    <xf numFmtId="0" fontId="10" fillId="0" borderId="0"/>
    <xf numFmtId="0" fontId="35"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Fill="1" applyBorder="1" applyAlignment="1" applyProtection="1">
      <alignment horizontal="left" vertical="center" shrinkToFit="1"/>
      <protection locked="0"/>
    </xf>
    <xf numFmtId="0" fontId="29" fillId="0" borderId="94" xfId="15" applyFont="1" applyFill="1" applyBorder="1" applyAlignment="1" applyProtection="1">
      <alignment horizontal="left" vertical="center" shrinkToFit="1"/>
      <protection locked="0"/>
    </xf>
    <xf numFmtId="0" fontId="29" fillId="0"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31"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5"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38" applyFont="1">
      <alignment vertical="center"/>
    </xf>
    <xf numFmtId="180" fontId="1" fillId="0" borderId="0" xfId="16" applyNumberFormat="1" applyFont="1">
      <alignmen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30"/>
    <cellStyle name="標準 2 4" xfId="29"/>
    <cellStyle name="標準 2_2007AJAHO401600" xfId="31"/>
    <cellStyle name="標準 3" xfId="10"/>
    <cellStyle name="標準 3 2" xfId="32"/>
    <cellStyle name="標準 3 3" xfId="11"/>
    <cellStyle name="標準 3_APAHO401000" xfId="33"/>
    <cellStyle name="標準 4" xfId="5"/>
    <cellStyle name="標準 4 2" xfId="35"/>
    <cellStyle name="標準 4 3" xfId="34"/>
    <cellStyle name="標準 4_APAHO401000" xfId="36"/>
    <cellStyle name="標準 4_APAHO401600" xfId="1"/>
    <cellStyle name="標準 4_APAHO401900" xfId="4"/>
    <cellStyle name="標準 4_ZJ08_022012_青森市_2010" xfId="3"/>
    <cellStyle name="標準 5" xfId="37"/>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3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6C85-46EC-AA79-45F8C9F327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94743</c:v>
                </c:pt>
                <c:pt idx="1">
                  <c:v>76805</c:v>
                </c:pt>
                <c:pt idx="2">
                  <c:v>79842</c:v>
                </c:pt>
                <c:pt idx="3">
                  <c:v>81017</c:v>
                </c:pt>
                <c:pt idx="4">
                  <c:v>88284</c:v>
                </c:pt>
              </c:numCache>
            </c:numRef>
          </c:val>
          <c:smooth val="0"/>
          <c:extLst>
            <c:ext xmlns:c16="http://schemas.microsoft.com/office/drawing/2014/chart" uri="{C3380CC4-5D6E-409C-BE32-E72D297353CC}">
              <c16:uniqueId val="{00000001-6C85-46EC-AA79-45F8C9F327F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1.05</c:v>
                </c:pt>
                <c:pt idx="1">
                  <c:v>1.1200000000000001</c:v>
                </c:pt>
                <c:pt idx="2">
                  <c:v>0.97</c:v>
                </c:pt>
                <c:pt idx="3">
                  <c:v>1.01</c:v>
                </c:pt>
                <c:pt idx="4">
                  <c:v>1.1399999999999999</c:v>
                </c:pt>
              </c:numCache>
            </c:numRef>
          </c:val>
          <c:extLst>
            <c:ext xmlns:c16="http://schemas.microsoft.com/office/drawing/2014/chart" uri="{C3380CC4-5D6E-409C-BE32-E72D297353CC}">
              <c16:uniqueId val="{00000000-48EB-4386-8D60-BE3EB7080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0.97</c:v>
                </c:pt>
                <c:pt idx="1">
                  <c:v>1.03</c:v>
                </c:pt>
                <c:pt idx="2">
                  <c:v>1.07</c:v>
                </c:pt>
                <c:pt idx="3">
                  <c:v>1.23</c:v>
                </c:pt>
                <c:pt idx="4">
                  <c:v>1.1399999999999999</c:v>
                </c:pt>
              </c:numCache>
            </c:numRef>
          </c:val>
          <c:extLst>
            <c:ext xmlns:c16="http://schemas.microsoft.com/office/drawing/2014/chart" uri="{C3380CC4-5D6E-409C-BE32-E72D297353CC}">
              <c16:uniqueId val="{00000001-48EB-4386-8D60-BE3EB7080B05}"/>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0.16</c:v>
                </c:pt>
                <c:pt idx="2">
                  <c:v>-0.16</c:v>
                </c:pt>
                <c:pt idx="3">
                  <c:v>0.06</c:v>
                </c:pt>
                <c:pt idx="4">
                  <c:v>0.01</c:v>
                </c:pt>
              </c:numCache>
            </c:numRef>
          </c:val>
          <c:smooth val="0"/>
          <c:extLst>
            <c:ext xmlns:c16="http://schemas.microsoft.com/office/drawing/2014/chart" uri="{C3380CC4-5D6E-409C-BE32-E72D297353CC}">
              <c16:uniqueId val="{00000002-48EB-4386-8D60-BE3EB7080B05}"/>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0.59</c:v>
                </c:pt>
                <c:pt idx="2">
                  <c:v>#N/A</c:v>
                </c:pt>
                <c:pt idx="3">
                  <c:v>0.56000000000000005</c:v>
                </c:pt>
                <c:pt idx="4">
                  <c:v>#N/A</c:v>
                </c:pt>
                <c:pt idx="5">
                  <c:v>0.44</c:v>
                </c:pt>
                <c:pt idx="6">
                  <c:v>#N/A</c:v>
                </c:pt>
                <c:pt idx="7">
                  <c:v>0.5</c:v>
                </c:pt>
                <c:pt idx="8">
                  <c:v>#N/A</c:v>
                </c:pt>
                <c:pt idx="9">
                  <c:v>0.52</c:v>
                </c:pt>
              </c:numCache>
            </c:numRef>
          </c:val>
          <c:extLst>
            <c:ext xmlns:c16="http://schemas.microsoft.com/office/drawing/2014/chart" uri="{C3380CC4-5D6E-409C-BE32-E72D297353CC}">
              <c16:uniqueId val="{00000000-4E44-4990-A6E3-64C224F0D6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44-4990-A6E3-64C224F0D657}"/>
            </c:ext>
          </c:extLst>
        </c:ser>
        <c:ser>
          <c:idx val="2"/>
          <c:order val="2"/>
          <c:tx>
            <c:strRef>
              <c:f>データシート!$A$29</c:f>
              <c:strCache>
                <c:ptCount val="1"/>
                <c:pt idx="0">
                  <c:v>基幹病院事業会計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0.34</c:v>
                </c:pt>
              </c:numCache>
            </c:numRef>
          </c:val>
          <c:extLst>
            <c:ext xmlns:c16="http://schemas.microsoft.com/office/drawing/2014/chart" uri="{C3380CC4-5D6E-409C-BE32-E72D297353CC}">
              <c16:uniqueId val="{00000002-4E44-4990-A6E3-64C224F0D65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0.35</c:v>
                </c:pt>
              </c:numCache>
            </c:numRef>
          </c:val>
          <c:extLst>
            <c:ext xmlns:c16="http://schemas.microsoft.com/office/drawing/2014/chart" uri="{C3380CC4-5D6E-409C-BE32-E72D297353CC}">
              <c16:uniqueId val="{00000003-4E44-4990-A6E3-64C224F0D657}"/>
            </c:ext>
          </c:extLst>
        </c:ser>
        <c:ser>
          <c:idx val="4"/>
          <c:order val="4"/>
          <c:tx>
            <c:strRef>
              <c:f>データシート!$A$31</c:f>
              <c:strCache>
                <c:ptCount val="1"/>
                <c:pt idx="0">
                  <c:v>地域づくり資金貸付事業特別会計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c:v>
                </c:pt>
                <c:pt idx="4">
                  <c:v>#N/A</c:v>
                </c:pt>
                <c:pt idx="5">
                  <c:v>0.21</c:v>
                </c:pt>
                <c:pt idx="6">
                  <c:v>#N/A</c:v>
                </c:pt>
                <c:pt idx="7">
                  <c:v>0.22</c:v>
                </c:pt>
                <c:pt idx="8">
                  <c:v>#N/A</c:v>
                </c:pt>
                <c:pt idx="9">
                  <c:v>0.43</c:v>
                </c:pt>
              </c:numCache>
            </c:numRef>
          </c:val>
          <c:extLst>
            <c:ext xmlns:c16="http://schemas.microsoft.com/office/drawing/2014/chart" uri="{C3380CC4-5D6E-409C-BE32-E72D297353CC}">
              <c16:uniqueId val="{00000004-4E44-4990-A6E3-64C224F0D657}"/>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0.65</c:v>
                </c:pt>
                <c:pt idx="4">
                  <c:v>#N/A</c:v>
                </c:pt>
                <c:pt idx="5">
                  <c:v>0.64</c:v>
                </c:pt>
                <c:pt idx="6">
                  <c:v>#N/A</c:v>
                </c:pt>
                <c:pt idx="7">
                  <c:v>0.65</c:v>
                </c:pt>
                <c:pt idx="8">
                  <c:v>#N/A</c:v>
                </c:pt>
                <c:pt idx="9">
                  <c:v>0.56999999999999995</c:v>
                </c:pt>
              </c:numCache>
            </c:numRef>
          </c:val>
          <c:extLst>
            <c:ext xmlns:c16="http://schemas.microsoft.com/office/drawing/2014/chart" uri="{C3380CC4-5D6E-409C-BE32-E72D297353CC}">
              <c16:uniqueId val="{00000005-4E44-4990-A6E3-64C224F0D657}"/>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0.48</c:v>
                </c:pt>
                <c:pt idx="2">
                  <c:v>#N/A</c:v>
                </c:pt>
                <c:pt idx="3">
                  <c:v>0.52</c:v>
                </c:pt>
                <c:pt idx="4">
                  <c:v>#N/A</c:v>
                </c:pt>
                <c:pt idx="5">
                  <c:v>0.59</c:v>
                </c:pt>
                <c:pt idx="6">
                  <c:v>#N/A</c:v>
                </c:pt>
                <c:pt idx="7">
                  <c:v>0.63</c:v>
                </c:pt>
                <c:pt idx="8">
                  <c:v>#N/A</c:v>
                </c:pt>
                <c:pt idx="9">
                  <c:v>0.72</c:v>
                </c:pt>
              </c:numCache>
            </c:numRef>
          </c:val>
          <c:extLst>
            <c:ext xmlns:c16="http://schemas.microsoft.com/office/drawing/2014/chart" uri="{C3380CC4-5D6E-409C-BE32-E72D297353CC}">
              <c16:uniqueId val="{00000006-4E44-4990-A6E3-64C224F0D657}"/>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c:v>
                </c:pt>
                <c:pt idx="2">
                  <c:v>#N/A</c:v>
                </c:pt>
                <c:pt idx="3">
                  <c:v>1.54</c:v>
                </c:pt>
                <c:pt idx="4">
                  <c:v>#N/A</c:v>
                </c:pt>
                <c:pt idx="5">
                  <c:v>2.2999999999999998</c:v>
                </c:pt>
                <c:pt idx="6">
                  <c:v>#N/A</c:v>
                </c:pt>
                <c:pt idx="7">
                  <c:v>2.85</c:v>
                </c:pt>
                <c:pt idx="8">
                  <c:v>#N/A</c:v>
                </c:pt>
                <c:pt idx="9">
                  <c:v>3.07</c:v>
                </c:pt>
              </c:numCache>
            </c:numRef>
          </c:val>
          <c:extLst>
            <c:ext xmlns:c16="http://schemas.microsoft.com/office/drawing/2014/chart" uri="{C3380CC4-5D6E-409C-BE32-E72D297353CC}">
              <c16:uniqueId val="{00000007-4E44-4990-A6E3-64C224F0D65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0.35</c:v>
                </c:pt>
                <c:pt idx="2">
                  <c:v>#N/A</c:v>
                </c:pt>
                <c:pt idx="3">
                  <c:v>0.36</c:v>
                </c:pt>
                <c:pt idx="4">
                  <c:v>#N/A</c:v>
                </c:pt>
                <c:pt idx="5">
                  <c:v>0.7</c:v>
                </c:pt>
                <c:pt idx="6">
                  <c:v>#N/A</c:v>
                </c:pt>
                <c:pt idx="7">
                  <c:v>0.04</c:v>
                </c:pt>
                <c:pt idx="8">
                  <c:v>0.3</c:v>
                </c:pt>
                <c:pt idx="9">
                  <c:v>#N/A</c:v>
                </c:pt>
              </c:numCache>
            </c:numRef>
          </c:val>
          <c:extLst>
            <c:ext xmlns:c16="http://schemas.microsoft.com/office/drawing/2014/chart" uri="{C3380CC4-5D6E-409C-BE32-E72D297353CC}">
              <c16:uniqueId val="{00000008-4E44-4990-A6E3-64C224F0D657}"/>
            </c:ext>
          </c:extLst>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0.48</c:v>
                </c:pt>
                <c:pt idx="1">
                  <c:v>#N/A</c:v>
                </c:pt>
                <c:pt idx="2">
                  <c:v>0.41</c:v>
                </c:pt>
                <c:pt idx="3">
                  <c:v>#N/A</c:v>
                </c:pt>
                <c:pt idx="4">
                  <c:v>0.4</c:v>
                </c:pt>
                <c:pt idx="5">
                  <c:v>#N/A</c:v>
                </c:pt>
                <c:pt idx="6">
                  <c:v>0.36</c:v>
                </c:pt>
                <c:pt idx="7">
                  <c:v>#N/A</c:v>
                </c:pt>
                <c:pt idx="8">
                  <c:v>0.35</c:v>
                </c:pt>
                <c:pt idx="9">
                  <c:v>#N/A</c:v>
                </c:pt>
              </c:numCache>
            </c:numRef>
          </c:val>
          <c:extLst>
            <c:ext xmlns:c16="http://schemas.microsoft.com/office/drawing/2014/chart" uri="{C3380CC4-5D6E-409C-BE32-E72D297353CC}">
              <c16:uniqueId val="{00000009-4E44-4990-A6E3-64C224F0D65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443298</c:v>
                </c:pt>
                <c:pt idx="5">
                  <c:v>138084</c:v>
                </c:pt>
                <c:pt idx="8">
                  <c:v>131830</c:v>
                </c:pt>
                <c:pt idx="11">
                  <c:v>134824</c:v>
                </c:pt>
                <c:pt idx="14">
                  <c:v>124348</c:v>
                </c:pt>
              </c:numCache>
            </c:numRef>
          </c:val>
          <c:extLst>
            <c:ext xmlns:c16="http://schemas.microsoft.com/office/drawing/2014/chart" uri="{C3380CC4-5D6E-409C-BE32-E72D297353CC}">
              <c16:uniqueId val="{00000000-CBC8-48F7-A3AA-0D8E692DAE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6</c:v>
                </c:pt>
                <c:pt idx="3">
                  <c:v>1</c:v>
                </c:pt>
                <c:pt idx="6">
                  <c:v>1</c:v>
                </c:pt>
                <c:pt idx="9">
                  <c:v>1</c:v>
                </c:pt>
                <c:pt idx="12">
                  <c:v>1</c:v>
                </c:pt>
              </c:numCache>
            </c:numRef>
          </c:val>
          <c:extLst>
            <c:ext xmlns:c16="http://schemas.microsoft.com/office/drawing/2014/chart" uri="{C3380CC4-5D6E-409C-BE32-E72D297353CC}">
              <c16:uniqueId val="{00000001-CBC8-48F7-A3AA-0D8E692DAE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5017</c:v>
                </c:pt>
                <c:pt idx="3">
                  <c:v>3476</c:v>
                </c:pt>
                <c:pt idx="6">
                  <c:v>3380</c:v>
                </c:pt>
                <c:pt idx="9">
                  <c:v>2450</c:v>
                </c:pt>
                <c:pt idx="12">
                  <c:v>2191</c:v>
                </c:pt>
              </c:numCache>
            </c:numRef>
          </c:val>
          <c:extLst>
            <c:ext xmlns:c16="http://schemas.microsoft.com/office/drawing/2014/chart" uri="{C3380CC4-5D6E-409C-BE32-E72D297353CC}">
              <c16:uniqueId val="{00000002-CBC8-48F7-A3AA-0D8E692DAE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C8-48F7-A3AA-0D8E692DAE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6359</c:v>
                </c:pt>
                <c:pt idx="3">
                  <c:v>6889</c:v>
                </c:pt>
                <c:pt idx="6">
                  <c:v>7382</c:v>
                </c:pt>
                <c:pt idx="9">
                  <c:v>6924</c:v>
                </c:pt>
                <c:pt idx="12">
                  <c:v>6918</c:v>
                </c:pt>
              </c:numCache>
            </c:numRef>
          </c:val>
          <c:extLst>
            <c:ext xmlns:c16="http://schemas.microsoft.com/office/drawing/2014/chart" uri="{C3380CC4-5D6E-409C-BE32-E72D297353CC}">
              <c16:uniqueId val="{00000004-CBC8-48F7-A3AA-0D8E692DAE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51695</c:v>
                </c:pt>
                <c:pt idx="3">
                  <c:v>54256</c:v>
                </c:pt>
                <c:pt idx="6">
                  <c:v>56912</c:v>
                </c:pt>
                <c:pt idx="9">
                  <c:v>60380</c:v>
                </c:pt>
                <c:pt idx="12">
                  <c:v>62731</c:v>
                </c:pt>
              </c:numCache>
            </c:numRef>
          </c:val>
          <c:extLst>
            <c:ext xmlns:c16="http://schemas.microsoft.com/office/drawing/2014/chart" uri="{C3380CC4-5D6E-409C-BE32-E72D297353CC}">
              <c16:uniqueId val="{00000005-CBC8-48F7-A3AA-0D8E692DAE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5835</c:v>
                </c:pt>
                <c:pt idx="3">
                  <c:v>6706</c:v>
                </c:pt>
                <c:pt idx="6">
                  <c:v>6824</c:v>
                </c:pt>
                <c:pt idx="9">
                  <c:v>7345</c:v>
                </c:pt>
                <c:pt idx="12">
                  <c:v>9481</c:v>
                </c:pt>
              </c:numCache>
            </c:numRef>
          </c:val>
          <c:extLst>
            <c:ext xmlns:c16="http://schemas.microsoft.com/office/drawing/2014/chart" uri="{C3380CC4-5D6E-409C-BE32-E72D297353CC}">
              <c16:uniqueId val="{00000006-CBC8-48F7-A3AA-0D8E692DAE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445492</c:v>
                </c:pt>
                <c:pt idx="3">
                  <c:v>134202</c:v>
                </c:pt>
                <c:pt idx="6">
                  <c:v>126170</c:v>
                </c:pt>
                <c:pt idx="9">
                  <c:v>128527</c:v>
                </c:pt>
                <c:pt idx="12">
                  <c:v>117898</c:v>
                </c:pt>
              </c:numCache>
            </c:numRef>
          </c:val>
          <c:extLst>
            <c:ext xmlns:c16="http://schemas.microsoft.com/office/drawing/2014/chart" uri="{C3380CC4-5D6E-409C-BE32-E72D297353CC}">
              <c16:uniqueId val="{00000007-CBC8-48F7-A3AA-0D8E692DAE1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71106</c:v>
                </c:pt>
                <c:pt idx="2">
                  <c:v>#N/A</c:v>
                </c:pt>
                <c:pt idx="3">
                  <c:v>#N/A</c:v>
                </c:pt>
                <c:pt idx="4">
                  <c:v>67446</c:v>
                </c:pt>
                <c:pt idx="5">
                  <c:v>#N/A</c:v>
                </c:pt>
                <c:pt idx="6">
                  <c:v>#N/A</c:v>
                </c:pt>
                <c:pt idx="7">
                  <c:v>68839</c:v>
                </c:pt>
                <c:pt idx="8">
                  <c:v>#N/A</c:v>
                </c:pt>
                <c:pt idx="9">
                  <c:v>#N/A</c:v>
                </c:pt>
                <c:pt idx="10">
                  <c:v>70803</c:v>
                </c:pt>
                <c:pt idx="11">
                  <c:v>#N/A</c:v>
                </c:pt>
                <c:pt idx="12">
                  <c:v>#N/A</c:v>
                </c:pt>
                <c:pt idx="13">
                  <c:v>74872</c:v>
                </c:pt>
                <c:pt idx="14">
                  <c:v>#N/A</c:v>
                </c:pt>
              </c:numCache>
            </c:numRef>
          </c:val>
          <c:smooth val="0"/>
          <c:extLst>
            <c:ext xmlns:c16="http://schemas.microsoft.com/office/drawing/2014/chart" uri="{C3380CC4-5D6E-409C-BE32-E72D297353CC}">
              <c16:uniqueId val="{00000008-CBC8-48F7-A3AA-0D8E692DAE1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1343526</c:v>
                </c:pt>
                <c:pt idx="5">
                  <c:v>1319496</c:v>
                </c:pt>
                <c:pt idx="8">
                  <c:v>1293440</c:v>
                </c:pt>
                <c:pt idx="11">
                  <c:v>1270996</c:v>
                </c:pt>
                <c:pt idx="14">
                  <c:v>1248425</c:v>
                </c:pt>
              </c:numCache>
            </c:numRef>
          </c:val>
          <c:extLst>
            <c:ext xmlns:c16="http://schemas.microsoft.com/office/drawing/2014/chart" uri="{C3380CC4-5D6E-409C-BE32-E72D297353CC}">
              <c16:uniqueId val="{00000000-2558-458F-9AB0-7EE8815001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44545</c:v>
                </c:pt>
                <c:pt idx="5">
                  <c:v>43804</c:v>
                </c:pt>
                <c:pt idx="8">
                  <c:v>42216</c:v>
                </c:pt>
                <c:pt idx="11">
                  <c:v>32677</c:v>
                </c:pt>
                <c:pt idx="14">
                  <c:v>32070</c:v>
                </c:pt>
              </c:numCache>
            </c:numRef>
          </c:val>
          <c:extLst>
            <c:ext xmlns:c16="http://schemas.microsoft.com/office/drawing/2014/chart" uri="{C3380CC4-5D6E-409C-BE32-E72D297353CC}">
              <c16:uniqueId val="{00000001-2558-458F-9AB0-7EE8815001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277785</c:v>
                </c:pt>
                <c:pt idx="5">
                  <c:v>288902</c:v>
                </c:pt>
                <c:pt idx="8">
                  <c:v>284919</c:v>
                </c:pt>
                <c:pt idx="11">
                  <c:v>274828</c:v>
                </c:pt>
                <c:pt idx="14">
                  <c:v>268218</c:v>
                </c:pt>
              </c:numCache>
            </c:numRef>
          </c:val>
          <c:extLst>
            <c:ext xmlns:c16="http://schemas.microsoft.com/office/drawing/2014/chart" uri="{C3380CC4-5D6E-409C-BE32-E72D297353CC}">
              <c16:uniqueId val="{00000002-2558-458F-9AB0-7EE8815001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58-458F-9AB0-7EE8815001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58-458F-9AB0-7EE8815001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9354</c:v>
                </c:pt>
                <c:pt idx="3">
                  <c:v>9682</c:v>
                </c:pt>
                <c:pt idx="6">
                  <c:v>9824</c:v>
                </c:pt>
                <c:pt idx="9">
                  <c:v>10179</c:v>
                </c:pt>
                <c:pt idx="12">
                  <c:v>9923</c:v>
                </c:pt>
              </c:numCache>
            </c:numRef>
          </c:val>
          <c:extLst>
            <c:ext xmlns:c16="http://schemas.microsoft.com/office/drawing/2014/chart" uri="{C3380CC4-5D6E-409C-BE32-E72D297353CC}">
              <c16:uniqueId val="{00000005-2558-458F-9AB0-7EE8815001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262271</c:v>
                </c:pt>
                <c:pt idx="3">
                  <c:v>263201</c:v>
                </c:pt>
                <c:pt idx="6">
                  <c:v>265852</c:v>
                </c:pt>
                <c:pt idx="9">
                  <c:v>216635</c:v>
                </c:pt>
                <c:pt idx="12">
                  <c:v>211622</c:v>
                </c:pt>
              </c:numCache>
            </c:numRef>
          </c:val>
          <c:extLst>
            <c:ext xmlns:c16="http://schemas.microsoft.com/office/drawing/2014/chart" uri="{C3380CC4-5D6E-409C-BE32-E72D297353CC}">
              <c16:uniqueId val="{00000006-2558-458F-9AB0-7EE8815001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558-458F-9AB0-7EE8815001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76894</c:v>
                </c:pt>
                <c:pt idx="3">
                  <c:v>81764</c:v>
                </c:pt>
                <c:pt idx="6">
                  <c:v>79928</c:v>
                </c:pt>
                <c:pt idx="9">
                  <c:v>75699</c:v>
                </c:pt>
                <c:pt idx="12">
                  <c:v>72952</c:v>
                </c:pt>
              </c:numCache>
            </c:numRef>
          </c:val>
          <c:extLst>
            <c:ext xmlns:c16="http://schemas.microsoft.com/office/drawing/2014/chart" uri="{C3380CC4-5D6E-409C-BE32-E72D297353CC}">
              <c16:uniqueId val="{00000008-2558-458F-9AB0-7EE8815001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19999</c:v>
                </c:pt>
                <c:pt idx="3">
                  <c:v>16460</c:v>
                </c:pt>
                <c:pt idx="6">
                  <c:v>19820</c:v>
                </c:pt>
                <c:pt idx="9">
                  <c:v>17569</c:v>
                </c:pt>
                <c:pt idx="12">
                  <c:v>15903</c:v>
                </c:pt>
              </c:numCache>
            </c:numRef>
          </c:val>
          <c:extLst>
            <c:ext xmlns:c16="http://schemas.microsoft.com/office/drawing/2014/chart" uri="{C3380CC4-5D6E-409C-BE32-E72D297353CC}">
              <c16:uniqueId val="{00000009-2558-458F-9AB0-7EE8815001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2642761</c:v>
                </c:pt>
                <c:pt idx="3">
                  <c:v>2642464</c:v>
                </c:pt>
                <c:pt idx="6">
                  <c:v>2646947</c:v>
                </c:pt>
                <c:pt idx="9">
                  <c:v>2644211</c:v>
                </c:pt>
                <c:pt idx="12">
                  <c:v>2644861</c:v>
                </c:pt>
              </c:numCache>
            </c:numRef>
          </c:val>
          <c:extLst>
            <c:ext xmlns:c16="http://schemas.microsoft.com/office/drawing/2014/chart" uri="{C3380CC4-5D6E-409C-BE32-E72D297353CC}">
              <c16:uniqueId val="{0000000A-2558-458F-9AB0-7EE88150017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1345423</c:v>
                </c:pt>
                <c:pt idx="2">
                  <c:v>#N/A</c:v>
                </c:pt>
                <c:pt idx="3">
                  <c:v>#N/A</c:v>
                </c:pt>
                <c:pt idx="4">
                  <c:v>1361369</c:v>
                </c:pt>
                <c:pt idx="5">
                  <c:v>#N/A</c:v>
                </c:pt>
                <c:pt idx="6">
                  <c:v>#N/A</c:v>
                </c:pt>
                <c:pt idx="7">
                  <c:v>1401794</c:v>
                </c:pt>
                <c:pt idx="8">
                  <c:v>#N/A</c:v>
                </c:pt>
                <c:pt idx="9">
                  <c:v>#N/A</c:v>
                </c:pt>
                <c:pt idx="10">
                  <c:v>1385793</c:v>
                </c:pt>
                <c:pt idx="11">
                  <c:v>#N/A</c:v>
                </c:pt>
                <c:pt idx="12">
                  <c:v>#N/A</c:v>
                </c:pt>
                <c:pt idx="13">
                  <c:v>1406548</c:v>
                </c:pt>
                <c:pt idx="14">
                  <c:v>#N/A</c:v>
                </c:pt>
              </c:numCache>
            </c:numRef>
          </c:val>
          <c:smooth val="0"/>
          <c:extLst>
            <c:ext xmlns:c16="http://schemas.microsoft.com/office/drawing/2014/chart" uri="{C3380CC4-5D6E-409C-BE32-E72D297353CC}">
              <c16:uniqueId val="{0000000B-2558-458F-9AB0-7EE88150017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6398</c:v>
                </c:pt>
                <c:pt idx="1">
                  <c:v>6880</c:v>
                </c:pt>
                <c:pt idx="2">
                  <c:v>6311</c:v>
                </c:pt>
              </c:numCache>
            </c:numRef>
          </c:val>
          <c:extLst>
            <c:ext xmlns:c16="http://schemas.microsoft.com/office/drawing/2014/chart" uri="{C3380CC4-5D6E-409C-BE32-E72D297353CC}">
              <c16:uniqueId val="{00000000-4365-4B8E-9D48-4509B88DDC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51330</c:v>
                </c:pt>
                <c:pt idx="1">
                  <c:v>43581</c:v>
                </c:pt>
                <c:pt idx="2">
                  <c:v>31812</c:v>
                </c:pt>
              </c:numCache>
            </c:numRef>
          </c:val>
          <c:extLst>
            <c:ext xmlns:c16="http://schemas.microsoft.com/office/drawing/2014/chart" uri="{C3380CC4-5D6E-409C-BE32-E72D297353CC}">
              <c16:uniqueId val="{00000001-4365-4B8E-9D48-4509B88DDC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51653</c:v>
                </c:pt>
                <c:pt idx="1">
                  <c:v>50272</c:v>
                </c:pt>
                <c:pt idx="2">
                  <c:v>52754</c:v>
                </c:pt>
              </c:numCache>
            </c:numRef>
          </c:val>
          <c:extLst>
            <c:ext xmlns:c16="http://schemas.microsoft.com/office/drawing/2014/chart" uri="{C3380CC4-5D6E-409C-BE32-E72D297353CC}">
              <c16:uniqueId val="{00000002-4365-4B8E-9D48-4509B88DDC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{2B43CBDF-B91C-4F6B-9A24-CBBB2C369004}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A6D-48BA-8AC7-616E0E7A2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{D7117FDF-0222-4E80-B781-0361F557CAA5}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6D-48BA-8AC7-616E0E7A2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{E8DED4AA-0A4F-43E6-A4E4-0012924CD1C8}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6D-48BA-8AC7-616E0E7A2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{BFC5830B-798B-4F4D-9C8C-23DFEC8302C3}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6D-48BA-8AC7-616E0E7A2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{29E90748-B8E8-40F9-84D0-095B1EBE04CB}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6D-48BA-8AC7-616E0E7A24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{A6ED5195-F3FA-4584-B2ED-AB5EBC1F239A}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A6D-48BA-8AC7-616E0E7A24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{425B34F9-C88F-4F2D-ABDD-C50EBB016E2E}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A6D-48BA-8AC7-616E0E7A24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{29E6D7E1-8344-422E-AE86-FD0AF5159822}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A6D-48BA-8AC7-616E0E7A24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{254AC1E8-22FF-4CFA-A24D-6A714AEA9E7B}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A6D-48BA-8AC7-616E0E7A2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56.5</c:v>
                </c:pt>
                <c:pt idx="32">
                  <c:v>57.8</c:v>
                </c:pt>
              </c:numCache>
            </c:numRef>
          </c:xVal>
          <c:yVal>
            <c:numRef>
              <c:f>公会計指標分析・財政指標組合せ分析表!$BP$51:$DC$51</c:f>
              <c:numCache>
                <c:formatCode>#,##0.0;"▲ "#,##0.0</c:formatCode>
                <c:ptCount val="40"/>
                <c:pt idx="24">
                  <c:v>315</c:v>
                </c:pt>
                <c:pt idx="32">
                  <c:v>321.39999999999998</c:v>
                </c:pt>
              </c:numCache>
            </c:numRef>
          </c:yVal>
          <c:smooth val="0"/>
          <c:extLst>
            <c:ext xmlns:c16="http://schemas.microsoft.com/office/drawing/2014/chart" uri="{C3380CC4-5D6E-409C-BE32-E72D297353CC}">
              <c16:uniqueId val="{00000009-DA6D-48BA-8AC7-616E0E7A24E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{EA10979E-8157-4E48-84A1-1E61DA69972B}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A6D-48BA-8AC7-616E0E7A24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{1562080D-1AFD-44BC-8CF5-930392566565}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6D-48BA-8AC7-616E0E7A2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{89994025-EA3F-4569-AEDE-92B86438AE0B}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6D-48BA-8AC7-616E0E7A2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{B53D847E-F6B8-4E4C-8E94-30D0A31FD16B}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6D-48BA-8AC7-616E0E7A2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{5A19359C-3CD5-40D7-B3B0-8AB3EF8569E0}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6D-48BA-8AC7-616E0E7A24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{67D84A81-A5A1-45B6-AFE6-F960405DA1CB}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A6D-48BA-8AC7-616E0E7A24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{9101AFA2-5273-41C9-875E-FF1FC47D3F73}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A6D-48BA-8AC7-616E0E7A24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{9EF76DEE-828E-44A8-A755-2798CE0A9939}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A6D-48BA-8AC7-616E0E7A24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{44A0E725-944A-403B-A6D6-BDEF37FFEC49}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A6D-48BA-8AC7-616E0E7A2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53.4</c:v>
                </c:pt>
                <c:pt idx="32">
                  <c:v>53.9</c:v>
                </c:pt>
              </c:numCache>
            </c:numRef>
          </c:xVal>
          <c:yVal>
            <c:numRef>
              <c:f>公会計指標分析・財政指標組合せ分析表!$BP$55:$DC$55</c:f>
              <c:numCache>
                <c:formatCode>#,##0.0;"▲ "#,##0.0</c:formatCode>
                <c:ptCount val="40"/>
                <c:pt idx="24">
                  <c:v>245.1</c:v>
                </c:pt>
                <c:pt idx="32">
                  <c:v>246.9</c:v>
                </c:pt>
              </c:numCache>
            </c:numRef>
          </c:yVal>
          <c:smooth val="0"/>
          <c:extLst>
            <c:ext xmlns:c16="http://schemas.microsoft.com/office/drawing/2014/chart" uri="{C3380CC4-5D6E-409C-BE32-E72D297353CC}">
              <c16:uniqueId val="{00000013-DA6D-48BA-8AC7-616E0E7A24E9}"/>
            </c:ext>
          </c:extLst>
        </c:ser>
        <c:dLbls>
          <c:showLegendKey val="0"/>
          <c:showVal val="1"/>
          <c:showCatName val="0"/>
          <c:showSerName val="0"/>
          <c:showPercent val="0"/>
          <c:showBubbleSize val="0"/>
        </c:dLbls>
        <c:axId val="46179840"/>
        <c:axId val="46181760"/>
      </c:scatterChart>
      <c:valAx>
        <c:axId val="46179840"/>
        <c:scaling>
          <c:orientation val="minMax"/>
          <c:max val="58.2"/>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5"/>
          <c:min val="2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{C645797B-CAAD-472A-A532-55967362C766}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58B-45F1-B398-DA31C4818B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{22DE8677-C437-4E72-950A-4E6D8D65B2EF}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8B-45F1-B398-DA31C4818B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{8BC24EB0-F46F-4191-8055-2EE04B562515}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8B-45F1-B398-DA31C4818B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{A557C1FF-EA81-4FC5-BB0A-BC41480192D0}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8B-45F1-B398-DA31C4818B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{6B11380D-7E55-4CC4-AE9E-3FE2E3E5DED2}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8B-45F1-B398-DA31C4818B8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{EF770082-511C-49F3-B8E0-B50D8EBEEC69}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58B-45F1-B398-DA31C4818B8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{10732CA3-6566-4800-8462-06277E6639C0}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58B-45F1-B398-DA31C4818B8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{191846B6-3D25-400F-9A83-3934F0DCF60E}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58B-45F1-B398-DA31C4818B8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{6E2C509E-1676-418A-B60F-C5FD63DCABE2}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58B-45F1-B398-DA31C4818B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15.8</c:v>
                </c:pt>
                <c:pt idx="16">
                  <c:v>14.6</c:v>
                </c:pt>
                <c:pt idx="24">
                  <c:v>14.9</c:v>
                </c:pt>
                <c:pt idx="32">
                  <c:v>15.9</c:v>
                </c:pt>
              </c:numCache>
            </c:numRef>
          </c:xVal>
          <c:yVal>
            <c:numRef>
              <c:f>公会計指標分析・財政指標組合せ分析表!$BP$73:$DC$73</c:f>
              <c:numCache>
                <c:formatCode>#,##0.0;"▲ "#,##0.0</c:formatCode>
                <c:ptCount val="40"/>
                <c:pt idx="0">
                  <c:v>288.60000000000002</c:v>
                </c:pt>
                <c:pt idx="8">
                  <c:v>286.5</c:v>
                </c:pt>
                <c:pt idx="16">
                  <c:v>298.10000000000002</c:v>
                </c:pt>
                <c:pt idx="24">
                  <c:v>315</c:v>
                </c:pt>
                <c:pt idx="32">
                  <c:v>321.39999999999998</c:v>
                </c:pt>
              </c:numCache>
            </c:numRef>
          </c:yVal>
          <c:smooth val="0"/>
          <c:extLst>
            <c:ext xmlns:c16="http://schemas.microsoft.com/office/drawing/2014/chart" uri="{C3380CC4-5D6E-409C-BE32-E72D297353CC}">
              <c16:uniqueId val="{00000009-158B-45F1-B398-DA31C4818B8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{5ABA1B20-A04B-48D8-9ECA-5AFDA4B61022}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58B-45F1-B398-DA31C4818B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{241DFB88-F128-45EF-9789-4AB4B51CAF72}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8B-45F1-B398-DA31C4818B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{8160177B-3C1E-4B38-8323-E2027E10F891}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8B-45F1-B398-DA31C4818B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{A0A6DE26-25AD-46EA-A4B7-65EDB882947A}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8B-45F1-B398-DA31C4818B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{88E35C86-0B74-4A8A-8692-D121723BB8F0}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8B-45F1-B398-DA31C4818B8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{7D854D12-92C0-41C8-AE3B-6DF81AAB7153}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58B-45F1-B398-DA31C4818B8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{D23CD500-FC5F-4A53-B4B2-E591CEB50F63}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58B-45F1-B398-DA31C4818B8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{08D9D06C-6FCC-4645-9322-4D699E5315F2}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58B-45F1-B398-DA31C4818B8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{986A15D8-DF9D-4E00-BEE5-BB08E67EF754}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58B-45F1-B398-DA31C4818B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158B-45F1-B398-DA31C4818B89}"/>
            </c:ext>
          </c:extLst>
        </c:ser>
        <c:dLbls>
          <c:showLegendKey val="0"/>
          <c:showVal val="1"/>
          <c:showCatName val="0"/>
          <c:showSerName val="0"/>
          <c:showPercent val="0"/>
          <c:showBubbleSize val="0"/>
        </c:dLbls>
        <c:axId val="84219776"/>
        <c:axId val="84234240"/>
      </c:scatterChart>
      <c:valAx>
        <c:axId val="84219776"/>
        <c:scaling>
          <c:orientation val="minMax"/>
          <c:max val="17.100000000000001"/>
          <c:min val="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0"/>
          <c:min val="1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年度は中越大震災復興基金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の満期一括償還により、見かけ上の元利償還金が大きく増加しましたが、この特殊要因を除けば、借換債を除く実質的な公債費はピークアウトしております。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のうち交付税で措置される額が減少したことに加え、算定の分母項目である標準財政規模が、公債費に対する交付税措置の縮小や包括算定経費の減少の影響等により前年度より減少した結果、単年度指標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カ年平均値は年度比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ポイントの増加となっております。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今後とも、今後とも、新潟県行財政改革行動計画を着実に実行し、公債費負担の抑制に取り組んでいきます。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満期一括償還方式の積立において、健全化判断比率の算定ルールと本県の積立ルールが異なるため、積立不足額が生じている。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県債残高のうち交付税で措置される額が相対的に減少していることに加え、算定の分母項目である標準財政規模が、公債費に対する交付税措置の縮小や包括算定経費の減少の影響等により減少したため、前年度に比べて前年度比</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321.4%</a:t>
          </a:r>
          <a:r>
            <a:rPr kumimoji="1" lang="ja-JP" altLang="en-US" sz="1400">
              <a:latin typeface="ＭＳ ゴシック" pitchFamily="49" charset="-128"/>
              <a:ea typeface="ＭＳ ゴシック" pitchFamily="49" charset="-128"/>
            </a:rPr>
            <a:t>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今後とも、新潟県行財政改革行動計画を着実に実行し、公債費負担の抑制に取り組んでいきます。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本県における基金全体の残高は、平成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90,877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この減少の主な理由は、減債基金において、公債費負担の平準化や、収支不足に対応するための財源対策として取崩を行ったことによるものである。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基金については、条例等の法令に基づき、それぞれの目的に応じて積立・取崩を行っていることから、今後も、適切に管理を行っていく。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また、本県においては、収支対策に対する財源対策として充当可能な基金を財源対策的基金（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）、減債基金のうち公債費負担を平準化するための特定目的基金を県債管理基金（公債費調整分）として整理しているが、令和元年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月に策定した新潟県行財政改革行動計画に基づき、徹底して行財政改革に取り組み、将来の災害等の不測の事態や公債費の実負担の増加に備えた残高を確保していく必要がある。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財源対策的基金は、令和２年３月末に財政調整基金に整理・統合</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年度末において、財政調整基金及び減債基金のほか、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の特定目的基金を設置している。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基金の使途としては、地域医療介護総合確保基金や介護保険財政安定化基金などの国の施策による基金や、地域振興基金や地域福祉基金などの県の独自の施策のために設置した基金がある。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財源対策的基金の整理・統合に伴い、令和２年３月末に、社会文化施設等整備基金、美術品取得基金、土地改良負担金総合償還対策基金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及び地域福祉基金の４基金を廃止</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本県におけるその他特定目的基金の残高は、平成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51,653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50,272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百万円）と減少した後、平成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52,754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年度末に前年度から増加した理由は、事業の進捗に伴い、森林整備加速化・林業再生基金や国民健康保険広域化等支援基金などの国の施策による基金の取崩を行ったことによるものであり、平成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年度末に前年度から増加した理由は、定額運用基金である産業振興貸付基金の一部を産業振興基金に積立を行ったことによるものである。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特定目的基金については、条例等の法令に基づき、それぞれの目的に応じて積立・取崩を行っていることから、今後も、適切に管理を行っていく。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本県における財政調整基金の残高は、平成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百万円）と増加した後、平成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年度末に前年度から増加した理由は、地方財政法第７条第１項の規定に従い、決算上生じた剰余金を積み立てたことによるものであり、平成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年度末に前年度から減少した理由は、平成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日付け一般会計補正予算の専決（県知事選挙及び県議会議員補欠選挙経費の計上）に際して取崩を行ったことによるものである。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月に策定した新潟県行財政改革行動計画に基づき、徹底して行財政改革に取り組み、将来の災害等の不測の事態に備えた残高を確保していく必要がある。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本県における減債基金の残高は、平成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51,330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43,581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これは、公債費負担の平準化や、収支不足に対応するための財源対策として取崩を行ったことによるものである。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なお、県債管理基金の一部については、財源対策的基金の１つとして位置付けていたが、令和２年４月以降、収支不足に対応するため財源対策としての取崩は財政調整基金に整理・統合した。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月に策定した新潟県行財政改革行動計画に基づき、徹底して行財政改革に取り組み、公債費の実負担の増加に備えた残高を確保していく必要がある。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有形固定資産減価償却率は、本県が保有する公共施設等が高度経済成長期を中心に多数整備されたことなどから老朽化が進んでおり、類似団体と比較して高い水準にあります。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月に公共施設等総合管理計画を策定し、施設の状況を的確に把握しながら、適切な維持管理、補修及び更新を計画的に実施することにより、施設の長寿命化を進めていきます。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107332</xdr:rowOff>
    </xdr:from>
    <xdr:ext cx="405111" cy="259045"/>
    <xdr:sp macro="" textlink="">
      <xdr:nvSpPr>
        <xdr:cNvPr id="68" name="有形固定資産減価償却率平均値テキスト"/>
        <xdr:cNvSpPr txBox="1"/>
      </xdr:nvSpPr>
      <xdr:spPr>
        <a:xfrm>
          <a:off x="4352925" y="5511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2930525" y="5453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19685</xdr:rowOff>
    </xdr:from>
    <xdr:to>
      <xdr:col>23</xdr:col>
      <xdr:colOff>136525</xdr:colOff>
      <xdr:row>27</xdr:row>
      <xdr:rowOff>121285</xdr:rowOff>
    </xdr:to>
    <xdr:sp macro="" textlink="">
      <xdr:nvSpPr>
        <xdr:cNvPr id="77" name="楕円 76"/>
        <xdr:cNvSpPr/>
      </xdr:nvSpPr>
      <xdr:spPr>
        <a:xfrm>
          <a:off x="4251325" y="52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42562</xdr:rowOff>
    </xdr:from>
    <xdr:ext cx="405111" cy="259045"/>
    <xdr:sp macro="" textlink="">
      <xdr:nvSpPr>
        <xdr:cNvPr id="78" name="有形固定資産減価償却率該当値テキスト"/>
        <xdr:cNvSpPr txBox="1"/>
      </xdr:nvSpPr>
      <xdr:spPr>
        <a:xfrm>
          <a:off x="4352925" y="511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113242</xdr:rowOff>
    </xdr:from>
    <xdr:to>
      <xdr:col>19</xdr:col>
      <xdr:colOff>187325</xdr:colOff>
      <xdr:row>28</xdr:row>
      <xdr:rowOff>43392</xdr:rowOff>
    </xdr:to>
    <xdr:sp macro="" textlink="">
      <xdr:nvSpPr>
        <xdr:cNvPr id="79" name="楕円 78"/>
        <xdr:cNvSpPr/>
      </xdr:nvSpPr>
      <xdr:spPr>
        <a:xfrm>
          <a:off x="3616325" y="53519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70485</xdr:rowOff>
    </xdr:from>
    <xdr:to>
      <xdr:col>23</xdr:col>
      <xdr:colOff>85725</xdr:colOff>
      <xdr:row>27</xdr:row>
      <xdr:rowOff>164042</xdr:rowOff>
    </xdr:to>
    <xdr:cxnSp macro="">
      <xdr:nvCxnSpPr>
        <xdr:cNvPr id="80" name="直線コネクタ 79"/>
        <xdr:cNvCxnSpPr/>
      </xdr:nvCxnSpPr>
      <xdr:spPr>
        <a:xfrm flipV="1">
          <a:off x="3667125" y="5309235"/>
          <a:ext cx="635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81" name="n_1aveValue有形固定資産減価償却率"/>
        <xdr:cNvSpPr txBox="1"/>
      </xdr:nvSpPr>
      <xdr:spPr>
        <a:xfrm>
          <a:off x="3470919" y="565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2" name="n_2aveValue有形固定資産減価償却率"/>
        <xdr:cNvSpPr txBox="1"/>
      </xdr:nvSpPr>
      <xdr:spPr>
        <a:xfrm>
          <a:off x="2797819" y="52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59919</xdr:rowOff>
    </xdr:from>
    <xdr:ext cx="405111" cy="259045"/>
    <xdr:sp macro="" textlink="">
      <xdr:nvSpPr>
        <xdr:cNvPr id="83" name="n_1mainValue有形固定資産減価償却率"/>
        <xdr:cNvSpPr txBox="1"/>
      </xdr:nvSpPr>
      <xdr:spPr>
        <a:xfrm>
          <a:off x="3470919" y="513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6" name="正方形/長方形 85"/>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[ 1,500.2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分子を構成する将来負担額が高い値となっているとともに、分母を構成する経常一般財源等（歳入）等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自主財源の要である県税収入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の伸び悩み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県税と並んで一般財源歳入の柱である地方交付税等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などにより、他県に比べて伸び悩んでいることが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現在の状況の要因と考えられます。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今後とも、公債費負担適正化計画に基づき、公債費負担の抑制に取り組んでいきます。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7" name="テキスト ボックス 96"/>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8" name="直線コネクタ 97"/>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99" name="テキスト ボックス 98"/>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0" name="直線コネクタ 99"/>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1" name="テキスト ボックス 100"/>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2" name="直線コネクタ 101"/>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3" name="テキスト ボックス 102"/>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4" name="直線コネクタ 103"/>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5" name="テキスト ボックス 104"/>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7" name="テキスト ボックス 10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09" name="直線コネクタ 108"/>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0"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1" name="直線コネクタ 110"/>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2"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3" name="直線コネクタ 112"/>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66070</xdr:rowOff>
    </xdr:from>
    <xdr:ext cx="560923" cy="259045"/>
    <xdr:sp macro="" textlink="">
      <xdr:nvSpPr>
        <xdr:cNvPr id="114" name="債務償還比率平均値テキスト"/>
        <xdr:cNvSpPr txBox="1"/>
      </xdr:nvSpPr>
      <xdr:spPr>
        <a:xfrm>
          <a:off x="13376275" y="563502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5" name="フローチャート: 判断 114"/>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6" name="フローチャート: 判断 115"/>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148793</xdr:rowOff>
    </xdr:from>
    <xdr:to>
      <xdr:col>76</xdr:col>
      <xdr:colOff>73025</xdr:colOff>
      <xdr:row>28</xdr:row>
      <xdr:rowOff>78943</xdr:rowOff>
    </xdr:to>
    <xdr:sp macro="" textlink="">
      <xdr:nvSpPr>
        <xdr:cNvPr id="122" name="楕円 121"/>
        <xdr:cNvSpPr/>
      </xdr:nvSpPr>
      <xdr:spPr>
        <a:xfrm>
          <a:off x="13293725" y="5387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220</xdr:rowOff>
    </xdr:from>
    <xdr:ext cx="560923" cy="259045"/>
    <xdr:sp macro="" textlink="">
      <xdr:nvSpPr>
        <xdr:cNvPr id="123" name="債務償還比率該当値テキスト"/>
        <xdr:cNvSpPr txBox="1"/>
      </xdr:nvSpPr>
      <xdr:spPr>
        <a:xfrm>
          <a:off x="13376275" y="5238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28296</xdr:rowOff>
    </xdr:from>
    <xdr:to>
      <xdr:col>72</xdr:col>
      <xdr:colOff>123825</xdr:colOff>
      <xdr:row>28</xdr:row>
      <xdr:rowOff>129896</xdr:rowOff>
    </xdr:to>
    <xdr:sp macro="" textlink="">
      <xdr:nvSpPr>
        <xdr:cNvPr id="124" name="楕円 123"/>
        <xdr:cNvSpPr/>
      </xdr:nvSpPr>
      <xdr:spPr>
        <a:xfrm>
          <a:off x="12639675" y="54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28143</xdr:rowOff>
    </xdr:from>
    <xdr:to>
      <xdr:col>76</xdr:col>
      <xdr:colOff>22225</xdr:colOff>
      <xdr:row>28</xdr:row>
      <xdr:rowOff>79096</xdr:rowOff>
    </xdr:to>
    <xdr:cxnSp macro="">
      <xdr:nvCxnSpPr>
        <xdr:cNvPr id="125" name="直線コネクタ 124"/>
        <xdr:cNvCxnSpPr/>
      </xdr:nvCxnSpPr>
      <xdr:spPr>
        <a:xfrm flipV="1">
          <a:off x="12690475" y="5431993"/>
          <a:ext cx="635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6" name="n_1aveValue債務償還比率"/>
        <xdr:cNvSpPr txBox="1"/>
      </xdr:nvSpPr>
      <xdr:spPr>
        <a:xfrm>
          <a:off x="12435413" y="57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146423</xdr:rowOff>
    </xdr:from>
    <xdr:ext cx="560923" cy="259045"/>
    <xdr:sp macro="" textlink="">
      <xdr:nvSpPr>
        <xdr:cNvPr id="127" name="n_1mainValue債務償還比率"/>
        <xdr:cNvSpPr txBox="1"/>
      </xdr:nvSpPr>
      <xdr:spPr>
        <a:xfrm>
          <a:off x="12435413" y="52200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2291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70" name="楕円 69"/>
        <xdr:cNvSpPr/>
      </xdr:nvSpPr>
      <xdr:spPr>
        <a:xfrm>
          <a:off x="412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21607</xdr:rowOff>
    </xdr:from>
    <xdr:ext cx="405111" cy="259045"/>
    <xdr:sp macro="" textlink="">
      <xdr:nvSpPr>
        <xdr:cNvPr id="71" name="【道路】&#10;有形固定資産減価償却率該当値テキスト"/>
        <xdr:cNvSpPr txBox="1"/>
      </xdr:nvSpPr>
      <xdr:spPr>
        <a:xfrm>
          <a:off x="42291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2" name="楕円 71"/>
        <xdr:cNvSpPr/>
      </xdr:nvSpPr>
      <xdr:spPr>
        <a:xfrm>
          <a:off x="3384550" y="6005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106680</xdr:rowOff>
    </xdr:to>
    <xdr:cxnSp macro="">
      <xdr:nvCxnSpPr>
        <xdr:cNvPr id="73" name="直線コネクタ 72"/>
        <xdr:cNvCxnSpPr/>
      </xdr:nvCxnSpPr>
      <xdr:spPr>
        <a:xfrm flipV="1">
          <a:off x="3429000" y="599948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57167</xdr:rowOff>
    </xdr:from>
    <xdr:ext cx="405111" cy="259045"/>
    <xdr:sp macro="" textlink="">
      <xdr:nvSpPr>
        <xdr:cNvPr id="74" name="n_1aveValue【道路】&#10;有形固定資産減価償却率"/>
        <xdr:cNvSpPr txBox="1"/>
      </xdr:nvSpPr>
      <xdr:spPr>
        <a:xfrm>
          <a:off x="32391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5" name="n_2aveValue【道路】&#10;有形固定資産減価償却率"/>
        <xdr:cNvSpPr txBox="1"/>
      </xdr:nvSpPr>
      <xdr:spPr>
        <a:xfrm>
          <a:off x="2439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6" name="n_1mainValue【道路】&#10;有形固定資産減価償却率"/>
        <xdr:cNvSpPr txBox="1"/>
      </xdr:nvSpPr>
      <xdr:spPr>
        <a:xfrm>
          <a:off x="3239144"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98" name="直線コネクタ 97"/>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99"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0" name="直線コネクタ 99"/>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1"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2" name="直線コネクタ 101"/>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3"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4" name="フローチャート: 判断 103"/>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5" name="フローチャート: 判断 104"/>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6" name="フローチャート: 判断 105"/>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13665</xdr:rowOff>
    </xdr:from>
    <xdr:to>
      <xdr:col>55</xdr:col>
      <xdr:colOff>50800</xdr:colOff>
      <xdr:row>41</xdr:row>
      <xdr:rowOff>115265</xdr:rowOff>
    </xdr:to>
    <xdr:sp macro="" textlink="">
      <xdr:nvSpPr>
        <xdr:cNvPr id="112" name="楕円 111"/>
        <xdr:cNvSpPr/>
      </xdr:nvSpPr>
      <xdr:spPr>
        <a:xfrm>
          <a:off x="9398000" y="6789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100042</xdr:rowOff>
    </xdr:from>
    <xdr:ext cx="469744" cy="259045"/>
    <xdr:sp macro="" textlink="">
      <xdr:nvSpPr>
        <xdr:cNvPr id="113" name="【道路】&#10;一人当たり延長該当値テキスト"/>
        <xdr:cNvSpPr txBox="1"/>
      </xdr:nvSpPr>
      <xdr:spPr>
        <a:xfrm>
          <a:off x="9480550" y="67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17856</xdr:rowOff>
    </xdr:from>
    <xdr:to>
      <xdr:col>50</xdr:col>
      <xdr:colOff>165100</xdr:colOff>
      <xdr:row>41</xdr:row>
      <xdr:rowOff>119456</xdr:rowOff>
    </xdr:to>
    <xdr:sp macro="" textlink="">
      <xdr:nvSpPr>
        <xdr:cNvPr id="114" name="楕円 113"/>
        <xdr:cNvSpPr/>
      </xdr:nvSpPr>
      <xdr:spPr>
        <a:xfrm>
          <a:off x="8636000" y="67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64465</xdr:rowOff>
    </xdr:from>
    <xdr:to>
      <xdr:col>55</xdr:col>
      <xdr:colOff>0</xdr:colOff>
      <xdr:row>41</xdr:row>
      <xdr:rowOff>68656</xdr:rowOff>
    </xdr:to>
    <xdr:cxnSp macro="">
      <xdr:nvCxnSpPr>
        <xdr:cNvPr id="115" name="直線コネクタ 114"/>
        <xdr:cNvCxnSpPr/>
      </xdr:nvCxnSpPr>
      <xdr:spPr>
        <a:xfrm flipV="1">
          <a:off x="8686800" y="6839915"/>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16"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17" name="n_2aveValue【道路】&#10;一人当たり延長"/>
        <xdr:cNvSpPr txBox="1"/>
      </xdr:nvSpPr>
      <xdr:spPr>
        <a:xfrm>
          <a:off x="7677227" y="6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110583</xdr:rowOff>
    </xdr:from>
    <xdr:ext cx="469744" cy="259045"/>
    <xdr:sp macro="" textlink="">
      <xdr:nvSpPr>
        <xdr:cNvPr id="118" name="n_1mainValue【道路】&#10;一人当たり延長"/>
        <xdr:cNvSpPr txBox="1"/>
      </xdr:nvSpPr>
      <xdr:spPr>
        <a:xfrm>
          <a:off x="8458277" y="68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1" name="直線コネクタ 140"/>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2"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3" name="直線コネクタ 142"/>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44"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45" name="直線コネクタ 144"/>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405111" cy="259045"/>
    <xdr:sp macro="" textlink="">
      <xdr:nvSpPr>
        <xdr:cNvPr id="146" name="【橋りょう・トンネル】&#10;有形固定資産減価償却率平均値テキスト"/>
        <xdr:cNvSpPr txBox="1"/>
      </xdr:nvSpPr>
      <xdr:spPr>
        <a:xfrm>
          <a:off x="422910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7" name="フローチャート: 判断 146"/>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48" name="フローチャート: 判断 147"/>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49" name="フローチャート: 判断 148"/>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55" name="楕円 154"/>
        <xdr:cNvSpPr/>
      </xdr:nvSpPr>
      <xdr:spPr>
        <a:xfrm>
          <a:off x="4127500" y="9564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405111" cy="259045"/>
    <xdr:sp macro="" textlink="">
      <xdr:nvSpPr>
        <xdr:cNvPr id="156" name="【橋りょう・トンネル】&#10;有形固定資産減価償却率該当値テキスト"/>
        <xdr:cNvSpPr txBox="1"/>
      </xdr:nvSpPr>
      <xdr:spPr>
        <a:xfrm>
          <a:off x="4229100"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57" name="楕円 156"/>
        <xdr:cNvSpPr/>
      </xdr:nvSpPr>
      <xdr:spPr>
        <a:xfrm>
          <a:off x="3384550" y="9615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26670</xdr:rowOff>
    </xdr:from>
    <xdr:to>
      <xdr:col>24</xdr:col>
      <xdr:colOff>63500</xdr:colOff>
      <xdr:row>58</xdr:row>
      <xdr:rowOff>83820</xdr:rowOff>
    </xdr:to>
    <xdr:cxnSp macro="">
      <xdr:nvCxnSpPr>
        <xdr:cNvPr id="158" name="直線コネクタ 157"/>
        <xdr:cNvCxnSpPr/>
      </xdr:nvCxnSpPr>
      <xdr:spPr>
        <a:xfrm flipV="1">
          <a:off x="3429000" y="960882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160037</xdr:rowOff>
    </xdr:from>
    <xdr:ext cx="405111" cy="259045"/>
    <xdr:sp macro="" textlink="">
      <xdr:nvSpPr>
        <xdr:cNvPr id="159" name="n_1aveValue【橋りょう・トンネル】&#10;有形固定資産減価償却率"/>
        <xdr:cNvSpPr txBox="1"/>
      </xdr:nvSpPr>
      <xdr:spPr>
        <a:xfrm>
          <a:off x="32391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60" name="n_2aveValue【橋りょう・トンネル】&#10;有形固定資産減価償却率"/>
        <xdr:cNvSpPr txBox="1"/>
      </xdr:nvSpPr>
      <xdr:spPr>
        <a:xfrm>
          <a:off x="2439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151147</xdr:rowOff>
    </xdr:from>
    <xdr:ext cx="405111" cy="259045"/>
    <xdr:sp macro="" textlink="">
      <xdr:nvSpPr>
        <xdr:cNvPr id="161" name="n_1mainValue【橋りょう・トンネル】&#10;有形固定資産減価償却率"/>
        <xdr:cNvSpPr txBox="1"/>
      </xdr:nvSpPr>
      <xdr:spPr>
        <a:xfrm>
          <a:off x="3239144"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1" name="テキスト ボックス 170"/>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3" name="テキスト ボックス 172"/>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5" name="テキスト ボックス 174"/>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7" name="テキスト ボックス 176"/>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9" name="テキスト ボックス 178"/>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81" name="テキスト ボックス 180"/>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85" name="直線コネクタ 184"/>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86"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87" name="直線コネクタ 186"/>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88"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89" name="直線コネクタ 188"/>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190" name="【橋りょう・トンネル】&#10;一人当たり有形固定資産（償却資産）額平均値テキスト"/>
        <xdr:cNvSpPr txBox="1"/>
      </xdr:nvSpPr>
      <xdr:spPr>
        <a:xfrm>
          <a:off x="9480550" y="9748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191" name="フローチャート: 判断 190"/>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192" name="フローチャート: 判断 191"/>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193" name="フローチャート: 判断 192"/>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96996</xdr:rowOff>
    </xdr:from>
    <xdr:to>
      <xdr:col>55</xdr:col>
      <xdr:colOff>50800</xdr:colOff>
      <xdr:row>58</xdr:row>
      <xdr:rowOff>27146</xdr:rowOff>
    </xdr:to>
    <xdr:sp macro="" textlink="">
      <xdr:nvSpPr>
        <xdr:cNvPr id="199" name="楕円 198"/>
        <xdr:cNvSpPr/>
      </xdr:nvSpPr>
      <xdr:spPr>
        <a:xfrm>
          <a:off x="9398000" y="95140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119873</xdr:rowOff>
    </xdr:from>
    <xdr:ext cx="599010" cy="259045"/>
    <xdr:sp macro="" textlink="">
      <xdr:nvSpPr>
        <xdr:cNvPr id="200" name="【橋りょう・トンネル】&#10;一人当たり有形固定資産（償却資産）額該当値テキスト"/>
        <xdr:cNvSpPr txBox="1"/>
      </xdr:nvSpPr>
      <xdr:spPr>
        <a:xfrm>
          <a:off x="9480550" y="937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109851</xdr:rowOff>
    </xdr:from>
    <xdr:to>
      <xdr:col>50</xdr:col>
      <xdr:colOff>165100</xdr:colOff>
      <xdr:row>58</xdr:row>
      <xdr:rowOff>40001</xdr:rowOff>
    </xdr:to>
    <xdr:sp macro="" textlink="">
      <xdr:nvSpPr>
        <xdr:cNvPr id="201" name="楕円 200"/>
        <xdr:cNvSpPr/>
      </xdr:nvSpPr>
      <xdr:spPr>
        <a:xfrm>
          <a:off x="8636000" y="9526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147796</xdr:rowOff>
    </xdr:from>
    <xdr:to>
      <xdr:col>55</xdr:col>
      <xdr:colOff>0</xdr:colOff>
      <xdr:row>57</xdr:row>
      <xdr:rowOff>160651</xdr:rowOff>
    </xdr:to>
    <xdr:cxnSp macro="">
      <xdr:nvCxnSpPr>
        <xdr:cNvPr id="202" name="直線コネクタ 201"/>
        <xdr:cNvCxnSpPr/>
      </xdr:nvCxnSpPr>
      <xdr:spPr>
        <a:xfrm flipV="1">
          <a:off x="8686800" y="9564846"/>
          <a:ext cx="74295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85024</xdr:rowOff>
    </xdr:from>
    <xdr:ext cx="599010" cy="259045"/>
    <xdr:sp macro="" textlink="">
      <xdr:nvSpPr>
        <xdr:cNvPr id="203" name="n_1aveValue【橋りょう・トンネル】&#10;一人当たり有形固定資産（償却資産）額"/>
        <xdr:cNvSpPr txBox="1"/>
      </xdr:nvSpPr>
      <xdr:spPr>
        <a:xfrm>
          <a:off x="8399995" y="98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04" name="n_2aveValue【橋りょう・トンネル】&#10;一人当たり有形固定資産（償却資産）額"/>
        <xdr:cNvSpPr txBox="1"/>
      </xdr:nvSpPr>
      <xdr:spPr>
        <a:xfrm>
          <a:off x="7612595" y="9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56528</xdr:rowOff>
    </xdr:from>
    <xdr:ext cx="599010" cy="259045"/>
    <xdr:sp macro="" textlink="">
      <xdr:nvSpPr>
        <xdr:cNvPr id="205" name="n_1mainValue【橋りょう・トンネル】&#10;一人当たり有形固定資産（償却資産）額"/>
        <xdr:cNvSpPr txBox="1"/>
      </xdr:nvSpPr>
      <xdr:spPr>
        <a:xfrm>
          <a:off x="8399995" y="930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2" name="テキスト ボックス 22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26" name="直線コネクタ 225"/>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27"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28" name="直線コネクタ 227"/>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29"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30" name="直線コネクタ 229"/>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31" name="【公営住宅】&#10;有形固定資産減価償却率平均値テキスト"/>
        <xdr:cNvSpPr txBox="1"/>
      </xdr:nvSpPr>
      <xdr:spPr>
        <a:xfrm>
          <a:off x="4229100" y="1360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32" name="フローチャート: 判断 231"/>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33" name="フローチャート: 判断 232"/>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34" name="フローチャート: 判断 233"/>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40" name="楕円 239"/>
        <xdr:cNvSpPr/>
      </xdr:nvSpPr>
      <xdr:spPr>
        <a:xfrm>
          <a:off x="4127500" y="129628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165116</xdr:rowOff>
    </xdr:from>
    <xdr:ext cx="405111" cy="259045"/>
    <xdr:sp macro="" textlink="">
      <xdr:nvSpPr>
        <xdr:cNvPr id="241" name="【公営住宅】&#10;有形固定資産減価償却率該当値テキスト"/>
        <xdr:cNvSpPr txBox="1"/>
      </xdr:nvSpPr>
      <xdr:spPr>
        <a:xfrm>
          <a:off x="4229100" y="1288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42" name="楕円 241"/>
        <xdr:cNvSpPr/>
      </xdr:nvSpPr>
      <xdr:spPr>
        <a:xfrm>
          <a:off x="3384550" y="13047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79</xdr:row>
      <xdr:rowOff>49530</xdr:rowOff>
    </xdr:to>
    <xdr:cxnSp macro="">
      <xdr:nvCxnSpPr>
        <xdr:cNvPr id="243" name="直線コネクタ 242"/>
        <xdr:cNvCxnSpPr/>
      </xdr:nvCxnSpPr>
      <xdr:spPr>
        <a:xfrm flipV="1">
          <a:off x="3429000" y="13013689"/>
          <a:ext cx="74930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44" name="n_1aveValue【公営住宅】&#10;有形固定資産減価償却率"/>
        <xdr:cNvSpPr txBox="1"/>
      </xdr:nvSpPr>
      <xdr:spPr>
        <a:xfrm>
          <a:off x="32391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45" name="n_2aveValue【公営住宅】&#10;有形固定資産減価償却率"/>
        <xdr:cNvSpPr txBox="1"/>
      </xdr:nvSpPr>
      <xdr:spPr>
        <a:xfrm>
          <a:off x="24390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46" name="n_1mainValue【公営住宅】&#10;有形固定資産減価償却率"/>
        <xdr:cNvSpPr txBox="1"/>
      </xdr:nvSpPr>
      <xdr:spPr>
        <a:xfrm>
          <a:off x="3239144" y="1283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8" name="正方形/長方形 24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9" name="正方形/長方形 24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0" name="正方形/長方形 24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1" name="正方形/長方形 25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5" name="テキスト ボックス 254"/>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56" name="直線コネクタ 255"/>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7" name="テキスト ボックス 256"/>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8" name="直線コネクタ 257"/>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9" name="テキスト ボックス 258"/>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0" name="直線コネクタ 259"/>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1" name="テキスト ボックス 260"/>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2" name="直線コネクタ 261"/>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3" name="テキスト ボックス 262"/>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67" name="直線コネクタ 266"/>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68"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9" name="直線コネクタ 268"/>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70"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71" name="直線コネクタ 270"/>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124477</xdr:rowOff>
    </xdr:from>
    <xdr:ext cx="469744" cy="259045"/>
    <xdr:sp macro="" textlink="">
      <xdr:nvSpPr>
        <xdr:cNvPr id="272" name="【公営住宅】&#10;一人当たり面積平均値テキスト"/>
        <xdr:cNvSpPr txBox="1"/>
      </xdr:nvSpPr>
      <xdr:spPr>
        <a:xfrm>
          <a:off x="948055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73" name="フローチャート: 判断 272"/>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74" name="フローチャート: 判断 273"/>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75" name="フローチャート: 判断 274"/>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281" name="楕円 280"/>
        <xdr:cNvSpPr/>
      </xdr:nvSpPr>
      <xdr:spPr>
        <a:xfrm>
          <a:off x="9398000" y="14263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144542</xdr:rowOff>
    </xdr:from>
    <xdr:ext cx="469744" cy="259045"/>
    <xdr:sp macro="" textlink="">
      <xdr:nvSpPr>
        <xdr:cNvPr id="282" name="【公営住宅】&#10;一人当たり面積該当値テキスト"/>
        <xdr:cNvSpPr txBox="1"/>
      </xdr:nvSpPr>
      <xdr:spPr>
        <a:xfrm>
          <a:off x="9480550" y="1418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283" name="楕円 282"/>
        <xdr:cNvSpPr/>
      </xdr:nvSpPr>
      <xdr:spPr>
        <a:xfrm>
          <a:off x="8636000" y="142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111252</xdr:rowOff>
    </xdr:to>
    <xdr:cxnSp macro="">
      <xdr:nvCxnSpPr>
        <xdr:cNvPr id="284" name="直線コネクタ 283"/>
        <xdr:cNvCxnSpPr/>
      </xdr:nvCxnSpPr>
      <xdr:spPr>
        <a:xfrm flipV="1">
          <a:off x="8686800" y="14313915"/>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85" name="n_1aveValue【公営住宅】&#10;一人当たり面積"/>
        <xdr:cNvSpPr txBox="1"/>
      </xdr:nvSpPr>
      <xdr:spPr>
        <a:xfrm>
          <a:off x="84582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286" name="n_2aveValue【公営住宅】&#10;一人当たり面積"/>
        <xdr:cNvSpPr txBox="1"/>
      </xdr:nvSpPr>
      <xdr:spPr>
        <a:xfrm>
          <a:off x="76772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287" name="n_1mainValue【公営住宅】&#10;一人当たり面積"/>
        <xdr:cNvSpPr txBox="1"/>
      </xdr:nvSpPr>
      <xdr:spPr>
        <a:xfrm>
          <a:off x="8458277" y="1435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9" name="正方形/長方形 288"/>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0" name="正方形/長方形 289"/>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1" name="正方形/長方形 290"/>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2" name="正方形/長方形 291"/>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6" name="テキスト ボックス 295"/>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7" name="直線コネクタ 296"/>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8" name="テキスト ボックス 297"/>
        <xdr:cNvSpPr txBox="1"/>
      </xdr:nvSpPr>
      <xdr:spPr>
        <a:xfrm>
          <a:off x="3398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01" name="直線コネクタ 300"/>
        <xdr:cNvCxnSpPr/>
      </xdr:nvCxnSpPr>
      <xdr:spPr>
        <a:xfrm>
          <a:off x="6858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02" name="テキスト ボックス 301"/>
        <xdr:cNvSpPr txBox="1"/>
      </xdr:nvSpPr>
      <xdr:spPr>
        <a:xfrm>
          <a:off x="3398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4" name="テキスト ボックス 30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06" name="直線コネクタ 305"/>
        <xdr:cNvCxnSpPr/>
      </xdr:nvCxnSpPr>
      <xdr:spPr>
        <a:xfrm flipV="1">
          <a:off x="4176395" y="166668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07" name="【港湾・漁港】&#10;有形固定資産減価償却率最小値テキスト"/>
        <xdr:cNvSpPr txBox="1"/>
      </xdr:nvSpPr>
      <xdr:spPr>
        <a:xfrm>
          <a:off x="42291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08" name="直線コネクタ 307"/>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09" name="【港湾・漁港】&#10;有形固定資産減価償却率最大値テキスト"/>
        <xdr:cNvSpPr txBox="1"/>
      </xdr:nvSpPr>
      <xdr:spPr>
        <a:xfrm>
          <a:off x="4229100" y="1644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10" name="直線コネクタ 309"/>
        <xdr:cNvCxnSpPr/>
      </xdr:nvCxnSpPr>
      <xdr:spPr>
        <a:xfrm>
          <a:off x="4108450" y="16666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11" name="【港湾・漁港】&#10;有形固定資産減価償却率平均値テキスト"/>
        <xdr:cNvSpPr txBox="1"/>
      </xdr:nvSpPr>
      <xdr:spPr>
        <a:xfrm>
          <a:off x="4229100" y="1740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12" name="フローチャート: 判断 311"/>
        <xdr:cNvSpPr/>
      </xdr:nvSpPr>
      <xdr:spPr>
        <a:xfrm>
          <a:off x="412750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13" name="フローチャート: 判断 312"/>
        <xdr:cNvSpPr/>
      </xdr:nvSpPr>
      <xdr:spPr>
        <a:xfrm>
          <a:off x="3384550" y="1757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14" name="フローチャート: 判断 313"/>
        <xdr:cNvSpPr/>
      </xdr:nvSpPr>
      <xdr:spPr>
        <a:xfrm>
          <a:off x="257175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320" name="楕円 319"/>
        <xdr:cNvSpPr/>
      </xdr:nvSpPr>
      <xdr:spPr>
        <a:xfrm>
          <a:off x="4127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156863</xdr:rowOff>
    </xdr:from>
    <xdr:ext cx="405111" cy="259045"/>
    <xdr:sp macro="" textlink="">
      <xdr:nvSpPr>
        <xdr:cNvPr id="321" name="【港湾・漁港】&#10;有形固定資産減価償却率該当値テキスト"/>
        <xdr:cNvSpPr txBox="1"/>
      </xdr:nvSpPr>
      <xdr:spPr>
        <a:xfrm>
          <a:off x="4229100"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53975</xdr:rowOff>
    </xdr:from>
    <xdr:to>
      <xdr:col>20</xdr:col>
      <xdr:colOff>38100</xdr:colOff>
      <xdr:row>105</xdr:row>
      <xdr:rowOff>155575</xdr:rowOff>
    </xdr:to>
    <xdr:sp macro="" textlink="">
      <xdr:nvSpPr>
        <xdr:cNvPr id="322" name="楕円 321"/>
        <xdr:cNvSpPr/>
      </xdr:nvSpPr>
      <xdr:spPr>
        <a:xfrm>
          <a:off x="3384550" y="17484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13336</xdr:rowOff>
    </xdr:from>
    <xdr:to>
      <xdr:col>24</xdr:col>
      <xdr:colOff>63500</xdr:colOff>
      <xdr:row>105</xdr:row>
      <xdr:rowOff>104775</xdr:rowOff>
    </xdr:to>
    <xdr:cxnSp macro="">
      <xdr:nvCxnSpPr>
        <xdr:cNvPr id="323" name="直線コネクタ 322"/>
        <xdr:cNvCxnSpPr/>
      </xdr:nvCxnSpPr>
      <xdr:spPr>
        <a:xfrm flipV="1">
          <a:off x="3429000" y="17444086"/>
          <a:ext cx="7493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24" name="n_1aveValue【港湾・漁港】&#10;有形固定資産減価償却率"/>
        <xdr:cNvSpPr txBox="1"/>
      </xdr:nvSpPr>
      <xdr:spPr>
        <a:xfrm>
          <a:off x="32391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137813</xdr:rowOff>
    </xdr:from>
    <xdr:ext cx="405111" cy="259045"/>
    <xdr:sp macro="" textlink="">
      <xdr:nvSpPr>
        <xdr:cNvPr id="325" name="n_2aveValue【港湾・漁港】&#10;有形固定資産減価償却率"/>
        <xdr:cNvSpPr txBox="1"/>
      </xdr:nvSpPr>
      <xdr:spPr>
        <a:xfrm>
          <a:off x="2439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652</xdr:rowOff>
    </xdr:from>
    <xdr:ext cx="405111" cy="259045"/>
    <xdr:sp macro="" textlink="">
      <xdr:nvSpPr>
        <xdr:cNvPr id="326" name="n_1mainValue【港湾・漁港】&#10;有形固定資産減価償却率"/>
        <xdr:cNvSpPr txBox="1"/>
      </xdr:nvSpPr>
      <xdr:spPr>
        <a:xfrm>
          <a:off x="32391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8" name="正方形/長方形 327"/>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9" name="正方形/長方形 328"/>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0" name="正方形/長方形 329"/>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1" name="正方形/長方形 330"/>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35" name="テキスト ボックス 334"/>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37" name="テキスト ボックス 336"/>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9" name="テキスト ボックス 338"/>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1" name="テキスト ボックス 34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3" name="テキスト ボックス 34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5" name="テキスト ボックス 34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47" name="直線コネクタ 346"/>
        <xdr:cNvCxnSpPr/>
      </xdr:nvCxnSpPr>
      <xdr:spPr>
        <a:xfrm flipV="1">
          <a:off x="9427845" y="167691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48" name="【港湾・漁港】&#10;一人当たり有形固定資産（償却資産）額最小値テキスト"/>
        <xdr:cNvSpPr txBox="1"/>
      </xdr:nvSpPr>
      <xdr:spPr>
        <a:xfrm>
          <a:off x="9480550" y="18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49" name="直線コネクタ 348"/>
        <xdr:cNvCxnSpPr/>
      </xdr:nvCxnSpPr>
      <xdr:spPr>
        <a:xfrm>
          <a:off x="9359900" y="1807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50" name="【港湾・漁港】&#10;一人当たり有形固定資産（償却資産）額最大値テキスト"/>
        <xdr:cNvSpPr txBox="1"/>
      </xdr:nvSpPr>
      <xdr:spPr>
        <a:xfrm>
          <a:off x="9480550" y="165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51" name="直線コネクタ 350"/>
        <xdr:cNvCxnSpPr/>
      </xdr:nvCxnSpPr>
      <xdr:spPr>
        <a:xfrm>
          <a:off x="9359900" y="1676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44869</xdr:rowOff>
    </xdr:from>
    <xdr:ext cx="599010" cy="259045"/>
    <xdr:sp macro="" textlink="">
      <xdr:nvSpPr>
        <xdr:cNvPr id="352" name="【港湾・漁港】&#10;一人当たり有形固定資産（償却資産）額平均値テキスト"/>
        <xdr:cNvSpPr txBox="1"/>
      </xdr:nvSpPr>
      <xdr:spPr>
        <a:xfrm>
          <a:off x="9480550" y="17304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53" name="フローチャート: 判断 352"/>
        <xdr:cNvSpPr/>
      </xdr:nvSpPr>
      <xdr:spPr>
        <a:xfrm>
          <a:off x="9398000" y="17325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54" name="フローチャート: 判断 353"/>
        <xdr:cNvSpPr/>
      </xdr:nvSpPr>
      <xdr:spPr>
        <a:xfrm>
          <a:off x="8636000" y="1738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55" name="フローチャート: 判断 354"/>
        <xdr:cNvSpPr/>
      </xdr:nvSpPr>
      <xdr:spPr>
        <a:xfrm>
          <a:off x="7842250" y="17484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115007</xdr:rowOff>
    </xdr:from>
    <xdr:to>
      <xdr:col>55</xdr:col>
      <xdr:colOff>50800</xdr:colOff>
      <xdr:row>103</xdr:row>
      <xdr:rowOff>45157</xdr:rowOff>
    </xdr:to>
    <xdr:sp macro="" textlink="">
      <xdr:nvSpPr>
        <xdr:cNvPr id="361" name="楕円 360"/>
        <xdr:cNvSpPr/>
      </xdr:nvSpPr>
      <xdr:spPr>
        <a:xfrm>
          <a:off x="9398000" y="17031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137884</xdr:rowOff>
    </xdr:from>
    <xdr:ext cx="599010" cy="259045"/>
    <xdr:sp macro="" textlink="">
      <xdr:nvSpPr>
        <xdr:cNvPr id="362" name="【港湾・漁港】&#10;一人当たり有形固定資産（償却資産）額該当値テキスト"/>
        <xdr:cNvSpPr txBox="1"/>
      </xdr:nvSpPr>
      <xdr:spPr>
        <a:xfrm>
          <a:off x="9480550" y="1688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135128</xdr:rowOff>
    </xdr:from>
    <xdr:to>
      <xdr:col>50</xdr:col>
      <xdr:colOff>165100</xdr:colOff>
      <xdr:row>103</xdr:row>
      <xdr:rowOff>65278</xdr:rowOff>
    </xdr:to>
    <xdr:sp macro="" textlink="">
      <xdr:nvSpPr>
        <xdr:cNvPr id="363" name="楕円 362"/>
        <xdr:cNvSpPr/>
      </xdr:nvSpPr>
      <xdr:spPr>
        <a:xfrm>
          <a:off x="86360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165807</xdr:rowOff>
    </xdr:from>
    <xdr:to>
      <xdr:col>55</xdr:col>
      <xdr:colOff>0</xdr:colOff>
      <xdr:row>103</xdr:row>
      <xdr:rowOff>14478</xdr:rowOff>
    </xdr:to>
    <xdr:cxnSp macro="">
      <xdr:nvCxnSpPr>
        <xdr:cNvPr id="364" name="直線コネクタ 363"/>
        <xdr:cNvCxnSpPr/>
      </xdr:nvCxnSpPr>
      <xdr:spPr>
        <a:xfrm flipV="1">
          <a:off x="8686800" y="17082207"/>
          <a:ext cx="74295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50055</xdr:rowOff>
    </xdr:from>
    <xdr:ext cx="599010" cy="259045"/>
    <xdr:sp macro="" textlink="">
      <xdr:nvSpPr>
        <xdr:cNvPr id="365" name="n_1aveValue【港湾・漁港】&#10;一人当たり有形固定資産（償却資産）額"/>
        <xdr:cNvSpPr txBox="1"/>
      </xdr:nvSpPr>
      <xdr:spPr>
        <a:xfrm>
          <a:off x="8399995" y="174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103</xdr:rowOff>
    </xdr:from>
    <xdr:ext cx="599010" cy="259045"/>
    <xdr:sp macro="" textlink="">
      <xdr:nvSpPr>
        <xdr:cNvPr id="366" name="n_2aveValue【港湾・漁港】&#10;一人当たり有形固定資産（償却資産）額"/>
        <xdr:cNvSpPr txBox="1"/>
      </xdr:nvSpPr>
      <xdr:spPr>
        <a:xfrm>
          <a:off x="7612595" y="1725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81805</xdr:rowOff>
    </xdr:from>
    <xdr:ext cx="599010" cy="259045"/>
    <xdr:sp macro="" textlink="">
      <xdr:nvSpPr>
        <xdr:cNvPr id="367" name="n_1mainValue【港湾・漁港】&#10;一人当たり有形固定資産（償却資産）額"/>
        <xdr:cNvSpPr txBox="1"/>
      </xdr:nvSpPr>
      <xdr:spPr>
        <a:xfrm>
          <a:off x="8399995" y="168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9" name="正方形/長方形 368"/>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0" name="正方形/長方形 369"/>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1" name="正方形/長方形 370"/>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2" name="正方形/長方形 371"/>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6" name="テキスト ボックス 37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7" name="直線コネクタ 376"/>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8" name="テキスト ボックス 377"/>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9" name="直線コネクタ 378"/>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0" name="テキスト ボックス 379"/>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1" name="直線コネクタ 380"/>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2" name="テキスト ボックス 381"/>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3" name="直線コネクタ 382"/>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84" name="テキスト ボックス 383"/>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89916</xdr:rowOff>
    </xdr:from>
    <xdr:to>
      <xdr:col>85</xdr:col>
      <xdr:colOff>126364</xdr:colOff>
      <xdr:row>42</xdr:row>
      <xdr:rowOff>39624</xdr:rowOff>
    </xdr:to>
    <xdr:cxnSp macro="">
      <xdr:nvCxnSpPr>
        <xdr:cNvPr id="388" name="直線コネクタ 387"/>
        <xdr:cNvCxnSpPr/>
      </xdr:nvCxnSpPr>
      <xdr:spPr>
        <a:xfrm flipV="1">
          <a:off x="14698345" y="5709666"/>
          <a:ext cx="1269"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43451</xdr:rowOff>
    </xdr:from>
    <xdr:ext cx="405111" cy="259045"/>
    <xdr:sp macro="" textlink="">
      <xdr:nvSpPr>
        <xdr:cNvPr id="389" name="【空港】&#10;有形固定資産減価償却率最小値テキスト"/>
        <xdr:cNvSpPr txBox="1"/>
      </xdr:nvSpPr>
      <xdr:spPr>
        <a:xfrm>
          <a:off x="14744700" y="6984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390" name="直線コネクタ 389"/>
        <xdr:cNvCxnSpPr/>
      </xdr:nvCxnSpPr>
      <xdr:spPr>
        <a:xfrm>
          <a:off x="14611350" y="6980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36593</xdr:rowOff>
    </xdr:from>
    <xdr:ext cx="405111" cy="259045"/>
    <xdr:sp macro="" textlink="">
      <xdr:nvSpPr>
        <xdr:cNvPr id="391" name="【空港】&#10;有形固定資産減価償却率最大値テキスト"/>
        <xdr:cNvSpPr txBox="1"/>
      </xdr:nvSpPr>
      <xdr:spPr>
        <a:xfrm>
          <a:off x="14744700" y="549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392" name="直線コネクタ 391"/>
        <xdr:cNvCxnSpPr/>
      </xdr:nvCxnSpPr>
      <xdr:spPr>
        <a:xfrm>
          <a:off x="14611350" y="5709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28973</xdr:rowOff>
    </xdr:from>
    <xdr:ext cx="405111" cy="259045"/>
    <xdr:sp macro="" textlink="">
      <xdr:nvSpPr>
        <xdr:cNvPr id="393" name="【空港】&#10;有形固定資産減価償却率平均値テキスト"/>
        <xdr:cNvSpPr txBox="1"/>
      </xdr:nvSpPr>
      <xdr:spPr>
        <a:xfrm>
          <a:off x="14744700" y="6804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50546</xdr:rowOff>
    </xdr:from>
    <xdr:to>
      <xdr:col>85</xdr:col>
      <xdr:colOff>177800</xdr:colOff>
      <xdr:row>41</xdr:row>
      <xdr:rowOff>152146</xdr:rowOff>
    </xdr:to>
    <xdr:sp macro="" textlink="">
      <xdr:nvSpPr>
        <xdr:cNvPr id="394" name="フローチャート: 判断 393"/>
        <xdr:cNvSpPr/>
      </xdr:nvSpPr>
      <xdr:spPr>
        <a:xfrm>
          <a:off x="14649450" y="68259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68834</xdr:rowOff>
    </xdr:from>
    <xdr:to>
      <xdr:col>81</xdr:col>
      <xdr:colOff>101600</xdr:colOff>
      <xdr:row>37</xdr:row>
      <xdr:rowOff>170435</xdr:rowOff>
    </xdr:to>
    <xdr:sp macro="" textlink="">
      <xdr:nvSpPr>
        <xdr:cNvPr id="395" name="フローチャート: 判断 394"/>
        <xdr:cNvSpPr/>
      </xdr:nvSpPr>
      <xdr:spPr>
        <a:xfrm>
          <a:off x="13887450" y="61838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164846</xdr:rowOff>
    </xdr:from>
    <xdr:to>
      <xdr:col>76</xdr:col>
      <xdr:colOff>165100</xdr:colOff>
      <xdr:row>38</xdr:row>
      <xdr:rowOff>94996</xdr:rowOff>
    </xdr:to>
    <xdr:sp macro="" textlink="">
      <xdr:nvSpPr>
        <xdr:cNvPr id="396" name="フローチャート: 判断 395"/>
        <xdr:cNvSpPr/>
      </xdr:nvSpPr>
      <xdr:spPr>
        <a:xfrm>
          <a:off x="13093700" y="6279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39116</xdr:rowOff>
    </xdr:from>
    <xdr:to>
      <xdr:col>85</xdr:col>
      <xdr:colOff>177800</xdr:colOff>
      <xdr:row>34</xdr:row>
      <xdr:rowOff>140716</xdr:rowOff>
    </xdr:to>
    <xdr:sp macro="" textlink="">
      <xdr:nvSpPr>
        <xdr:cNvPr id="402" name="楕円 401"/>
        <xdr:cNvSpPr/>
      </xdr:nvSpPr>
      <xdr:spPr>
        <a:xfrm>
          <a:off x="14649450" y="56588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163593</xdr:rowOff>
    </xdr:from>
    <xdr:ext cx="405111" cy="259045"/>
    <xdr:sp macro="" textlink="">
      <xdr:nvSpPr>
        <xdr:cNvPr id="403" name="【空港】&#10;有形固定資産減価償却率該当値テキスト"/>
        <xdr:cNvSpPr txBox="1"/>
      </xdr:nvSpPr>
      <xdr:spPr>
        <a:xfrm>
          <a:off x="14744700" y="5618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57404</xdr:rowOff>
    </xdr:from>
    <xdr:to>
      <xdr:col>81</xdr:col>
      <xdr:colOff>101600</xdr:colOff>
      <xdr:row>34</xdr:row>
      <xdr:rowOff>159004</xdr:rowOff>
    </xdr:to>
    <xdr:sp macro="" textlink="">
      <xdr:nvSpPr>
        <xdr:cNvPr id="404" name="楕円 403"/>
        <xdr:cNvSpPr/>
      </xdr:nvSpPr>
      <xdr:spPr>
        <a:xfrm>
          <a:off x="13887450" y="56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89916</xdr:rowOff>
    </xdr:from>
    <xdr:to>
      <xdr:col>85</xdr:col>
      <xdr:colOff>127000</xdr:colOff>
      <xdr:row>34</xdr:row>
      <xdr:rowOff>108204</xdr:rowOff>
    </xdr:to>
    <xdr:cxnSp macro="">
      <xdr:nvCxnSpPr>
        <xdr:cNvPr id="405" name="直線コネクタ 404"/>
        <xdr:cNvCxnSpPr/>
      </xdr:nvCxnSpPr>
      <xdr:spPr>
        <a:xfrm flipV="1">
          <a:off x="13938250" y="5709666"/>
          <a:ext cx="762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161561</xdr:rowOff>
    </xdr:from>
    <xdr:ext cx="405111" cy="259045"/>
    <xdr:sp macro="" textlink="">
      <xdr:nvSpPr>
        <xdr:cNvPr id="406" name="n_1aveValue【空港】&#10;有形固定資産減価償却率"/>
        <xdr:cNvSpPr txBox="1"/>
      </xdr:nvSpPr>
      <xdr:spPr>
        <a:xfrm>
          <a:off x="137420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111523</xdr:rowOff>
    </xdr:from>
    <xdr:ext cx="405111" cy="259045"/>
    <xdr:sp macro="" textlink="">
      <xdr:nvSpPr>
        <xdr:cNvPr id="407" name="n_2aveValue【空港】&#10;有形固定資産減価償却率"/>
        <xdr:cNvSpPr txBox="1"/>
      </xdr:nvSpPr>
      <xdr:spPr>
        <a:xfrm>
          <a:off x="12960994"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4081</xdr:rowOff>
    </xdr:from>
    <xdr:ext cx="405111" cy="259045"/>
    <xdr:sp macro="" textlink="">
      <xdr:nvSpPr>
        <xdr:cNvPr id="408" name="n_1mainValue【空港】&#10;有形固定資産減価償却率"/>
        <xdr:cNvSpPr txBox="1"/>
      </xdr:nvSpPr>
      <xdr:spPr>
        <a:xfrm>
          <a:off x="13742044" y="545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0" name="正方形/長方形 409"/>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1" name="正方形/長方形 410"/>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2" name="正方形/長方形 411"/>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3" name="正方形/長方形 412"/>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8" name="テキスト ボックス 417"/>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0" name="テキスト ボックス 419"/>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2" name="テキスト ボックス 421"/>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4" name="テキスト ボックス 423"/>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6" name="テキスト ボックス 425"/>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8" name="テキスト ボックス 427"/>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32" name="直線コネクタ 431"/>
        <xdr:cNvCxnSpPr/>
      </xdr:nvCxnSpPr>
      <xdr:spPr>
        <a:xfrm flipV="1">
          <a:off x="19949795" y="5551576"/>
          <a:ext cx="1269" cy="1479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33" name="【空港】&#10;一人当たり有形固定資産（償却資産）額最小値テキスト"/>
        <xdr:cNvSpPr txBox="1"/>
      </xdr:nvSpPr>
      <xdr:spPr>
        <a:xfrm>
          <a:off x="20002500" y="70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34" name="直線コネクタ 433"/>
        <xdr:cNvCxnSpPr/>
      </xdr:nvCxnSpPr>
      <xdr:spPr>
        <a:xfrm>
          <a:off x="19881850" y="7030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35" name="【空港】&#10;一人当たり有形固定資産（償却資産）額最大値テキスト"/>
        <xdr:cNvSpPr txBox="1"/>
      </xdr:nvSpPr>
      <xdr:spPr>
        <a:xfrm>
          <a:off x="20002500" y="533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36" name="直線コネクタ 435"/>
        <xdr:cNvCxnSpPr/>
      </xdr:nvCxnSpPr>
      <xdr:spPr>
        <a:xfrm>
          <a:off x="19881850" y="5551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132935</xdr:rowOff>
    </xdr:from>
    <xdr:ext cx="534377" cy="259045"/>
    <xdr:sp macro="" textlink="">
      <xdr:nvSpPr>
        <xdr:cNvPr id="437" name="【空港】&#10;一人当たり有形固定資産（償却資産）額平均値テキスト"/>
        <xdr:cNvSpPr txBox="1"/>
      </xdr:nvSpPr>
      <xdr:spPr>
        <a:xfrm>
          <a:off x="20002500" y="657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38" name="フローチャート: 判断 437"/>
        <xdr:cNvSpPr/>
      </xdr:nvSpPr>
      <xdr:spPr>
        <a:xfrm>
          <a:off x="19900900" y="672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39" name="フローチャート: 判断 438"/>
        <xdr:cNvSpPr/>
      </xdr:nvSpPr>
      <xdr:spPr>
        <a:xfrm>
          <a:off x="19157950" y="6942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158793</xdr:rowOff>
    </xdr:from>
    <xdr:to>
      <xdr:col>107</xdr:col>
      <xdr:colOff>101600</xdr:colOff>
      <xdr:row>42</xdr:row>
      <xdr:rowOff>88943</xdr:rowOff>
    </xdr:to>
    <xdr:sp macro="" textlink="">
      <xdr:nvSpPr>
        <xdr:cNvPr id="440" name="フローチャート: 判断 439"/>
        <xdr:cNvSpPr/>
      </xdr:nvSpPr>
      <xdr:spPr>
        <a:xfrm>
          <a:off x="18345150" y="6934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39617</xdr:rowOff>
    </xdr:from>
    <xdr:to>
      <xdr:col>116</xdr:col>
      <xdr:colOff>114300</xdr:colOff>
      <xdr:row>42</xdr:row>
      <xdr:rowOff>141217</xdr:rowOff>
    </xdr:to>
    <xdr:sp macro="" textlink="">
      <xdr:nvSpPr>
        <xdr:cNvPr id="446" name="楕円 445"/>
        <xdr:cNvSpPr/>
      </xdr:nvSpPr>
      <xdr:spPr>
        <a:xfrm>
          <a:off x="19900900" y="69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125994</xdr:rowOff>
    </xdr:from>
    <xdr:ext cx="378565" cy="259045"/>
    <xdr:sp macro="" textlink="">
      <xdr:nvSpPr>
        <xdr:cNvPr id="447" name="【空港】&#10;一人当たり有形固定資産（償却資産）額該当値テキスト"/>
        <xdr:cNvSpPr txBox="1"/>
      </xdr:nvSpPr>
      <xdr:spPr>
        <a:xfrm>
          <a:off x="20002500" y="690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39639</xdr:rowOff>
    </xdr:from>
    <xdr:to>
      <xdr:col>112</xdr:col>
      <xdr:colOff>38100</xdr:colOff>
      <xdr:row>42</xdr:row>
      <xdr:rowOff>141239</xdr:rowOff>
    </xdr:to>
    <xdr:sp macro="" textlink="">
      <xdr:nvSpPr>
        <xdr:cNvPr id="448" name="楕円 447"/>
        <xdr:cNvSpPr/>
      </xdr:nvSpPr>
      <xdr:spPr>
        <a:xfrm>
          <a:off x="19157950" y="6980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90417</xdr:rowOff>
    </xdr:from>
    <xdr:to>
      <xdr:col>116</xdr:col>
      <xdr:colOff>63500</xdr:colOff>
      <xdr:row>42</xdr:row>
      <xdr:rowOff>90439</xdr:rowOff>
    </xdr:to>
    <xdr:cxnSp macro="">
      <xdr:nvCxnSpPr>
        <xdr:cNvPr id="449" name="直線コネクタ 448"/>
        <xdr:cNvCxnSpPr/>
      </xdr:nvCxnSpPr>
      <xdr:spPr>
        <a:xfrm flipV="1">
          <a:off x="19202400" y="7030967"/>
          <a:ext cx="7493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40</xdr:row>
      <xdr:rowOff>114136</xdr:rowOff>
    </xdr:from>
    <xdr:ext cx="469744" cy="259045"/>
    <xdr:sp macro="" textlink="">
      <xdr:nvSpPr>
        <xdr:cNvPr id="450" name="n_1aveValue【空港】&#10;一人当たり有形固定資産（償却資産）額"/>
        <xdr:cNvSpPr txBox="1"/>
      </xdr:nvSpPr>
      <xdr:spPr>
        <a:xfrm>
          <a:off x="18980228" y="672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105470</xdr:rowOff>
    </xdr:from>
    <xdr:ext cx="469744" cy="259045"/>
    <xdr:sp macro="" textlink="">
      <xdr:nvSpPr>
        <xdr:cNvPr id="451" name="n_2aveValue【空港】&#10;一人当たり有形固定資産（償却資産）額"/>
        <xdr:cNvSpPr txBox="1"/>
      </xdr:nvSpPr>
      <xdr:spPr>
        <a:xfrm>
          <a:off x="18180128" y="67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132366</xdr:rowOff>
    </xdr:from>
    <xdr:ext cx="378565" cy="259045"/>
    <xdr:sp macro="" textlink="">
      <xdr:nvSpPr>
        <xdr:cNvPr id="452" name="n_1mainValue【空港】&#10;一人当たり有形固定資産（償却資産）額"/>
        <xdr:cNvSpPr txBox="1"/>
      </xdr:nvSpPr>
      <xdr:spPr>
        <a:xfrm>
          <a:off x="19025817" y="707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4" name="正方形/長方形 45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5" name="正方形/長方形 45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6" name="正方形/長方形 45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7" name="正方形/長方形 45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1" name="テキスト ボックス 46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2" name="直線コネクタ 46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3" name="テキスト ボックス 462"/>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4" name="直線コネクタ 46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5" name="テキスト ボックス 46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8" name="直線コネクタ 46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9" name="テキスト ボックス 46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0" name="直線コネクタ 46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1" name="テキスト ボックス 47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3" name="テキスト ボックス 47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75" name="直線コネクタ 474"/>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76"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77" name="直線コネクタ 476"/>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78"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79" name="直線コネクタ 478"/>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53357</xdr:rowOff>
    </xdr:from>
    <xdr:ext cx="405111" cy="259045"/>
    <xdr:sp macro="" textlink="">
      <xdr:nvSpPr>
        <xdr:cNvPr id="480" name="【学校施設】&#10;有形固定資産減価償却率平均値テキスト"/>
        <xdr:cNvSpPr txBox="1"/>
      </xdr:nvSpPr>
      <xdr:spPr>
        <a:xfrm>
          <a:off x="14744700" y="9635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81" name="フローチャート: 判断 480"/>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82" name="フローチャート: 判断 481"/>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83" name="フローチャート: 判断 482"/>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63500</xdr:rowOff>
    </xdr:from>
    <xdr:to>
      <xdr:col>85</xdr:col>
      <xdr:colOff>177800</xdr:colOff>
      <xdr:row>55</xdr:row>
      <xdr:rowOff>165100</xdr:rowOff>
    </xdr:to>
    <xdr:sp macro="" textlink="">
      <xdr:nvSpPr>
        <xdr:cNvPr id="489" name="楕円 488"/>
        <xdr:cNvSpPr/>
      </xdr:nvSpPr>
      <xdr:spPr>
        <a:xfrm>
          <a:off x="14649450" y="91503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16527</xdr:rowOff>
    </xdr:from>
    <xdr:ext cx="405111" cy="259045"/>
    <xdr:sp macro="" textlink="">
      <xdr:nvSpPr>
        <xdr:cNvPr id="490" name="【学校施設】&#10;有形固定資産減価償却率該当値テキスト"/>
        <xdr:cNvSpPr txBox="1"/>
      </xdr:nvSpPr>
      <xdr:spPr>
        <a:xfrm>
          <a:off x="14744700" y="910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55880</xdr:rowOff>
    </xdr:from>
    <xdr:to>
      <xdr:col>81</xdr:col>
      <xdr:colOff>101600</xdr:colOff>
      <xdr:row>55</xdr:row>
      <xdr:rowOff>157480</xdr:rowOff>
    </xdr:to>
    <xdr:sp macro="" textlink="">
      <xdr:nvSpPr>
        <xdr:cNvPr id="491" name="楕円 490"/>
        <xdr:cNvSpPr/>
      </xdr:nvSpPr>
      <xdr:spPr>
        <a:xfrm>
          <a:off x="13887450" y="91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106680</xdr:rowOff>
    </xdr:from>
    <xdr:to>
      <xdr:col>85</xdr:col>
      <xdr:colOff>127000</xdr:colOff>
      <xdr:row>55</xdr:row>
      <xdr:rowOff>114300</xdr:rowOff>
    </xdr:to>
    <xdr:cxnSp macro="">
      <xdr:nvCxnSpPr>
        <xdr:cNvPr id="492" name="直線コネクタ 491"/>
        <xdr:cNvCxnSpPr/>
      </xdr:nvCxnSpPr>
      <xdr:spPr>
        <a:xfrm>
          <a:off x="13938250" y="9193530"/>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83837</xdr:rowOff>
    </xdr:from>
    <xdr:ext cx="405111" cy="259045"/>
    <xdr:sp macro="" textlink="">
      <xdr:nvSpPr>
        <xdr:cNvPr id="493" name="n_1aveValue【学校施設】&#10;有形固定資産減価償却率"/>
        <xdr:cNvSpPr txBox="1"/>
      </xdr:nvSpPr>
      <xdr:spPr>
        <a:xfrm>
          <a:off x="13742044" y="983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94" name="n_2aveValue【学校施設】&#10;有形固定資産減価償却率"/>
        <xdr:cNvSpPr txBox="1"/>
      </xdr:nvSpPr>
      <xdr:spPr>
        <a:xfrm>
          <a:off x="1296099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2557</xdr:rowOff>
    </xdr:from>
    <xdr:ext cx="405111" cy="259045"/>
    <xdr:sp macro="" textlink="">
      <xdr:nvSpPr>
        <xdr:cNvPr id="495" name="n_1mainValue【学校施設】&#10;有形固定資産減価償却率"/>
        <xdr:cNvSpPr txBox="1"/>
      </xdr:nvSpPr>
      <xdr:spPr>
        <a:xfrm>
          <a:off x="13742044" y="892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7" name="正方形/長方形 496"/>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8" name="正方形/長方形 497"/>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9" name="正方形/長方形 498"/>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0" name="正方形/長方形 499"/>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5" name="直線コネクタ 504"/>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6" name="テキスト ボックス 505"/>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7" name="直線コネクタ 506"/>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8" name="テキスト ボックス 507"/>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9" name="直線コネクタ 508"/>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0" name="テキスト ボックス 509"/>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1" name="直線コネクタ 510"/>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2" name="テキスト ボックス 511"/>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3" name="直線コネクタ 512"/>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4" name="テキスト ボックス 513"/>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5" name="直線コネクタ 514"/>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6" name="テキスト ボックス 515"/>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20" name="直線コネクタ 519"/>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21"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22" name="直線コネクタ 521"/>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23"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24" name="直線コネクタ 523"/>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525" name="【学校施設】&#10;一人当たり面積平均値テキスト"/>
        <xdr:cNvSpPr txBox="1"/>
      </xdr:nvSpPr>
      <xdr:spPr>
        <a:xfrm>
          <a:off x="2000250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26" name="フローチャート: 判断 525"/>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27" name="フローチャート: 判断 526"/>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28" name="フローチャート: 判断 527"/>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89626</xdr:rowOff>
    </xdr:from>
    <xdr:to>
      <xdr:col>116</xdr:col>
      <xdr:colOff>114300</xdr:colOff>
      <xdr:row>63</xdr:row>
      <xdr:rowOff>19776</xdr:rowOff>
    </xdr:to>
    <xdr:sp macro="" textlink="">
      <xdr:nvSpPr>
        <xdr:cNvPr id="534" name="楕円 533"/>
        <xdr:cNvSpPr/>
      </xdr:nvSpPr>
      <xdr:spPr>
        <a:xfrm>
          <a:off x="19900900" y="10332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68053</xdr:rowOff>
    </xdr:from>
    <xdr:ext cx="469744" cy="259045"/>
    <xdr:sp macro="" textlink="">
      <xdr:nvSpPr>
        <xdr:cNvPr id="535" name="【学校施設】&#10;一人当たり面積該当値テキスト"/>
        <xdr:cNvSpPr txBox="1"/>
      </xdr:nvSpPr>
      <xdr:spPr>
        <a:xfrm>
          <a:off x="20002500" y="103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99423</xdr:rowOff>
    </xdr:from>
    <xdr:to>
      <xdr:col>112</xdr:col>
      <xdr:colOff>38100</xdr:colOff>
      <xdr:row>63</xdr:row>
      <xdr:rowOff>29573</xdr:rowOff>
    </xdr:to>
    <xdr:sp macro="" textlink="">
      <xdr:nvSpPr>
        <xdr:cNvPr id="536" name="楕円 535"/>
        <xdr:cNvSpPr/>
      </xdr:nvSpPr>
      <xdr:spPr>
        <a:xfrm>
          <a:off x="19157950" y="103419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140426</xdr:rowOff>
    </xdr:from>
    <xdr:to>
      <xdr:col>116</xdr:col>
      <xdr:colOff>63500</xdr:colOff>
      <xdr:row>62</xdr:row>
      <xdr:rowOff>150223</xdr:rowOff>
    </xdr:to>
    <xdr:cxnSp macro="">
      <xdr:nvCxnSpPr>
        <xdr:cNvPr id="537" name="直線コネクタ 536"/>
        <xdr:cNvCxnSpPr/>
      </xdr:nvCxnSpPr>
      <xdr:spPr>
        <a:xfrm flipV="1">
          <a:off x="19202400" y="10382976"/>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538" name="n_1aveValue【学校施設】&#10;一人当たり面積"/>
        <xdr:cNvSpPr txBox="1"/>
      </xdr:nvSpPr>
      <xdr:spPr>
        <a:xfrm>
          <a:off x="189802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39" name="n_2aveValue【学校施設】&#10;一人当たり面積"/>
        <xdr:cNvSpPr txBox="1"/>
      </xdr:nvSpPr>
      <xdr:spPr>
        <a:xfrm>
          <a:off x="181801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46100</xdr:rowOff>
    </xdr:from>
    <xdr:ext cx="469744" cy="259045"/>
    <xdr:sp macro="" textlink="">
      <xdr:nvSpPr>
        <xdr:cNvPr id="540" name="n_1mainValue【学校施設】&#10;一人当たり面積"/>
        <xdr:cNvSpPr txBox="1"/>
      </xdr:nvSpPr>
      <xdr:spPr>
        <a:xfrm>
          <a:off x="18980227" y="101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2" name="正方形/長方形 54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3" name="正方形/長方形 54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4" name="正方形/長方形 543"/>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5" name="正方形/長方形 544"/>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63" name="直線コネクタ 562"/>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64"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65" name="直線コネクタ 564"/>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66"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67" name="直線コネクタ 566"/>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568" name="【図書館】&#10;有形固定資産減価償却率平均値テキスト"/>
        <xdr:cNvSpPr txBox="1"/>
      </xdr:nvSpPr>
      <xdr:spPr>
        <a:xfrm>
          <a:off x="147447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69" name="フローチャート: 判断 568"/>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70" name="フローチャート: 判断 569"/>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71" name="フローチャート: 判断 570"/>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48261</xdr:rowOff>
    </xdr:from>
    <xdr:to>
      <xdr:col>85</xdr:col>
      <xdr:colOff>177800</xdr:colOff>
      <xdr:row>82</xdr:row>
      <xdr:rowOff>149861</xdr:rowOff>
    </xdr:to>
    <xdr:sp macro="" textlink="">
      <xdr:nvSpPr>
        <xdr:cNvPr id="577" name="楕円 576"/>
        <xdr:cNvSpPr/>
      </xdr:nvSpPr>
      <xdr:spPr>
        <a:xfrm>
          <a:off x="14649450" y="135928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71138</xdr:rowOff>
    </xdr:from>
    <xdr:ext cx="405111" cy="259045"/>
    <xdr:sp macro="" textlink="">
      <xdr:nvSpPr>
        <xdr:cNvPr id="578" name="【図書館】&#10;有形固定資産減価償却率該当値テキスト"/>
        <xdr:cNvSpPr txBox="1"/>
      </xdr:nvSpPr>
      <xdr:spPr>
        <a:xfrm>
          <a:off x="14744700"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579" name="楕円 578"/>
        <xdr:cNvSpPr/>
      </xdr:nvSpPr>
      <xdr:spPr>
        <a:xfrm>
          <a:off x="13887450" y="13615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99061</xdr:rowOff>
    </xdr:from>
    <xdr:to>
      <xdr:col>85</xdr:col>
      <xdr:colOff>127000</xdr:colOff>
      <xdr:row>82</xdr:row>
      <xdr:rowOff>121920</xdr:rowOff>
    </xdr:to>
    <xdr:cxnSp macro="">
      <xdr:nvCxnSpPr>
        <xdr:cNvPr id="580" name="直線コネクタ 579"/>
        <xdr:cNvCxnSpPr/>
      </xdr:nvCxnSpPr>
      <xdr:spPr>
        <a:xfrm flipV="1">
          <a:off x="13938250" y="13643611"/>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581" name="n_1aveValue【図書館】&#10;有形固定資産減価償却率"/>
        <xdr:cNvSpPr txBox="1"/>
      </xdr:nvSpPr>
      <xdr:spPr>
        <a:xfrm>
          <a:off x="13742044" y="1374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82" name="n_2aveValue【図書館】&#10;有形固定資産減価償却率"/>
        <xdr:cNvSpPr txBox="1"/>
      </xdr:nvSpPr>
      <xdr:spPr>
        <a:xfrm>
          <a:off x="1296099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17797</xdr:rowOff>
    </xdr:from>
    <xdr:ext cx="405111" cy="259045"/>
    <xdr:sp macro="" textlink="">
      <xdr:nvSpPr>
        <xdr:cNvPr id="583" name="n_1mainValue【図書館】&#10;有形固定資産減価償却率"/>
        <xdr:cNvSpPr txBox="1"/>
      </xdr:nvSpPr>
      <xdr:spPr>
        <a:xfrm>
          <a:off x="13742044"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5" name="正方形/長方形 58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6" name="正方形/長方形 58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7" name="正方形/長方形 58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8" name="正方形/長方形 58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03" name="直線コネクタ 602"/>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04"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05" name="直線コネクタ 604"/>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06"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07" name="直線コネクタ 606"/>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08" name="【図書館】&#10;一人当たり面積平均値テキスト"/>
        <xdr:cNvSpPr txBox="1"/>
      </xdr:nvSpPr>
      <xdr:spPr>
        <a:xfrm>
          <a:off x="2000250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09" name="フローチャート: 判断 608"/>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10" name="フローチャート: 判断 609"/>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11" name="フローチャート: 判断 610"/>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7" name="楕円 616"/>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18" name="【図書館】&#10;一人当たり面積該当値テキスト"/>
        <xdr:cNvSpPr txBox="1"/>
      </xdr:nvSpPr>
      <xdr:spPr>
        <a:xfrm>
          <a:off x="200025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9" name="楕円 618"/>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20" name="直線コネクタ 619"/>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21" name="n_1ave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22" name="n_2aveValue【図書館】&#10;一人当たり面積"/>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23" name="n_1mainValue【図書館】&#10;一人当たり面積"/>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5" name="正方形/長方形 624"/>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6" name="正方形/長方形 625"/>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7" name="正方形/長方形 626"/>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8" name="正方形/長方形 627"/>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2" name="テキスト ボックス 631"/>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33" name="直線コネクタ 632"/>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34" name="テキスト ボックス 633"/>
        <xdr:cNvSpPr txBox="1"/>
      </xdr:nvSpPr>
      <xdr:spPr>
        <a:xfrm>
          <a:off x="10842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5" name="直線コネクタ 634"/>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6" name="テキスト ボックス 635"/>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37" name="直線コネクタ 636"/>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38" name="テキスト ボックス 637"/>
        <xdr:cNvSpPr txBox="1"/>
      </xdr:nvSpPr>
      <xdr:spPr>
        <a:xfrm>
          <a:off x="108427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0" name="テキスト ボックス 639"/>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30480</xdr:rowOff>
    </xdr:from>
    <xdr:to>
      <xdr:col>85</xdr:col>
      <xdr:colOff>126364</xdr:colOff>
      <xdr:row>108</xdr:row>
      <xdr:rowOff>19050</xdr:rowOff>
    </xdr:to>
    <xdr:cxnSp macro="">
      <xdr:nvCxnSpPr>
        <xdr:cNvPr id="642" name="直線コネクタ 641"/>
        <xdr:cNvCxnSpPr/>
      </xdr:nvCxnSpPr>
      <xdr:spPr>
        <a:xfrm flipV="1">
          <a:off x="14698345" y="16603980"/>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22877</xdr:rowOff>
    </xdr:from>
    <xdr:ext cx="405111" cy="259045"/>
    <xdr:sp macro="" textlink="">
      <xdr:nvSpPr>
        <xdr:cNvPr id="643" name="【博物館】&#10;有形固定資産減価償却率最小値テキスト"/>
        <xdr:cNvSpPr txBox="1"/>
      </xdr:nvSpPr>
      <xdr:spPr>
        <a:xfrm>
          <a:off x="147447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44" name="直線コネクタ 643"/>
        <xdr:cNvCxnSpPr/>
      </xdr:nvCxnSpPr>
      <xdr:spPr>
        <a:xfrm>
          <a:off x="1461135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148607</xdr:rowOff>
    </xdr:from>
    <xdr:ext cx="405111" cy="259045"/>
    <xdr:sp macro="" textlink="">
      <xdr:nvSpPr>
        <xdr:cNvPr id="645" name="【博物館】&#10;有形固定資産減価償却率最大値テキスト"/>
        <xdr:cNvSpPr txBox="1"/>
      </xdr:nvSpPr>
      <xdr:spPr>
        <a:xfrm>
          <a:off x="14744700" y="1637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46" name="直線コネクタ 645"/>
        <xdr:cNvCxnSpPr/>
      </xdr:nvCxnSpPr>
      <xdr:spPr>
        <a:xfrm>
          <a:off x="146113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20972</xdr:rowOff>
    </xdr:from>
    <xdr:ext cx="405111" cy="259045"/>
    <xdr:sp macro="" textlink="">
      <xdr:nvSpPr>
        <xdr:cNvPr id="647" name="【博物館】&#10;有形固定資産減価償却率平均値テキスト"/>
        <xdr:cNvSpPr txBox="1"/>
      </xdr:nvSpPr>
      <xdr:spPr>
        <a:xfrm>
          <a:off x="14744700" y="1728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48" name="フローチャート: 判断 647"/>
        <xdr:cNvSpPr/>
      </xdr:nvSpPr>
      <xdr:spPr>
        <a:xfrm>
          <a:off x="14649450" y="17301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649" name="フローチャート: 判断 648"/>
        <xdr:cNvSpPr/>
      </xdr:nvSpPr>
      <xdr:spPr>
        <a:xfrm>
          <a:off x="13887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50" name="フローチャート: 判断 649"/>
        <xdr:cNvSpPr/>
      </xdr:nvSpPr>
      <xdr:spPr>
        <a:xfrm>
          <a:off x="13093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88264</xdr:rowOff>
    </xdr:from>
    <xdr:to>
      <xdr:col>85</xdr:col>
      <xdr:colOff>177800</xdr:colOff>
      <xdr:row>103</xdr:row>
      <xdr:rowOff>18414</xdr:rowOff>
    </xdr:to>
    <xdr:sp macro="" textlink="">
      <xdr:nvSpPr>
        <xdr:cNvPr id="656" name="楕円 655"/>
        <xdr:cNvSpPr/>
      </xdr:nvSpPr>
      <xdr:spPr>
        <a:xfrm>
          <a:off x="14649450" y="170046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111141</xdr:rowOff>
    </xdr:from>
    <xdr:ext cx="405111" cy="259045"/>
    <xdr:sp macro="" textlink="">
      <xdr:nvSpPr>
        <xdr:cNvPr id="657" name="【博物館】&#10;有形固定資産減価償却率該当値テキスト"/>
        <xdr:cNvSpPr txBox="1"/>
      </xdr:nvSpPr>
      <xdr:spPr>
        <a:xfrm>
          <a:off x="14744700"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58" name="楕円 657"/>
        <xdr:cNvSpPr/>
      </xdr:nvSpPr>
      <xdr:spPr>
        <a:xfrm>
          <a:off x="1388745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139064</xdr:rowOff>
    </xdr:from>
    <xdr:to>
      <xdr:col>85</xdr:col>
      <xdr:colOff>127000</xdr:colOff>
      <xdr:row>103</xdr:row>
      <xdr:rowOff>76200</xdr:rowOff>
    </xdr:to>
    <xdr:cxnSp macro="">
      <xdr:nvCxnSpPr>
        <xdr:cNvPr id="659" name="直線コネクタ 658"/>
        <xdr:cNvCxnSpPr/>
      </xdr:nvCxnSpPr>
      <xdr:spPr>
        <a:xfrm flipV="1">
          <a:off x="13938250" y="17055464"/>
          <a:ext cx="762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15257</xdr:rowOff>
    </xdr:from>
    <xdr:ext cx="405111" cy="259045"/>
    <xdr:sp macro="" textlink="">
      <xdr:nvSpPr>
        <xdr:cNvPr id="660" name="n_1aveValue【博物館】&#10;有形固定資産減価償却率"/>
        <xdr:cNvSpPr txBox="1"/>
      </xdr:nvSpPr>
      <xdr:spPr>
        <a:xfrm>
          <a:off x="13742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61" name="n_2aveValue【博物館】&#10;有形固定資産減価償却率"/>
        <xdr:cNvSpPr txBox="1"/>
      </xdr:nvSpPr>
      <xdr:spPr>
        <a:xfrm>
          <a:off x="1296099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662" name="n_1mainValue【博物館】&#10;有形固定資産減価償却率"/>
        <xdr:cNvSpPr txBox="1"/>
      </xdr:nvSpPr>
      <xdr:spPr>
        <a:xfrm>
          <a:off x="13742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4" name="正方形/長方形 66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5" name="正方形/長方形 66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6" name="正方形/長方形 66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7" name="正方形/長方形 66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82" name="直線コネクタ 681"/>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83"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84" name="直線コネクタ 683"/>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85"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86" name="直線コネクタ 685"/>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128288</xdr:rowOff>
    </xdr:from>
    <xdr:ext cx="469744" cy="259045"/>
    <xdr:sp macro="" textlink="">
      <xdr:nvSpPr>
        <xdr:cNvPr id="687" name="【博物館】&#10;一人当たり面積平均値テキスト"/>
        <xdr:cNvSpPr txBox="1"/>
      </xdr:nvSpPr>
      <xdr:spPr>
        <a:xfrm>
          <a:off x="20002500" y="17387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88" name="フローチャート: 判断 687"/>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89" name="フローチャート: 判断 688"/>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0" name="フローチャート: 判断 689"/>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696" name="楕円 695"/>
        <xdr:cNvSpPr/>
      </xdr:nvSpPr>
      <xdr:spPr>
        <a:xfrm>
          <a:off x="199009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106697</xdr:rowOff>
    </xdr:from>
    <xdr:ext cx="469744" cy="259045"/>
    <xdr:sp macro="" textlink="">
      <xdr:nvSpPr>
        <xdr:cNvPr id="697" name="【博物館】&#10;一人当たり面積該当値テキスト"/>
        <xdr:cNvSpPr txBox="1"/>
      </xdr:nvSpPr>
      <xdr:spPr>
        <a:xfrm>
          <a:off x="20002500"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98" name="楕円 697"/>
        <xdr:cNvSpPr/>
      </xdr:nvSpPr>
      <xdr:spPr>
        <a:xfrm>
          <a:off x="19157950" y="1755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699" name="直線コネクタ 698"/>
        <xdr:cNvCxnSpPr/>
      </xdr:nvCxnSpPr>
      <xdr:spPr>
        <a:xfrm>
          <a:off x="19202400" y="176098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00" name="n_1aveValue【博物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01" name="n_2aveValue【博物館】&#10;一人当たり面積"/>
        <xdr:cNvSpPr txBox="1"/>
      </xdr:nvSpPr>
      <xdr:spPr>
        <a:xfrm>
          <a:off x="181801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702" name="n_1mainValue【博物館】&#10;一人当たり面積"/>
        <xdr:cNvSpPr txBox="1"/>
      </xdr:nvSpPr>
      <xdr:spPr>
        <a:xfrm>
          <a:off x="189802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施設類型ごとの有形固定資産減価償却率は、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本県が保有する公共施設等が高度経済成長期を中心に多数整備されたことなどから老朽化が進んでおり、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各施設類型において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、施設の状況を的確に把握しながら、適切な維持管理、補修及び更新を計画的に実施することにより、施設の長寿命化を進めていきます。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51543</xdr:rowOff>
    </xdr:from>
    <xdr:ext cx="405111" cy="259045"/>
    <xdr:sp macro="" textlink="">
      <xdr:nvSpPr>
        <xdr:cNvPr id="62" name="【体育館・プール】&#10;有形固定資産減価償却率平均値テキスト"/>
        <xdr:cNvSpPr txBox="1"/>
      </xdr:nvSpPr>
      <xdr:spPr>
        <a:xfrm>
          <a:off x="422910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9072</xdr:rowOff>
    </xdr:from>
    <xdr:to>
      <xdr:col>24</xdr:col>
      <xdr:colOff>114300</xdr:colOff>
      <xdr:row>40</xdr:row>
      <xdr:rowOff>110672</xdr:rowOff>
    </xdr:to>
    <xdr:sp macro="" textlink="">
      <xdr:nvSpPr>
        <xdr:cNvPr id="71" name="楕円 70"/>
        <xdr:cNvSpPr/>
      </xdr:nvSpPr>
      <xdr:spPr>
        <a:xfrm>
          <a:off x="4127500" y="66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158949</xdr:rowOff>
    </xdr:from>
    <xdr:ext cx="405111" cy="259045"/>
    <xdr:sp macro="" textlink="">
      <xdr:nvSpPr>
        <xdr:cNvPr id="72" name="【体育館・プール】&#10;有形固定資産減価償却率該当値テキスト"/>
        <xdr:cNvSpPr txBox="1"/>
      </xdr:nvSpPr>
      <xdr:spPr>
        <a:xfrm>
          <a:off x="4229100"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3" name="楕円 72"/>
        <xdr:cNvSpPr/>
      </xdr:nvSpPr>
      <xdr:spPr>
        <a:xfrm>
          <a:off x="3384550" y="661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59872</xdr:rowOff>
    </xdr:to>
    <xdr:cxnSp macro="">
      <xdr:nvCxnSpPr>
        <xdr:cNvPr id="74" name="直線コネクタ 73"/>
        <xdr:cNvCxnSpPr/>
      </xdr:nvCxnSpPr>
      <xdr:spPr>
        <a:xfrm>
          <a:off x="3429000" y="6663690"/>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5" name="n_1aveValue【体育館・プール】&#10;有形固定資産減価償却率"/>
        <xdr:cNvSpPr txBox="1"/>
      </xdr:nvSpPr>
      <xdr:spPr>
        <a:xfrm>
          <a:off x="32391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6" name="n_2aveValue【体育館・プール】&#10;有形固定資産減価償却率"/>
        <xdr:cNvSpPr txBox="1"/>
      </xdr:nvSpPr>
      <xdr:spPr>
        <a:xfrm>
          <a:off x="2439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77" name="n_1mainValue【体育館・プール】&#10;有形固定資産減価償却率"/>
        <xdr:cNvSpPr txBox="1"/>
      </xdr:nvSpPr>
      <xdr:spPr>
        <a:xfrm>
          <a:off x="32391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99" name="直線コネクタ 98"/>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0"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1" name="直線コネクタ 100"/>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2"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4" name="【体育館・プール】&#10;一人当たり面積平均値テキスト"/>
        <xdr:cNvSpPr txBox="1"/>
      </xdr:nvSpPr>
      <xdr:spPr>
        <a:xfrm>
          <a:off x="948055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5" name="フローチャート: 判断 104"/>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6" name="フローチャート: 判断 105"/>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13" name="楕円 112"/>
        <xdr:cNvSpPr/>
      </xdr:nvSpPr>
      <xdr:spPr>
        <a:xfrm>
          <a:off x="9398000" y="6673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149877</xdr:rowOff>
    </xdr:from>
    <xdr:ext cx="469744" cy="259045"/>
    <xdr:sp macro="" textlink="">
      <xdr:nvSpPr>
        <xdr:cNvPr id="114" name="【体育館・プール】&#10;一人当たり面積該当値テキスト"/>
        <xdr:cNvSpPr txBox="1"/>
      </xdr:nvSpPr>
      <xdr:spPr>
        <a:xfrm>
          <a:off x="948055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15" name="楕円 114"/>
        <xdr:cNvSpPr/>
      </xdr:nvSpPr>
      <xdr:spPr>
        <a:xfrm>
          <a:off x="8636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16" name="直線コネクタ 115"/>
        <xdr:cNvCxnSpPr/>
      </xdr:nvCxnSpPr>
      <xdr:spPr>
        <a:xfrm>
          <a:off x="8686800" y="6724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7" name="n_1aveValue【体育館・プール】&#10;一人当たり面積"/>
        <xdr:cNvSpPr txBox="1"/>
      </xdr:nvSpPr>
      <xdr:spPr>
        <a:xfrm>
          <a:off x="84582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18" name="n_2aveValue【体育館・プール】&#10;一人当たり面積"/>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19" name="n_1mainValue【体育館・プール】&#10;一人当たり面積"/>
        <xdr:cNvSpPr txBox="1"/>
      </xdr:nvSpPr>
      <xdr:spPr>
        <a:xfrm>
          <a:off x="845827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1" name="正方形/長方形 120"/>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2" name="正方形/長方形 121"/>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3" name="正方形/長方形 122"/>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4" name="正方形/長方形 123"/>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76200</xdr:rowOff>
    </xdr:from>
    <xdr:to>
      <xdr:col>24</xdr:col>
      <xdr:colOff>62865</xdr:colOff>
      <xdr:row>62</xdr:row>
      <xdr:rowOff>102870</xdr:rowOff>
    </xdr:to>
    <xdr:cxnSp macro="">
      <xdr:nvCxnSpPr>
        <xdr:cNvPr id="141" name="直線コネクタ 140"/>
        <xdr:cNvCxnSpPr/>
      </xdr:nvCxnSpPr>
      <xdr:spPr>
        <a:xfrm flipV="1">
          <a:off x="4176395" y="9328150"/>
          <a:ext cx="127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106697</xdr:rowOff>
    </xdr:from>
    <xdr:ext cx="405111" cy="259045"/>
    <xdr:sp macro="" textlink="">
      <xdr:nvSpPr>
        <xdr:cNvPr id="142" name="【陸上競技場・野球場・球技場】&#10;有形固定資産減価償却率最小値テキスト"/>
        <xdr:cNvSpPr txBox="1"/>
      </xdr:nvSpPr>
      <xdr:spPr>
        <a:xfrm>
          <a:off x="4229100" y="1034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102870</xdr:rowOff>
    </xdr:from>
    <xdr:to>
      <xdr:col>24</xdr:col>
      <xdr:colOff>152400</xdr:colOff>
      <xdr:row>62</xdr:row>
      <xdr:rowOff>102870</xdr:rowOff>
    </xdr:to>
    <xdr:cxnSp macro="">
      <xdr:nvCxnSpPr>
        <xdr:cNvPr id="143" name="直線コネクタ 142"/>
        <xdr:cNvCxnSpPr/>
      </xdr:nvCxnSpPr>
      <xdr:spPr>
        <a:xfrm>
          <a:off x="4108450" y="1034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22877</xdr:rowOff>
    </xdr:from>
    <xdr:ext cx="405111" cy="259045"/>
    <xdr:sp macro="" textlink="">
      <xdr:nvSpPr>
        <xdr:cNvPr id="144" name="【陸上競技場・野球場・球技場】&#10;有形固定資産減価償却率最大値テキスト"/>
        <xdr:cNvSpPr txBox="1"/>
      </xdr:nvSpPr>
      <xdr:spPr>
        <a:xfrm>
          <a:off x="4229100"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5" name="直線コネクタ 144"/>
        <xdr:cNvCxnSpPr/>
      </xdr:nvCxnSpPr>
      <xdr:spPr>
        <a:xfrm>
          <a:off x="4108450" y="932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8272</xdr:rowOff>
    </xdr:from>
    <xdr:ext cx="405111" cy="259045"/>
    <xdr:sp macro="" textlink="">
      <xdr:nvSpPr>
        <xdr:cNvPr id="146" name="【陸上競技場・野球場・球技場】&#10;有形固定資産減価償却率平均値テキスト"/>
        <xdr:cNvSpPr txBox="1"/>
      </xdr:nvSpPr>
      <xdr:spPr>
        <a:xfrm>
          <a:off x="4229100" y="9260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156845</xdr:rowOff>
    </xdr:from>
    <xdr:to>
      <xdr:col>24</xdr:col>
      <xdr:colOff>114300</xdr:colOff>
      <xdr:row>57</xdr:row>
      <xdr:rowOff>86995</xdr:rowOff>
    </xdr:to>
    <xdr:sp macro="" textlink="">
      <xdr:nvSpPr>
        <xdr:cNvPr id="147" name="フローチャート: 判断 146"/>
        <xdr:cNvSpPr/>
      </xdr:nvSpPr>
      <xdr:spPr>
        <a:xfrm>
          <a:off x="4127500" y="9408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48" name="フローチャート: 判断 147"/>
        <xdr:cNvSpPr/>
      </xdr:nvSpPr>
      <xdr:spPr>
        <a:xfrm>
          <a:off x="3384550" y="984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99695</xdr:rowOff>
    </xdr:from>
    <xdr:to>
      <xdr:col>15</xdr:col>
      <xdr:colOff>101600</xdr:colOff>
      <xdr:row>59</xdr:row>
      <xdr:rowOff>29845</xdr:rowOff>
    </xdr:to>
    <xdr:sp macro="" textlink="">
      <xdr:nvSpPr>
        <xdr:cNvPr id="149" name="フローチャート: 判断 148"/>
        <xdr:cNvSpPr/>
      </xdr:nvSpPr>
      <xdr:spPr>
        <a:xfrm>
          <a:off x="2571750" y="9681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55" name="楕円 154"/>
        <xdr:cNvSpPr/>
      </xdr:nvSpPr>
      <xdr:spPr>
        <a:xfrm>
          <a:off x="41275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138447</xdr:rowOff>
    </xdr:from>
    <xdr:ext cx="405111" cy="259045"/>
    <xdr:sp macro="" textlink="">
      <xdr:nvSpPr>
        <xdr:cNvPr id="156" name="【陸上競技場・野球場・球技場】&#10;有形固定資産減価償却率該当値テキスト"/>
        <xdr:cNvSpPr txBox="1"/>
      </xdr:nvSpPr>
      <xdr:spPr>
        <a:xfrm>
          <a:off x="4229100" y="1021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84455</xdr:rowOff>
    </xdr:from>
    <xdr:to>
      <xdr:col>20</xdr:col>
      <xdr:colOff>38100</xdr:colOff>
      <xdr:row>63</xdr:row>
      <xdr:rowOff>14605</xdr:rowOff>
    </xdr:to>
    <xdr:sp macro="" textlink="">
      <xdr:nvSpPr>
        <xdr:cNvPr id="157" name="楕円 156"/>
        <xdr:cNvSpPr/>
      </xdr:nvSpPr>
      <xdr:spPr>
        <a:xfrm>
          <a:off x="3384550" y="10327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135255</xdr:rowOff>
    </xdr:to>
    <xdr:cxnSp macro="">
      <xdr:nvCxnSpPr>
        <xdr:cNvPr id="158" name="直線コネクタ 157"/>
        <xdr:cNvCxnSpPr/>
      </xdr:nvCxnSpPr>
      <xdr:spPr>
        <a:xfrm flipV="1">
          <a:off x="3429000" y="1034542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59" name="n_1aveValue【陸上競技場・野球場・球技場】&#10;有形固定資産減価償却率"/>
        <xdr:cNvSpPr txBox="1"/>
      </xdr:nvSpPr>
      <xdr:spPr>
        <a:xfrm>
          <a:off x="32391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160" name="n_2aveValue【陸上競技場・野球場・球技場】&#10;有形固定資産減価償却率"/>
        <xdr:cNvSpPr txBox="1"/>
      </xdr:nvSpPr>
      <xdr:spPr>
        <a:xfrm>
          <a:off x="2439044" y="946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5732</xdr:rowOff>
    </xdr:from>
    <xdr:ext cx="405111" cy="259045"/>
    <xdr:sp macro="" textlink="">
      <xdr:nvSpPr>
        <xdr:cNvPr id="161" name="n_1mainValue【陸上競技場・野球場・球技場】&#10;有形固定資産減価償却率"/>
        <xdr:cNvSpPr txBox="1"/>
      </xdr:nvSpPr>
      <xdr:spPr>
        <a:xfrm>
          <a:off x="3239144" y="1041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1" name="テキスト ボックス 170"/>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3" name="テキスト ボックス 172"/>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5" name="テキスト ボックス 174"/>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7" name="テキスト ボックス 176"/>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1" name="直線コネクタ 180"/>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82"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83" name="直線コネクタ 182"/>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84"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85" name="直線コネクタ 184"/>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57929</xdr:rowOff>
    </xdr:from>
    <xdr:ext cx="469744" cy="259045"/>
    <xdr:sp macro="" textlink="">
      <xdr:nvSpPr>
        <xdr:cNvPr id="186" name="【陸上競技場・野球場・球技場】&#10;一人当たり面積平均値テキスト"/>
        <xdr:cNvSpPr txBox="1"/>
      </xdr:nvSpPr>
      <xdr:spPr>
        <a:xfrm>
          <a:off x="9480550" y="1013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87" name="フローチャート: 判断 186"/>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88" name="フローチャート: 判断 187"/>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89" name="フローチャート: 判断 188"/>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70358</xdr:rowOff>
    </xdr:from>
    <xdr:to>
      <xdr:col>55</xdr:col>
      <xdr:colOff>50800</xdr:colOff>
      <xdr:row>58</xdr:row>
      <xdr:rowOff>508</xdr:rowOff>
    </xdr:to>
    <xdr:sp macro="" textlink="">
      <xdr:nvSpPr>
        <xdr:cNvPr id="195" name="楕円 194"/>
        <xdr:cNvSpPr/>
      </xdr:nvSpPr>
      <xdr:spPr>
        <a:xfrm>
          <a:off x="9398000" y="94874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23385</xdr:rowOff>
    </xdr:from>
    <xdr:ext cx="469744" cy="259045"/>
    <xdr:sp macro="" textlink="">
      <xdr:nvSpPr>
        <xdr:cNvPr id="196" name="【陸上競技場・野球場・球技場】&#10;一人当たり面積該当値テキスト"/>
        <xdr:cNvSpPr txBox="1"/>
      </xdr:nvSpPr>
      <xdr:spPr>
        <a:xfrm>
          <a:off x="948055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79502</xdr:rowOff>
    </xdr:from>
    <xdr:to>
      <xdr:col>50</xdr:col>
      <xdr:colOff>165100</xdr:colOff>
      <xdr:row>58</xdr:row>
      <xdr:rowOff>9652</xdr:rowOff>
    </xdr:to>
    <xdr:sp macro="" textlink="">
      <xdr:nvSpPr>
        <xdr:cNvPr id="197" name="楕円 196"/>
        <xdr:cNvSpPr/>
      </xdr:nvSpPr>
      <xdr:spPr>
        <a:xfrm>
          <a:off x="8636000" y="9496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121158</xdr:rowOff>
    </xdr:from>
    <xdr:to>
      <xdr:col>55</xdr:col>
      <xdr:colOff>0</xdr:colOff>
      <xdr:row>57</xdr:row>
      <xdr:rowOff>130302</xdr:rowOff>
    </xdr:to>
    <xdr:cxnSp macro="">
      <xdr:nvCxnSpPr>
        <xdr:cNvPr id="198" name="直線コネクタ 197"/>
        <xdr:cNvCxnSpPr/>
      </xdr:nvCxnSpPr>
      <xdr:spPr>
        <a:xfrm flipV="1">
          <a:off x="8686800" y="9538208"/>
          <a:ext cx="7429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28211</xdr:rowOff>
    </xdr:from>
    <xdr:ext cx="469744" cy="259045"/>
    <xdr:sp macro="" textlink="">
      <xdr:nvSpPr>
        <xdr:cNvPr id="199" name="n_1aveValue【陸上競技場・野球場・球技場】&#10;一人当たり面積"/>
        <xdr:cNvSpPr txBox="1"/>
      </xdr:nvSpPr>
      <xdr:spPr>
        <a:xfrm>
          <a:off x="8458277" y="102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65041</xdr:rowOff>
    </xdr:from>
    <xdr:ext cx="469744" cy="259045"/>
    <xdr:sp macro="" textlink="">
      <xdr:nvSpPr>
        <xdr:cNvPr id="200" name="n_2aveValue【陸上競技場・野球場・球技場】&#10;一人当たり面積"/>
        <xdr:cNvSpPr txBox="1"/>
      </xdr:nvSpPr>
      <xdr:spPr>
        <a:xfrm>
          <a:off x="76772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26179</xdr:rowOff>
    </xdr:from>
    <xdr:ext cx="469744" cy="259045"/>
    <xdr:sp macro="" textlink="">
      <xdr:nvSpPr>
        <xdr:cNvPr id="201" name="n_1mainValue【陸上競技場・野球場・球技場】&#10;一人当たり面積"/>
        <xdr:cNvSpPr txBox="1"/>
      </xdr:nvSpPr>
      <xdr:spPr>
        <a:xfrm>
          <a:off x="8458277" y="927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3" name="正方形/長方形 20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4" name="正方形/長方形 20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5" name="正方形/長方形 20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6" name="正方形/長方形 20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8" name="テキスト ボックス 217"/>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22" name="直線コネクタ 221"/>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23"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4" name="直線コネクタ 223"/>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25"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26" name="直線コネクタ 225"/>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27" name="【県民会館】&#10;有形固定資産減価償却率平均値テキスト"/>
        <xdr:cNvSpPr txBox="1"/>
      </xdr:nvSpPr>
      <xdr:spPr>
        <a:xfrm>
          <a:off x="4229100" y="1388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28" name="フローチャート: 判断 227"/>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29" name="フローチャート: 判断 228"/>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30" name="フローチャート: 判断 229"/>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85598</xdr:rowOff>
    </xdr:from>
    <xdr:to>
      <xdr:col>24</xdr:col>
      <xdr:colOff>114300</xdr:colOff>
      <xdr:row>79</xdr:row>
      <xdr:rowOff>15748</xdr:rowOff>
    </xdr:to>
    <xdr:sp macro="" textlink="">
      <xdr:nvSpPr>
        <xdr:cNvPr id="236" name="楕円 235"/>
        <xdr:cNvSpPr/>
      </xdr:nvSpPr>
      <xdr:spPr>
        <a:xfrm>
          <a:off x="4127500" y="129697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38625</xdr:rowOff>
    </xdr:from>
    <xdr:ext cx="405111" cy="259045"/>
    <xdr:sp macro="" textlink="">
      <xdr:nvSpPr>
        <xdr:cNvPr id="237" name="【県民会館】&#10;有形固定資産減価償却率該当値テキスト"/>
        <xdr:cNvSpPr txBox="1"/>
      </xdr:nvSpPr>
      <xdr:spPr>
        <a:xfrm>
          <a:off x="4229100" y="12922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38" name="楕円 237"/>
        <xdr:cNvSpPr/>
      </xdr:nvSpPr>
      <xdr:spPr>
        <a:xfrm>
          <a:off x="3384550" y="12974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136398</xdr:rowOff>
    </xdr:from>
    <xdr:to>
      <xdr:col>24</xdr:col>
      <xdr:colOff>63500</xdr:colOff>
      <xdr:row>78</xdr:row>
      <xdr:rowOff>140970</xdr:rowOff>
    </xdr:to>
    <xdr:cxnSp macro="">
      <xdr:nvCxnSpPr>
        <xdr:cNvPr id="239" name="直線コネクタ 238"/>
        <xdr:cNvCxnSpPr/>
      </xdr:nvCxnSpPr>
      <xdr:spPr>
        <a:xfrm flipV="1">
          <a:off x="3429000" y="1302054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134890</xdr:rowOff>
    </xdr:from>
    <xdr:ext cx="405111" cy="259045"/>
    <xdr:sp macro="" textlink="">
      <xdr:nvSpPr>
        <xdr:cNvPr id="240" name="n_1aveValue【県民会館】&#10;有形固定資産減価償却率"/>
        <xdr:cNvSpPr txBox="1"/>
      </xdr:nvSpPr>
      <xdr:spPr>
        <a:xfrm>
          <a:off x="3239144"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50564</xdr:rowOff>
    </xdr:from>
    <xdr:ext cx="405111" cy="259045"/>
    <xdr:sp macro="" textlink="">
      <xdr:nvSpPr>
        <xdr:cNvPr id="241" name="n_2aveValue【県民会館】&#10;有形固定資産減価償却率"/>
        <xdr:cNvSpPr txBox="1"/>
      </xdr:nvSpPr>
      <xdr:spPr>
        <a:xfrm>
          <a:off x="2439044" y="137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242" name="n_1mainValue【県民会館】&#10;有形固定資産減価償却率"/>
        <xdr:cNvSpPr txBox="1"/>
      </xdr:nvSpPr>
      <xdr:spPr>
        <a:xfrm>
          <a:off x="3239144" y="1275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66" name="直線コネクタ 265"/>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67"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68" name="直線コネクタ 267"/>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69"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70" name="直線コネクタ 269"/>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271" name="【県民会館】&#10;一人当たり面積平均値テキスト"/>
        <xdr:cNvSpPr txBox="1"/>
      </xdr:nvSpPr>
      <xdr:spPr>
        <a:xfrm>
          <a:off x="948055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72" name="フローチャート: 判断 271"/>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73" name="フローチャート: 判断 272"/>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74" name="フローチャート: 判断 273"/>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280" name="楕円 279"/>
        <xdr:cNvSpPr/>
      </xdr:nvSpPr>
      <xdr:spPr>
        <a:xfrm>
          <a:off x="9398000" y="14241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122663</xdr:rowOff>
    </xdr:from>
    <xdr:ext cx="469744" cy="259045"/>
    <xdr:sp macro="" textlink="">
      <xdr:nvSpPr>
        <xdr:cNvPr id="281" name="【県民会館】&#10;一人当たり面積該当値テキスト"/>
        <xdr:cNvSpPr txBox="1"/>
      </xdr:nvSpPr>
      <xdr:spPr>
        <a:xfrm>
          <a:off x="9480550" y="1416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36286</xdr:rowOff>
    </xdr:from>
    <xdr:to>
      <xdr:col>50</xdr:col>
      <xdr:colOff>165100</xdr:colOff>
      <xdr:row>86</xdr:row>
      <xdr:rowOff>137886</xdr:rowOff>
    </xdr:to>
    <xdr:sp macro="" textlink="">
      <xdr:nvSpPr>
        <xdr:cNvPr id="282" name="楕円 281"/>
        <xdr:cNvSpPr/>
      </xdr:nvSpPr>
      <xdr:spPr>
        <a:xfrm>
          <a:off x="8636000" y="142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87086</xdr:rowOff>
    </xdr:to>
    <xdr:cxnSp macro="">
      <xdr:nvCxnSpPr>
        <xdr:cNvPr id="283" name="直線コネクタ 282"/>
        <xdr:cNvCxnSpPr/>
      </xdr:nvCxnSpPr>
      <xdr:spPr>
        <a:xfrm>
          <a:off x="8686800" y="1429203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154413</xdr:rowOff>
    </xdr:from>
    <xdr:ext cx="469744" cy="259045"/>
    <xdr:sp macro="" textlink="">
      <xdr:nvSpPr>
        <xdr:cNvPr id="284" name="n_1aveValue【県民会館】&#10;一人当たり面積"/>
        <xdr:cNvSpPr txBox="1"/>
      </xdr:nvSpPr>
      <xdr:spPr>
        <a:xfrm>
          <a:off x="8458277" y="13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285" name="n_2aveValue【県民会館】&#10;一人当たり面積"/>
        <xdr:cNvSpPr txBox="1"/>
      </xdr:nvSpPr>
      <xdr:spPr>
        <a:xfrm>
          <a:off x="7677227" y="13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129013</xdr:rowOff>
    </xdr:from>
    <xdr:ext cx="469744" cy="259045"/>
    <xdr:sp macro="" textlink="">
      <xdr:nvSpPr>
        <xdr:cNvPr id="286" name="n_1mainValue【県民会館】&#10;一人当たり面積"/>
        <xdr:cNvSpPr txBox="1"/>
      </xdr:nvSpPr>
      <xdr:spPr>
        <a:xfrm>
          <a:off x="8458277"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5" name="テキスト ボックス 29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09" name="直線コネクタ 308"/>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10"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11" name="直線コネクタ 310"/>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12"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13" name="直線コネクタ 312"/>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7638</xdr:rowOff>
    </xdr:from>
    <xdr:ext cx="405111" cy="259045"/>
    <xdr:sp macro="" textlink="">
      <xdr:nvSpPr>
        <xdr:cNvPr id="314" name="【保健所】&#10;有形固定資産減価償却率平均値テキスト"/>
        <xdr:cNvSpPr txBox="1"/>
      </xdr:nvSpPr>
      <xdr:spPr>
        <a:xfrm>
          <a:off x="42291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15" name="フローチャート: 判断 314"/>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16" name="フローチャート: 判断 315"/>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17" name="フローチャート: 判断 316"/>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323" name="楕円 322"/>
        <xdr:cNvSpPr/>
      </xdr:nvSpPr>
      <xdr:spPr>
        <a:xfrm>
          <a:off x="4127500" y="166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139716</xdr:rowOff>
    </xdr:from>
    <xdr:ext cx="405111" cy="259045"/>
    <xdr:sp macro="" textlink="">
      <xdr:nvSpPr>
        <xdr:cNvPr id="324" name="【保健所】&#10;有形固定資産減価償却率該当値テキスト"/>
        <xdr:cNvSpPr txBox="1"/>
      </xdr:nvSpPr>
      <xdr:spPr>
        <a:xfrm>
          <a:off x="4229100" y="1654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2539</xdr:rowOff>
    </xdr:from>
    <xdr:to>
      <xdr:col>20</xdr:col>
      <xdr:colOff>38100</xdr:colOff>
      <xdr:row>101</xdr:row>
      <xdr:rowOff>104139</xdr:rowOff>
    </xdr:to>
    <xdr:sp macro="" textlink="">
      <xdr:nvSpPr>
        <xdr:cNvPr id="325" name="楕円 324"/>
        <xdr:cNvSpPr/>
      </xdr:nvSpPr>
      <xdr:spPr>
        <a:xfrm>
          <a:off x="3384550" y="16747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53339</xdr:rowOff>
    </xdr:to>
    <xdr:cxnSp macro="">
      <xdr:nvCxnSpPr>
        <xdr:cNvPr id="326" name="直線コネクタ 325"/>
        <xdr:cNvCxnSpPr/>
      </xdr:nvCxnSpPr>
      <xdr:spPr>
        <a:xfrm flipV="1">
          <a:off x="3429000" y="16741139"/>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11447</xdr:rowOff>
    </xdr:from>
    <xdr:ext cx="405111" cy="259045"/>
    <xdr:sp macro="" textlink="">
      <xdr:nvSpPr>
        <xdr:cNvPr id="327" name="n_1aveValue【保健所】&#10;有形固定資産減価償却率"/>
        <xdr:cNvSpPr txBox="1"/>
      </xdr:nvSpPr>
      <xdr:spPr>
        <a:xfrm>
          <a:off x="32391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28" name="n_2aveValue【保健所】&#10;有形固定資産減価償却率"/>
        <xdr:cNvSpPr txBox="1"/>
      </xdr:nvSpPr>
      <xdr:spPr>
        <a:xfrm>
          <a:off x="2439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120666</xdr:rowOff>
    </xdr:from>
    <xdr:ext cx="405111" cy="259045"/>
    <xdr:sp macro="" textlink="">
      <xdr:nvSpPr>
        <xdr:cNvPr id="329" name="n_1mainValue【保健所】&#10;有形固定資産減価償却率"/>
        <xdr:cNvSpPr txBox="1"/>
      </xdr:nvSpPr>
      <xdr:spPr>
        <a:xfrm>
          <a:off x="3239144" y="1652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1" name="正方形/長方形 33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2" name="正方形/長方形 33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3" name="正方形/長方形 33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4" name="正方形/長方形 33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51" name="直線コネクタ 350"/>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52"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53" name="直線コネクタ 352"/>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54"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55" name="直線コネクタ 354"/>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56"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57" name="フローチャート: 判断 356"/>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58" name="フローチャート: 判断 357"/>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59" name="フローチャート: 判断 358"/>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0" name="テキスト ボックス 35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5" name="楕円 364"/>
        <xdr:cNvSpPr/>
      </xdr:nvSpPr>
      <xdr:spPr>
        <a:xfrm>
          <a:off x="939800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130827</xdr:rowOff>
    </xdr:from>
    <xdr:ext cx="469744" cy="259045"/>
    <xdr:sp macro="" textlink="">
      <xdr:nvSpPr>
        <xdr:cNvPr id="366" name="【保健所】&#10;一人当たり面積該当値テキスト"/>
        <xdr:cNvSpPr txBox="1"/>
      </xdr:nvSpPr>
      <xdr:spPr>
        <a:xfrm>
          <a:off x="9480550"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367" name="楕円 366"/>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368" name="直線コネクタ 367"/>
        <xdr:cNvCxnSpPr/>
      </xdr:nvCxnSpPr>
      <xdr:spPr>
        <a:xfrm>
          <a:off x="8686800" y="1786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69"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70" name="n_2aveValue【保健所】&#10;一人当たり面積"/>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71" name="n_1main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3" name="正方形/長方形 37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4" name="正方形/長方形 37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5" name="正方形/長方形 37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6" name="正方形/長方形 37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1" name="直線コネクタ 380"/>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2" name="テキスト ボックス 381"/>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3" name="直線コネクタ 382"/>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4" name="テキスト ボックス 383"/>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5" name="直線コネクタ 384"/>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6" name="テキスト ボックス 385"/>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7" name="直線コネクタ 386"/>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8" name="テキスト ボックス 387"/>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0" name="テキスト ボックス 38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392" name="直線コネクタ 391"/>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393"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394" name="直線コネクタ 393"/>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395"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396" name="直線コネクタ 395"/>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397" name="【試験研究機関】&#10;有形固定資産減価償却率平均値テキスト"/>
        <xdr:cNvSpPr txBox="1"/>
      </xdr:nvSpPr>
      <xdr:spPr>
        <a:xfrm>
          <a:off x="147447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398" name="フローチャート: 判断 397"/>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399" name="フローチャート: 判断 398"/>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00" name="フローチャート: 判断 399"/>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75692</xdr:rowOff>
    </xdr:from>
    <xdr:to>
      <xdr:col>85</xdr:col>
      <xdr:colOff>177800</xdr:colOff>
      <xdr:row>37</xdr:row>
      <xdr:rowOff>5842</xdr:rowOff>
    </xdr:to>
    <xdr:sp macro="" textlink="">
      <xdr:nvSpPr>
        <xdr:cNvPr id="406" name="楕円 405"/>
        <xdr:cNvSpPr/>
      </xdr:nvSpPr>
      <xdr:spPr>
        <a:xfrm>
          <a:off x="14649450" y="60256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54119</xdr:rowOff>
    </xdr:from>
    <xdr:ext cx="405111" cy="259045"/>
    <xdr:sp macro="" textlink="">
      <xdr:nvSpPr>
        <xdr:cNvPr id="407" name="【試験研究機関】&#10;有形固定資産減価償却率該当値テキスト"/>
        <xdr:cNvSpPr txBox="1"/>
      </xdr:nvSpPr>
      <xdr:spPr>
        <a:xfrm>
          <a:off x="14744700"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08" name="楕円 407"/>
        <xdr:cNvSpPr/>
      </xdr:nvSpPr>
      <xdr:spPr>
        <a:xfrm>
          <a:off x="13887450" y="589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126492</xdr:rowOff>
    </xdr:to>
    <xdr:cxnSp macro="">
      <xdr:nvCxnSpPr>
        <xdr:cNvPr id="409" name="直線コネクタ 408"/>
        <xdr:cNvCxnSpPr/>
      </xdr:nvCxnSpPr>
      <xdr:spPr>
        <a:xfrm>
          <a:off x="13938250" y="5941060"/>
          <a:ext cx="7620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166133</xdr:rowOff>
    </xdr:from>
    <xdr:ext cx="405111" cy="259045"/>
    <xdr:sp macro="" textlink="">
      <xdr:nvSpPr>
        <xdr:cNvPr id="410" name="n_1aveValue【試験研究機関】&#10;有形固定資産減価償却率"/>
        <xdr:cNvSpPr txBox="1"/>
      </xdr:nvSpPr>
      <xdr:spPr>
        <a:xfrm>
          <a:off x="137420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11" name="n_2aveValue【試験研究機関】&#10;有形固定資産減価償却率"/>
        <xdr:cNvSpPr txBox="1"/>
      </xdr:nvSpPr>
      <xdr:spPr>
        <a:xfrm>
          <a:off x="12960994" y="57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12" name="n_1mainValue【試験研究機関】&#10;有形固定資産減価償却率"/>
        <xdr:cNvSpPr txBox="1"/>
      </xdr:nvSpPr>
      <xdr:spPr>
        <a:xfrm>
          <a:off x="137420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4" name="正方形/長方形 41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5" name="正方形/長方形 41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6" name="正方形/長方形 41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7" name="正方形/長方形 41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32" name="直線コネクタ 431"/>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33"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34" name="直線コネクタ 433"/>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35"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36" name="直線コネクタ 435"/>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37"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38" name="フローチャート: 判断 437"/>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39" name="フローチャート: 判断 438"/>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40" name="フローチャート: 判断 439"/>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446" name="楕円 445"/>
        <xdr:cNvSpPr/>
      </xdr:nvSpPr>
      <xdr:spPr>
        <a:xfrm>
          <a:off x="19900900" y="67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86631</xdr:rowOff>
    </xdr:from>
    <xdr:ext cx="469744" cy="259045"/>
    <xdr:sp macro="" textlink="">
      <xdr:nvSpPr>
        <xdr:cNvPr id="447" name="【試験研究機関】&#10;一人当たり面積該当値テキスト"/>
        <xdr:cNvSpPr txBox="1"/>
      </xdr:nvSpPr>
      <xdr:spPr>
        <a:xfrm>
          <a:off x="20002500" y="669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xdr:rowOff>
    </xdr:from>
    <xdr:to>
      <xdr:col>112</xdr:col>
      <xdr:colOff>38100</xdr:colOff>
      <xdr:row>41</xdr:row>
      <xdr:rowOff>104140</xdr:rowOff>
    </xdr:to>
    <xdr:sp macro="" textlink="">
      <xdr:nvSpPr>
        <xdr:cNvPr id="448" name="楕円 447"/>
        <xdr:cNvSpPr/>
      </xdr:nvSpPr>
      <xdr:spPr>
        <a:xfrm>
          <a:off x="19157950" y="6777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53340</xdr:rowOff>
    </xdr:to>
    <xdr:cxnSp macro="">
      <xdr:nvCxnSpPr>
        <xdr:cNvPr id="449" name="直線コネクタ 448"/>
        <xdr:cNvCxnSpPr/>
      </xdr:nvCxnSpPr>
      <xdr:spPr>
        <a:xfrm flipV="1">
          <a:off x="19202400" y="6826504"/>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102379</xdr:rowOff>
    </xdr:from>
    <xdr:ext cx="469744" cy="259045"/>
    <xdr:sp macro="" textlink="">
      <xdr:nvSpPr>
        <xdr:cNvPr id="450" name="n_1aveValue【試験研究機関】&#10;一人当たり面積"/>
        <xdr:cNvSpPr txBox="1"/>
      </xdr:nvSpPr>
      <xdr:spPr>
        <a:xfrm>
          <a:off x="18980227" y="654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111523</xdr:rowOff>
    </xdr:from>
    <xdr:ext cx="469744" cy="259045"/>
    <xdr:sp macro="" textlink="">
      <xdr:nvSpPr>
        <xdr:cNvPr id="451" name="n_2aveValue【試験研究機関】&#10;一人当たり面積"/>
        <xdr:cNvSpPr txBox="1"/>
      </xdr:nvSpPr>
      <xdr:spPr>
        <a:xfrm>
          <a:off x="18180127" y="65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95267</xdr:rowOff>
    </xdr:from>
    <xdr:ext cx="469744" cy="259045"/>
    <xdr:sp macro="" textlink="">
      <xdr:nvSpPr>
        <xdr:cNvPr id="452" name="n_1mainValue【試験研究機関】&#10;一人当たり面積"/>
        <xdr:cNvSpPr txBox="1"/>
      </xdr:nvSpPr>
      <xdr:spPr>
        <a:xfrm>
          <a:off x="18980227" y="68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4" name="正方形/長方形 45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5" name="正方形/長方形 45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6" name="正方形/長方形 45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7" name="正方形/長方形 45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1" name="テキスト ボックス 46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3" name="テキスト ボックス 462"/>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3" name="テキスト ボックス 472"/>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5" name="テキスト ボックス 47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157843</xdr:rowOff>
    </xdr:from>
    <xdr:to>
      <xdr:col>85</xdr:col>
      <xdr:colOff>126364</xdr:colOff>
      <xdr:row>64</xdr:row>
      <xdr:rowOff>21772</xdr:rowOff>
    </xdr:to>
    <xdr:cxnSp macro="">
      <xdr:nvCxnSpPr>
        <xdr:cNvPr id="477" name="直線コネクタ 476"/>
        <xdr:cNvCxnSpPr/>
      </xdr:nvCxnSpPr>
      <xdr:spPr>
        <a:xfrm flipV="1">
          <a:off x="14698345" y="9079593"/>
          <a:ext cx="1269" cy="151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25599</xdr:rowOff>
    </xdr:from>
    <xdr:ext cx="405111" cy="259045"/>
    <xdr:sp macro="" textlink="">
      <xdr:nvSpPr>
        <xdr:cNvPr id="478" name="【警察施設】&#10;有形固定資産減価償却率最小値テキスト"/>
        <xdr:cNvSpPr txBox="1"/>
      </xdr:nvSpPr>
      <xdr:spPr>
        <a:xfrm>
          <a:off x="147447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21772</xdr:rowOff>
    </xdr:from>
    <xdr:to>
      <xdr:col>86</xdr:col>
      <xdr:colOff>25400</xdr:colOff>
      <xdr:row>64</xdr:row>
      <xdr:rowOff>21772</xdr:rowOff>
    </xdr:to>
    <xdr:cxnSp macro="">
      <xdr:nvCxnSpPr>
        <xdr:cNvPr id="479" name="直線コネクタ 478"/>
        <xdr:cNvCxnSpPr/>
      </xdr:nvCxnSpPr>
      <xdr:spPr>
        <a:xfrm>
          <a:off x="14611350" y="10594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104520</xdr:rowOff>
    </xdr:from>
    <xdr:ext cx="405111" cy="259045"/>
    <xdr:sp macro="" textlink="">
      <xdr:nvSpPr>
        <xdr:cNvPr id="480" name="【警察施設】&#10;有形固定資産減価償却率最大値テキスト"/>
        <xdr:cNvSpPr txBox="1"/>
      </xdr:nvSpPr>
      <xdr:spPr>
        <a:xfrm>
          <a:off x="14744700" y="886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157843</xdr:rowOff>
    </xdr:from>
    <xdr:to>
      <xdr:col>86</xdr:col>
      <xdr:colOff>25400</xdr:colOff>
      <xdr:row>54</xdr:row>
      <xdr:rowOff>157843</xdr:rowOff>
    </xdr:to>
    <xdr:cxnSp macro="">
      <xdr:nvCxnSpPr>
        <xdr:cNvPr id="481" name="直線コネクタ 480"/>
        <xdr:cNvCxnSpPr/>
      </xdr:nvCxnSpPr>
      <xdr:spPr>
        <a:xfrm>
          <a:off x="14611350" y="907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138084</xdr:rowOff>
    </xdr:from>
    <xdr:ext cx="405111" cy="259045"/>
    <xdr:sp macro="" textlink="">
      <xdr:nvSpPr>
        <xdr:cNvPr id="482" name="【警察施設】&#10;有形固定資産減価償却率平均値テキスト"/>
        <xdr:cNvSpPr txBox="1"/>
      </xdr:nvSpPr>
      <xdr:spPr>
        <a:xfrm>
          <a:off x="14744700" y="9390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115207</xdr:rowOff>
    </xdr:from>
    <xdr:to>
      <xdr:col>85</xdr:col>
      <xdr:colOff>177800</xdr:colOff>
      <xdr:row>58</xdr:row>
      <xdr:rowOff>45357</xdr:rowOff>
    </xdr:to>
    <xdr:sp macro="" textlink="">
      <xdr:nvSpPr>
        <xdr:cNvPr id="483" name="フローチャート: 判断 482"/>
        <xdr:cNvSpPr/>
      </xdr:nvSpPr>
      <xdr:spPr>
        <a:xfrm>
          <a:off x="14649450" y="95322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17235</xdr:rowOff>
    </xdr:from>
    <xdr:to>
      <xdr:col>81</xdr:col>
      <xdr:colOff>101600</xdr:colOff>
      <xdr:row>61</xdr:row>
      <xdr:rowOff>118835</xdr:rowOff>
    </xdr:to>
    <xdr:sp macro="" textlink="">
      <xdr:nvSpPr>
        <xdr:cNvPr id="484" name="フローチャート: 判断 483"/>
        <xdr:cNvSpPr/>
      </xdr:nvSpPr>
      <xdr:spPr>
        <a:xfrm>
          <a:off x="1388745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485" name="フローチャート: 判断 484"/>
        <xdr:cNvSpPr/>
      </xdr:nvSpPr>
      <xdr:spPr>
        <a:xfrm>
          <a:off x="13093700" y="10181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68943</xdr:rowOff>
    </xdr:from>
    <xdr:to>
      <xdr:col>85</xdr:col>
      <xdr:colOff>177800</xdr:colOff>
      <xdr:row>60</xdr:row>
      <xdr:rowOff>170543</xdr:rowOff>
    </xdr:to>
    <xdr:sp macro="" textlink="">
      <xdr:nvSpPr>
        <xdr:cNvPr id="491" name="楕円 490"/>
        <xdr:cNvSpPr/>
      </xdr:nvSpPr>
      <xdr:spPr>
        <a:xfrm>
          <a:off x="14649450" y="99812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47370</xdr:rowOff>
    </xdr:from>
    <xdr:ext cx="405111" cy="259045"/>
    <xdr:sp macro="" textlink="">
      <xdr:nvSpPr>
        <xdr:cNvPr id="492" name="【警察施設】&#10;有形固定資産減価償却率該当値テキスト"/>
        <xdr:cNvSpPr txBox="1"/>
      </xdr:nvSpPr>
      <xdr:spPr>
        <a:xfrm>
          <a:off x="14744700"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93" name="楕円 492"/>
        <xdr:cNvSpPr/>
      </xdr:nvSpPr>
      <xdr:spPr>
        <a:xfrm>
          <a:off x="13887450" y="9835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119743</xdr:rowOff>
    </xdr:to>
    <xdr:cxnSp macro="">
      <xdr:nvCxnSpPr>
        <xdr:cNvPr id="494" name="直線コネクタ 493"/>
        <xdr:cNvCxnSpPr/>
      </xdr:nvCxnSpPr>
      <xdr:spPr>
        <a:xfrm>
          <a:off x="13938250" y="9886043"/>
          <a:ext cx="762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109962</xdr:rowOff>
    </xdr:from>
    <xdr:ext cx="405111" cy="259045"/>
    <xdr:sp macro="" textlink="">
      <xdr:nvSpPr>
        <xdr:cNvPr id="495" name="n_1aveValue【警察施設】&#10;有形固定資産減価償却率"/>
        <xdr:cNvSpPr txBox="1"/>
      </xdr:nvSpPr>
      <xdr:spPr>
        <a:xfrm>
          <a:off x="13742044" y="1018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50999</xdr:rowOff>
    </xdr:from>
    <xdr:ext cx="405111" cy="259045"/>
    <xdr:sp macro="" textlink="">
      <xdr:nvSpPr>
        <xdr:cNvPr id="496" name="n_2aveValue【警察施設】&#10;有形固定資産減価償却率"/>
        <xdr:cNvSpPr txBox="1"/>
      </xdr:nvSpPr>
      <xdr:spPr>
        <a:xfrm>
          <a:off x="12960994" y="996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497" name="n_1mainValue【警察施設】&#10;有形固定資産減価償却率"/>
        <xdr:cNvSpPr txBox="1"/>
      </xdr:nvSpPr>
      <xdr:spPr>
        <a:xfrm>
          <a:off x="137420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9" name="正方形/長方形 49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0" name="正方形/長方形 49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1" name="正方形/長方形 50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2" name="正方形/長方形 50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19" name="直線コネクタ 518"/>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20"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21" name="直線コネクタ 520"/>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22"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23" name="直線コネクタ 522"/>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24"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25" name="フローチャート: 判断 524"/>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26" name="フローチャート: 判断 525"/>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27" name="フローチャート: 判断 526"/>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33" name="楕円 532"/>
        <xdr:cNvSpPr/>
      </xdr:nvSpPr>
      <xdr:spPr>
        <a:xfrm>
          <a:off x="19900900" y="10505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12717</xdr:rowOff>
    </xdr:from>
    <xdr:ext cx="469744" cy="259045"/>
    <xdr:sp macro="" textlink="">
      <xdr:nvSpPr>
        <xdr:cNvPr id="534" name="【警察施設】&#10;一人当たり面積該当値テキスト"/>
        <xdr:cNvSpPr txBox="1"/>
      </xdr:nvSpPr>
      <xdr:spPr>
        <a:xfrm>
          <a:off x="200025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35" name="楕円 534"/>
        <xdr:cNvSpPr/>
      </xdr:nvSpPr>
      <xdr:spPr>
        <a:xfrm>
          <a:off x="19157950" y="105054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536" name="直線コネクタ 535"/>
        <xdr:cNvCxnSpPr/>
      </xdr:nvCxnSpPr>
      <xdr:spPr>
        <a:xfrm>
          <a:off x="19202400" y="105562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166387</xdr:rowOff>
    </xdr:from>
    <xdr:ext cx="469744" cy="259045"/>
    <xdr:sp macro="" textlink="">
      <xdr:nvSpPr>
        <xdr:cNvPr id="537" name="n_1aveValue【警察施設】&#10;一人当たり面積"/>
        <xdr:cNvSpPr txBox="1"/>
      </xdr:nvSpPr>
      <xdr:spPr>
        <a:xfrm>
          <a:off x="189802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38" name="n_2aveValue【警察施設】&#10;一人当たり面積"/>
        <xdr:cNvSpPr txBox="1"/>
      </xdr:nvSpPr>
      <xdr:spPr>
        <a:xfrm>
          <a:off x="181801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39" name="n_1mainValue【警察施設】&#10;一人当たり面積"/>
        <xdr:cNvSpPr txBox="1"/>
      </xdr:nvSpPr>
      <xdr:spPr>
        <a:xfrm>
          <a:off x="189802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1" name="正方形/長方形 54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2" name="正方形/長方形 54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3" name="正方形/長方形 54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4" name="正方形/長方形 54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8" name="テキスト ボックス 547"/>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9" name="直線コネクタ 548"/>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0" name="テキスト ボックス 549"/>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1" name="直線コネクタ 550"/>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2" name="テキスト ボックス 551"/>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3" name="直線コネクタ 552"/>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4" name="テキスト ボックス 553"/>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5" name="直線コネクタ 554"/>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6" name="テキスト ボックス 555"/>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8" name="テキスト ボックス 557"/>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60" name="直線コネクタ 559"/>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61"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62" name="直線コネクタ 561"/>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63"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64" name="直線コネクタ 563"/>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146321</xdr:rowOff>
    </xdr:from>
    <xdr:ext cx="405111" cy="259045"/>
    <xdr:sp macro="" textlink="">
      <xdr:nvSpPr>
        <xdr:cNvPr id="565" name="【庁舎】&#10;有形固定資産減価償却率平均値テキスト"/>
        <xdr:cNvSpPr txBox="1"/>
      </xdr:nvSpPr>
      <xdr:spPr>
        <a:xfrm>
          <a:off x="14744700" y="135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66" name="フローチャート: 判断 565"/>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567" name="フローチャート: 判断 566"/>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568" name="フローチャート: 判断 567"/>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574" name="楕円 573"/>
        <xdr:cNvSpPr/>
      </xdr:nvSpPr>
      <xdr:spPr>
        <a:xfrm>
          <a:off x="14649450" y="13047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123207</xdr:rowOff>
    </xdr:from>
    <xdr:ext cx="405111" cy="259045"/>
    <xdr:sp macro="" textlink="">
      <xdr:nvSpPr>
        <xdr:cNvPr id="575" name="【庁舎】&#10;有形固定資産減価償却率該当値テキスト"/>
        <xdr:cNvSpPr txBox="1"/>
      </xdr:nvSpPr>
      <xdr:spPr>
        <a:xfrm>
          <a:off x="147447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131318</xdr:rowOff>
    </xdr:from>
    <xdr:to>
      <xdr:col>81</xdr:col>
      <xdr:colOff>101600</xdr:colOff>
      <xdr:row>78</xdr:row>
      <xdr:rowOff>61468</xdr:rowOff>
    </xdr:to>
    <xdr:sp macro="" textlink="">
      <xdr:nvSpPr>
        <xdr:cNvPr id="576" name="楕円 575"/>
        <xdr:cNvSpPr/>
      </xdr:nvSpPr>
      <xdr:spPr>
        <a:xfrm>
          <a:off x="13887450" y="128503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xdr:rowOff>
    </xdr:from>
    <xdr:to>
      <xdr:col>85</xdr:col>
      <xdr:colOff>127000</xdr:colOff>
      <xdr:row>79</xdr:row>
      <xdr:rowOff>49530</xdr:rowOff>
    </xdr:to>
    <xdr:cxnSp macro="">
      <xdr:nvCxnSpPr>
        <xdr:cNvPr id="577" name="直線コネクタ 576"/>
        <xdr:cNvCxnSpPr/>
      </xdr:nvCxnSpPr>
      <xdr:spPr>
        <a:xfrm>
          <a:off x="13938250" y="12894818"/>
          <a:ext cx="762000" cy="20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32021</xdr:rowOff>
    </xdr:from>
    <xdr:ext cx="405111" cy="259045"/>
    <xdr:sp macro="" textlink="">
      <xdr:nvSpPr>
        <xdr:cNvPr id="578" name="n_1aveValue【庁舎】&#10;有形固定資産減価償却率"/>
        <xdr:cNvSpPr txBox="1"/>
      </xdr:nvSpPr>
      <xdr:spPr>
        <a:xfrm>
          <a:off x="13742044" y="13741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87140</xdr:rowOff>
    </xdr:from>
    <xdr:ext cx="405111" cy="259045"/>
    <xdr:sp macro="" textlink="">
      <xdr:nvSpPr>
        <xdr:cNvPr id="579" name="n_2aveValue【庁舎】&#10;有形固定資産減価償却率"/>
        <xdr:cNvSpPr txBox="1"/>
      </xdr:nvSpPr>
      <xdr:spPr>
        <a:xfrm>
          <a:off x="1296099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77995</xdr:rowOff>
    </xdr:from>
    <xdr:ext cx="405111" cy="259045"/>
    <xdr:sp macro="" textlink="">
      <xdr:nvSpPr>
        <xdr:cNvPr id="580" name="n_1mainValue【庁舎】&#10;有形固定資産減価償却率"/>
        <xdr:cNvSpPr txBox="1"/>
      </xdr:nvSpPr>
      <xdr:spPr>
        <a:xfrm>
          <a:off x="13742044" y="126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2" name="正方形/長方形 58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3" name="正方形/長方形 58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4" name="正方形/長方形 58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5" name="正方形/長方形 58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9" name="テキスト ボックス 588"/>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05" name="直線コネクタ 604"/>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06"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07" name="直線コネクタ 606"/>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08"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09" name="直線コネクタ 608"/>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610" name="【庁舎】&#10;一人当たり面積平均値テキスト"/>
        <xdr:cNvSpPr txBox="1"/>
      </xdr:nvSpPr>
      <xdr:spPr>
        <a:xfrm>
          <a:off x="20002500" y="13994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11" name="フローチャート: 判断 610"/>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12" name="フローチャート: 判断 611"/>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104866</xdr:rowOff>
    </xdr:from>
    <xdr:to>
      <xdr:col>107</xdr:col>
      <xdr:colOff>101600</xdr:colOff>
      <xdr:row>87</xdr:row>
      <xdr:rowOff>35016</xdr:rowOff>
    </xdr:to>
    <xdr:sp macro="" textlink="">
      <xdr:nvSpPr>
        <xdr:cNvPr id="613" name="フローチャート: 判断 612"/>
        <xdr:cNvSpPr/>
      </xdr:nvSpPr>
      <xdr:spPr>
        <a:xfrm>
          <a:off x="18345150" y="14309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87</xdr:row>
      <xdr:rowOff>1995</xdr:rowOff>
    </xdr:from>
    <xdr:to>
      <xdr:col>116</xdr:col>
      <xdr:colOff>114300</xdr:colOff>
      <xdr:row>87</xdr:row>
      <xdr:rowOff>103595</xdr:rowOff>
    </xdr:to>
    <xdr:sp macro="" textlink="">
      <xdr:nvSpPr>
        <xdr:cNvPr id="619" name="楕円 618"/>
        <xdr:cNvSpPr/>
      </xdr:nvSpPr>
      <xdr:spPr>
        <a:xfrm>
          <a:off x="19900900" y="1437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86</xdr:row>
      <xdr:rowOff>88372</xdr:rowOff>
    </xdr:from>
    <xdr:ext cx="469744" cy="259045"/>
    <xdr:sp macro="" textlink="">
      <xdr:nvSpPr>
        <xdr:cNvPr id="620" name="【庁舎】&#10;一人当たり面積該当値テキスト"/>
        <xdr:cNvSpPr txBox="1"/>
      </xdr:nvSpPr>
      <xdr:spPr>
        <a:xfrm>
          <a:off x="20002500" y="1429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87</xdr:row>
      <xdr:rowOff>5262</xdr:rowOff>
    </xdr:from>
    <xdr:to>
      <xdr:col>112</xdr:col>
      <xdr:colOff>38100</xdr:colOff>
      <xdr:row>87</xdr:row>
      <xdr:rowOff>106862</xdr:rowOff>
    </xdr:to>
    <xdr:sp macro="" textlink="">
      <xdr:nvSpPr>
        <xdr:cNvPr id="621" name="楕円 620"/>
        <xdr:cNvSpPr/>
      </xdr:nvSpPr>
      <xdr:spPr>
        <a:xfrm>
          <a:off x="19157950" y="14375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52795</xdr:rowOff>
    </xdr:from>
    <xdr:to>
      <xdr:col>116</xdr:col>
      <xdr:colOff>63500</xdr:colOff>
      <xdr:row>87</xdr:row>
      <xdr:rowOff>56062</xdr:rowOff>
    </xdr:to>
    <xdr:cxnSp macro="">
      <xdr:nvCxnSpPr>
        <xdr:cNvPr id="622" name="直線コネクタ 621"/>
        <xdr:cNvCxnSpPr/>
      </xdr:nvCxnSpPr>
      <xdr:spPr>
        <a:xfrm flipV="1">
          <a:off x="19202400" y="14422845"/>
          <a:ext cx="7493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61340</xdr:rowOff>
    </xdr:from>
    <xdr:ext cx="469744" cy="259045"/>
    <xdr:sp macro="" textlink="">
      <xdr:nvSpPr>
        <xdr:cNvPr id="623" name="n_1aveValue【庁舎】&#10;一人当たり面積"/>
        <xdr:cNvSpPr txBox="1"/>
      </xdr:nvSpPr>
      <xdr:spPr>
        <a:xfrm>
          <a:off x="18980227" y="14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51543</xdr:rowOff>
    </xdr:from>
    <xdr:ext cx="469744" cy="259045"/>
    <xdr:sp macro="" textlink="">
      <xdr:nvSpPr>
        <xdr:cNvPr id="624" name="n_2aveValue【庁舎】&#10;一人当たり面積"/>
        <xdr:cNvSpPr txBox="1"/>
      </xdr:nvSpPr>
      <xdr:spPr>
        <a:xfrm>
          <a:off x="18180127" y="140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97989</xdr:rowOff>
    </xdr:from>
    <xdr:ext cx="469744" cy="259045"/>
    <xdr:sp macro="" textlink="">
      <xdr:nvSpPr>
        <xdr:cNvPr id="625" name="n_1mainValue【庁舎】&#10;一人当たり面積"/>
        <xdr:cNvSpPr txBox="1"/>
      </xdr:nvSpPr>
      <xdr:spPr>
        <a:xfrm>
          <a:off x="18980227" y="144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施設類型ごとの有形固定資産減価償却率は、本県が保有する公共施設等が高度経済成長期を中心に多数整備されたことなどから老朽化が進んでおり、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県民会館、保健所、庁舎において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月策定の公共施設等総合管理計画に基づき、施設の状況を的確に把握しながら、適切な維持管理、補修及び更新を計画的に実施することにより、施設の長寿命化を進めていきます。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県は、広い県土、長い海岸線延長、積雪・地滑り、中山間地対策など各種施策に多額の行政需要がある一方で、それを満たす財源である県税収入等の割合が低いことから、指数としては全国中位水準で推移しております。</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年度は地方消費税等の税収増により</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ポイント増加、平成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年度は交付税原資化に伴う県民税法人税割の減収等により単年度で減少したものの、３カ年平均では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ポイント増加、平成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年度は県費負担教職員の給与負担の政令市移譲に係る税源移譲の影響等により単年度で減少したものの、３か年平均では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年度は需要額がトップランナー方式を反映した基準財政需要額の見直し等により減少となる一方、収入額は地方消費税の増収等により増加したことなどから、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前年度同値の</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引き続き、歳出面における内部管理経費等の縮減を図るとともに、税収等の歳入確保策に取り組むことで、財政構造の一層の改善に努めてまいります。</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7357"/>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年度は税収が増加したことに加え、公債費充当一般財源が減少したことから</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年度は公債費充当一般財源は減少したものの、地方法人税（国税）の創設に伴う法人県民税の税率引下げ等による税収の減少の影響がより大きく、</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年度は、分子において県費負担教職員の給与負担の政令市移譲に伴う人件費の減が比率の減要素として働いたものの、分母において地方交付税の減が比率の増要素としてより大きく働いたため、</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平成３０年度の経常収支比率は、分子は利子の減少による公債費充当一般財源の減等により比率の減要素として働いた一方、分母は減収補てん債の減、臨時財政対策債の減等により増要素として働いたため、前年度に比べて</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引き続き、歳入確保策を講じていくとともに、事務の効率化、職員の適正配置の推進による人件費の歳出抑制に努めるなど、財政の健全化の確保に努めてまいります。</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22225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776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1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33592"/>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62</xdr:row>
      <xdr:rowOff>165100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335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142875</xdr:rowOff>
    </xdr:from>
    <xdr:to>
      <xdr:col>23</xdr:col>
      <xdr:colOff>184150</xdr:colOff>
      <xdr:row>66</xdr:row>
      <xdr:rowOff>73025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114952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24342</xdr:rowOff>
    </xdr:from>
    <xdr:to>
      <xdr:col>11</xdr:col>
      <xdr:colOff>82550</xdr:colOff>
      <xdr:row>61</xdr:row>
      <xdr:rowOff>125942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136119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適正な定員管理や給与構造改革の実施による人件費の抑制に努めており、人件費は減少傾向にありますが、大雪に伴う道路除雪費の増等により、人件費・物件費等の人口一人当たり決算額は、しばしば前年を上回る結果となってい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比較的降雪の少なかった平成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年度は前年比で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1,575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の減、降雪量が多かった平成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年度は前年比でそれぞれ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2,678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1,549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円の増加となっております。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豪雪に見舞われたものの、県費負担教職員の給与負担の政令市移譲により人件費が大幅に減少したことから前年比で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11,724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円の減少となっております。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引き続き、歳出の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選択と集中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を徹底し、人件費をはじめとする内部管理経費の縮減に努めてまいります。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167379</xdr:rowOff>
    </xdr:from>
    <xdr:to>
      <xdr:col>23</xdr:col>
      <xdr:colOff>133350</xdr:colOff>
      <xdr:row>83</xdr:row>
      <xdr:rowOff>9744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26279"/>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9282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9744</xdr:rowOff>
    </xdr:from>
    <xdr:to>
      <xdr:col>19</xdr:col>
      <xdr:colOff>133350</xdr:colOff>
      <xdr:row>84</xdr:row>
      <xdr:rowOff>74044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40094"/>
          <a:ext cx="889000" cy="2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118656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4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42897</xdr:rowOff>
    </xdr:from>
    <xdr:to>
      <xdr:col>15</xdr:col>
      <xdr:colOff>82550</xdr:colOff>
      <xdr:row>84</xdr:row>
      <xdr:rowOff>74044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44697"/>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38019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42897</xdr:rowOff>
    </xdr:from>
    <xdr:to>
      <xdr:col>11</xdr:col>
      <xdr:colOff>31750</xdr:colOff>
      <xdr:row>84</xdr:row>
      <xdr:rowOff>74568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44697"/>
          <a:ext cx="8890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52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116579</xdr:rowOff>
    </xdr:from>
    <xdr:to>
      <xdr:col>23</xdr:col>
      <xdr:colOff>184150</xdr:colOff>
      <xdr:row>83</xdr:row>
      <xdr:rowOff>46729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133106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2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130394</xdr:rowOff>
    </xdr:from>
    <xdr:to>
      <xdr:col>19</xdr:col>
      <xdr:colOff>184150</xdr:colOff>
      <xdr:row>83</xdr:row>
      <xdr:rowOff>60544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70721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23244</xdr:rowOff>
    </xdr:from>
    <xdr:to>
      <xdr:col>15</xdr:col>
      <xdr:colOff>133350</xdr:colOff>
      <xdr:row>84</xdr:row>
      <xdr:rowOff>124844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109621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1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163547</xdr:rowOff>
    </xdr:from>
    <xdr:to>
      <xdr:col>11</xdr:col>
      <xdr:colOff>82550</xdr:colOff>
      <xdr:row>84</xdr:row>
      <xdr:rowOff>93697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78474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8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23768</xdr:rowOff>
    </xdr:from>
    <xdr:to>
      <xdr:col>7</xdr:col>
      <xdr:colOff>31750</xdr:colOff>
      <xdr:row>84</xdr:row>
      <xdr:rowOff>125368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135545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年の給与構造改革時に級別標準職務の見直し等を行い、給与水準の適正化に取り組んでいます。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年度から、地域水準に合わせた独自給料表を導入していましたが、平成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年度に給与の総合的見直しを実施し、国準拠の給料表に改正しました。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今後とも、引き続き給与水準の適正な管理に努めてまいります。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123189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8945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144780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393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144780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0393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945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南北に細長く、海に面し、離島を有するなど特徴的な県域であり、人口の割に可住面積が広いことから、人口の集中度が低く集落が散在しているため、同様の面積・人口の団体と比べ、県道や河川などの県土の管理コストや産業基盤の維持管理コストが大きく、土木、農林水産、土地改良部門の職員数が多くなってい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らの地勢的要因等により都道府県平均と比べ職員数が多くなっていますが、引き続き定員の適正化を図るため、地方分権の進展などに伴う県の施策を取り巻く環境や行政需要の動向を踏まえながら、組織のあり方や仕事の内容・進め方などの見直しを政策的に行っていくこととしてい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55852</xdr:rowOff>
    </xdr:from>
    <xdr:to>
      <xdr:col>81</xdr:col>
      <xdr:colOff>44450</xdr:colOff>
      <xdr:row>60</xdr:row>
      <xdr:rowOff>73950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34285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89255</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55852</xdr:rowOff>
    </xdr:from>
    <xdr:to>
      <xdr:col>77</xdr:col>
      <xdr:colOff>44450</xdr:colOff>
      <xdr:row>60</xdr:row>
      <xdr:rowOff>56431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0342852"/>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14924</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6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56431</xdr:rowOff>
    </xdr:from>
    <xdr:to>
      <xdr:col>72</xdr:col>
      <xdr:colOff>203200</xdr:colOff>
      <xdr:row>62</xdr:row>
      <xdr:rowOff>126226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4401800" y="10343431"/>
          <a:ext cx="889000" cy="4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169894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126226</xdr:rowOff>
    </xdr:from>
    <xdr:to>
      <xdr:col>68</xdr:col>
      <xdr:colOff>152400</xdr:colOff>
      <xdr:row>62</xdr:row>
      <xdr:rowOff>128012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756126"/>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23150</xdr:rowOff>
    </xdr:from>
    <xdr:to>
      <xdr:col>81</xdr:col>
      <xdr:colOff>95250</xdr:colOff>
      <xdr:row>60</xdr:row>
      <xdr:rowOff>124750</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3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39677</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15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5052</xdr:rowOff>
    </xdr:from>
    <xdr:to>
      <xdr:col>77</xdr:col>
      <xdr:colOff>95250</xdr:colOff>
      <xdr:row>60</xdr:row>
      <xdr:rowOff>106652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2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116829</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06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5631</xdr:rowOff>
    </xdr:from>
    <xdr:to>
      <xdr:col>73</xdr:col>
      <xdr:colOff>44450</xdr:colOff>
      <xdr:row>60</xdr:row>
      <xdr:rowOff>107231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6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75426</xdr:rowOff>
    </xdr:from>
    <xdr:to>
      <xdr:col>68</xdr:col>
      <xdr:colOff>203200</xdr:colOff>
      <xdr:row>63</xdr:row>
      <xdr:rowOff>5576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7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161803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77212</xdr:rowOff>
    </xdr:from>
    <xdr:to>
      <xdr:col>64</xdr:col>
      <xdr:colOff>152400</xdr:colOff>
      <xdr:row>63</xdr:row>
      <xdr:rowOff>7362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7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163589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9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経済対策・災害復旧に係る県債の元利償還の本格化に伴い、実質公債費比率は平成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年度から増加傾向にありましたが、平成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年度にピークに達しました。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借換債を除く実質的な公債費がピークアウトしたことから、平成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年度以降指標は改善を続けてきましたが、平成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公債費のうち交付税で措置される額が減少したことに加え、算定の分母項目である標準財政規模が、公債費に対する交付税措置の縮小や包括算定経費の減少の影響等により前年度より減少した結果</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、実質公債費比率の前年比は単年度で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ポイント、３カ年平均では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今後とも、新潟県行財政改革行動計画を着実に実行し、公債費負担の抑制に取り組んでいきます。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113595</xdr:rowOff>
    </xdr:from>
    <xdr:to>
      <xdr:col>81</xdr:col>
      <xdr:colOff>44450</xdr:colOff>
      <xdr:row>41</xdr:row>
      <xdr:rowOff>76200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179800" y="69715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73378</xdr:rowOff>
    </xdr:from>
    <xdr:to>
      <xdr:col>77</xdr:col>
      <xdr:colOff>44450</xdr:colOff>
      <xdr:row>40</xdr:row>
      <xdr:rowOff>113595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5290800" y="69313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41</xdr:row>
      <xdr:rowOff>62795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9313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09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62795</xdr:rowOff>
    </xdr:from>
    <xdr:to>
      <xdr:col>77</xdr:col>
      <xdr:colOff>95250</xdr:colOff>
      <xdr:row>40</xdr:row>
      <xdr:rowOff>164395</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22578</xdr:rowOff>
    </xdr:from>
    <xdr:to>
      <xdr:col>73</xdr:col>
      <xdr:colOff>44450</xdr:colOff>
      <xdr:row>40</xdr:row>
      <xdr:rowOff>124178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134355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年度は分母項目である標準財政規模が増加したこと等から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年度は県立武道館の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事業開始に伴う債務負担行為に基づく支出予定額の増加や標準財政規模の減少等により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年度は、県費負担教職員の給与負担の政令市移譲に伴い、分子項目において退職手当負担見込額の減少が比率の減要素として働いたものの、分母項目において標準財政規模が減少したこと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おります。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県債残高のうち交付税で措置される額が減少していることに加え、算定の分母項目である標準財政規模が、公債費に対する交付税措置の縮小や包括算定経費の減少の影響等により減少したため、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321.4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とも、新潟県行財政改革行動計画を着実に実行し、公債費負担の抑制に取り組んでいきます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97367</xdr:rowOff>
    </xdr:from>
    <xdr:to>
      <xdr:col>81</xdr:col>
      <xdr:colOff>44450</xdr:colOff>
      <xdr:row>21</xdr:row>
      <xdr:rowOff>148844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179800" y="3697817"/>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29693</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944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132885</xdr:rowOff>
    </xdr:from>
    <xdr:to>
      <xdr:col>77</xdr:col>
      <xdr:colOff>44450</xdr:colOff>
      <xdr:row>21</xdr:row>
      <xdr:rowOff>97367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3561885"/>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110465</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8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39582</xdr:rowOff>
    </xdr:from>
    <xdr:to>
      <xdr:col>72</xdr:col>
      <xdr:colOff>203200</xdr:colOff>
      <xdr:row>20</xdr:row>
      <xdr:rowOff>132885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3468582"/>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101617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39582</xdr:rowOff>
    </xdr:from>
    <xdr:to>
      <xdr:col>68</xdr:col>
      <xdr:colOff>152400</xdr:colOff>
      <xdr:row>20</xdr:row>
      <xdr:rowOff>56473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34685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62205</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155761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98044</xdr:rowOff>
    </xdr:from>
    <xdr:to>
      <xdr:col>81</xdr:col>
      <xdr:colOff>95250</xdr:colOff>
      <xdr:row>22</xdr:row>
      <xdr:rowOff>28194</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3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165371</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359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46567</xdr:rowOff>
    </xdr:from>
    <xdr:to>
      <xdr:col>77</xdr:col>
      <xdr:colOff>95250</xdr:colOff>
      <xdr:row>21</xdr:row>
      <xdr:rowOff>148167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132944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7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82085</xdr:rowOff>
    </xdr:from>
    <xdr:to>
      <xdr:col>73</xdr:col>
      <xdr:colOff>44450</xdr:colOff>
      <xdr:row>21</xdr:row>
      <xdr:rowOff>12235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5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168462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59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160232</xdr:rowOff>
    </xdr:from>
    <xdr:to>
      <xdr:col>68</xdr:col>
      <xdr:colOff>203200</xdr:colOff>
      <xdr:row>20</xdr:row>
      <xdr:rowOff>90382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75159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5673</xdr:rowOff>
    </xdr:from>
    <xdr:to>
      <xdr:col>64</xdr:col>
      <xdr:colOff>152400</xdr:colOff>
      <xdr:row>20</xdr:row>
      <xdr:rowOff>107273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4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92050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5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経常収支比率に占める人件費（退職手当を除く）の比率については、適正な定員管理や給与構造改革の実施により、前年度比で、平成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しましたが、平成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年度は、県費負担教職員に係る給与負担の政令市移譲等により、前年度比で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退職手当の増等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今後とも、事務の効率化、職員の適正配置の推進による職員数の減や組織・機構の見直し等により、人件費の縮減を図ってまいります。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093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0934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経常収支比率に占める物件費の比率は、平成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年度以降、ほぼ横ばいの推移となっております。</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、社会資本施設に係る点検費等が</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約</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億円の増加</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したこ</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とから、比率が前年度から</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１</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3.2</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今後とも、事業の「選択と集中」を徹底していくことにより、内部管理経費の縮減に努めてまいります。</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経常収支比率に占める扶助費の比率は、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近年横ばいで推移しております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年度の扶助費は、特定難病扶助費の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政令市への事務移譲により、前値度比で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45357</xdr:rowOff>
    </xdr:from>
    <xdr:to>
      <xdr:col>24</xdr:col>
      <xdr:colOff>25400</xdr:colOff>
      <xdr:row>52</xdr:row>
      <xdr:rowOff>78015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8960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52</xdr:row>
      <xdr:rowOff>78015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8993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8993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78015</xdr:rowOff>
    </xdr:from>
    <xdr:to>
      <xdr:col>11</xdr:col>
      <xdr:colOff>9525</xdr:colOff>
      <xdr:row>52</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8993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97262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2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51</xdr:row>
      <xdr:rowOff>166007</xdr:rowOff>
    </xdr:from>
    <xdr:to>
      <xdr:col>24</xdr:col>
      <xdr:colOff>76200</xdr:colOff>
      <xdr:row>52</xdr:row>
      <xdr:rowOff>96157</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89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74584</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27215</xdr:rowOff>
    </xdr:from>
    <xdr:to>
      <xdr:col>20</xdr:col>
      <xdr:colOff>38100</xdr:colOff>
      <xdr:row>52</xdr:row>
      <xdr:rowOff>128815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138992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27215</xdr:rowOff>
    </xdr:from>
    <xdr:to>
      <xdr:col>15</xdr:col>
      <xdr:colOff>149225</xdr:colOff>
      <xdr:row>52</xdr:row>
      <xdr:rowOff>128815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27215</xdr:rowOff>
    </xdr:from>
    <xdr:to>
      <xdr:col>11</xdr:col>
      <xdr:colOff>60325</xdr:colOff>
      <xdr:row>52</xdr:row>
      <xdr:rowOff>128815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138992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27215</xdr:rowOff>
    </xdr:from>
    <xdr:to>
      <xdr:col>6</xdr:col>
      <xdr:colOff>171450</xdr:colOff>
      <xdr:row>52</xdr:row>
      <xdr:rowOff>128815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138992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維持補修費における道路除雪費の増減に毎年の動向が左右されています。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降雪量の多かった平成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は前年度比で㉖</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ポイント、㉘</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、㉙</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増加している一方、比較的降雪の少なかった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億円減額となった一方、</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国民健康保険特別会計設置に伴なう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繰出金の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公共施設等総合管理計画に基づき、維持補修費を含む内部管理経費の縮減を図ることで、中長期的な財政構造の改善に努めてまいります。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60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187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37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経常収支比率に占める補助費の比率は、平成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年度は税交付金の増により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年度も税交付金の増等により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年度は施設型給付費及び地域型保育給付費負担金の増等により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年度は県費負担教職員に係る給与負担の政令市移譲に伴い県民税所得割臨時交付金の増等により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前年度比でそれぞれ増となっております。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県費負担教職員に係る県民税所得割臨時交付金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にかかる減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額となったことなどから、比率も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38</xdr:row>
      <xdr:rowOff>107950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3754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38</xdr:row>
      <xdr:rowOff>107950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277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5956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76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57150</xdr:rowOff>
    </xdr:from>
    <xdr:to>
      <xdr:col>78</xdr:col>
      <xdr:colOff>120650</xdr:colOff>
      <xdr:row>38</xdr:row>
      <xdr:rowOff>158750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168927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公債費の比率は、経済対策・災害復旧等に係る県債の元利償還の本格化に伴い、増加傾向にありましたが、平成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年度にピークに達しました。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借換債を除く実質的な公債費のピークアウトにより、前年度に比べ平成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年度は県費負担教職員に係る給与負担の政令市移譲等による人件費の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減少による影響により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しましたが、平成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今後とも、新潟県行財政改革行動計画を着実に実行し、公債費負担の抑制に取り組んでいきます。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794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29029</xdr:rowOff>
    </xdr:from>
    <xdr:to>
      <xdr:col>19</xdr:col>
      <xdr:colOff>187325</xdr:colOff>
      <xdr:row>80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7450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29029</xdr:rowOff>
    </xdr:from>
    <xdr:to>
      <xdr:col>15</xdr:col>
      <xdr:colOff>98425</xdr:colOff>
      <xdr:row>80</xdr:row>
      <xdr:rowOff>94343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7450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117021</xdr:rowOff>
    </xdr:from>
    <xdr:to>
      <xdr:col>15</xdr:col>
      <xdr:colOff>149225</xdr:colOff>
      <xdr:row>78</xdr:row>
      <xdr:rowOff>47171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57348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94343</xdr:rowOff>
    </xdr:from>
    <xdr:to>
      <xdr:col>11</xdr:col>
      <xdr:colOff>9525</xdr:colOff>
      <xdr:row>81</xdr:row>
      <xdr:rowOff>167821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810343"/>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141514</xdr:rowOff>
    </xdr:from>
    <xdr:to>
      <xdr:col>6</xdr:col>
      <xdr:colOff>171450</xdr:colOff>
      <xdr:row>77</xdr:row>
      <xdr:rowOff>71664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81841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107241</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6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149679</xdr:rowOff>
    </xdr:from>
    <xdr:to>
      <xdr:col>15</xdr:col>
      <xdr:colOff>149225</xdr:colOff>
      <xdr:row>80</xdr:row>
      <xdr:rowOff>79829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64606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43543</xdr:rowOff>
    </xdr:from>
    <xdr:to>
      <xdr:col>11</xdr:col>
      <xdr:colOff>60325</xdr:colOff>
      <xdr:row>80</xdr:row>
      <xdr:rowOff>145143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117021</xdr:rowOff>
    </xdr:from>
    <xdr:to>
      <xdr:col>6</xdr:col>
      <xdr:colOff>171450</xdr:colOff>
      <xdr:row>82</xdr:row>
      <xdr:rowOff>47171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31948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年度は税収増により前年比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年度は税交付金の増等により前年比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ポイントの増、平成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年度は税収の減等による経常一般財源総額の減等により前年比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地方交付税の減等により経常一般財源総額が減少したため前年度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年度は地方交付税の減等により経常一般財源総額が減少したため、比率は前年度に比べ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66.5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今後とも、歳入確保策を講じるとともに、事務効率化、職員の適正配置推進による人件費の歳出抑制に努めるなど、財政の健全性の確保に努めてまいります。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6350</xdr:rowOff>
    </xdr:from>
    <xdr:to>
      <xdr:col>82</xdr:col>
      <xdr:colOff>107950</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8651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92727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6350</xdr:rowOff>
    </xdr:from>
    <xdr:to>
      <xdr:col>82</xdr:col>
      <xdr:colOff>196850</xdr:colOff>
      <xdr:row>75</xdr:row>
      <xdr:rowOff>6350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86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19050</xdr:rowOff>
    </xdr:from>
    <xdr:to>
      <xdr:col>82</xdr:col>
      <xdr:colOff>107950</xdr:colOff>
      <xdr:row>75</xdr:row>
      <xdr:rowOff>95250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87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38100</xdr:rowOff>
    </xdr:from>
    <xdr:to>
      <xdr:col>78</xdr:col>
      <xdr:colOff>69850</xdr:colOff>
      <xdr:row>75</xdr:row>
      <xdr:rowOff>19050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72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88900</xdr:rowOff>
    </xdr:from>
    <xdr:to>
      <xdr:col>78</xdr:col>
      <xdr:colOff>120650</xdr:colOff>
      <xdr:row>77</xdr:row>
      <xdr:rowOff>19050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3827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88900</xdr:rowOff>
    </xdr:from>
    <xdr:to>
      <xdr:col>73</xdr:col>
      <xdr:colOff>180975</xdr:colOff>
      <xdr:row>74</xdr:row>
      <xdr:rowOff>38100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4333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101600</xdr:rowOff>
    </xdr:from>
    <xdr:to>
      <xdr:col>74</xdr:col>
      <xdr:colOff>31750</xdr:colOff>
      <xdr:row>77</xdr:row>
      <xdr:rowOff>31750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63500</xdr:rowOff>
    </xdr:from>
    <xdr:to>
      <xdr:col>69</xdr:col>
      <xdr:colOff>92075</xdr:colOff>
      <xdr:row>72</xdr:row>
      <xdr:rowOff>88900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40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19050</xdr:rowOff>
    </xdr:from>
    <xdr:to>
      <xdr:col>69</xdr:col>
      <xdr:colOff>142875</xdr:colOff>
      <xdr:row>75</xdr:row>
      <xdr:rowOff>120650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44450</xdr:rowOff>
    </xdr:from>
    <xdr:to>
      <xdr:col>82</xdr:col>
      <xdr:colOff>158750</xdr:colOff>
      <xdr:row>75</xdr:row>
      <xdr:rowOff>146050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124477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139700</xdr:rowOff>
    </xdr:from>
    <xdr:to>
      <xdr:col>78</xdr:col>
      <xdr:colOff>120650</xdr:colOff>
      <xdr:row>75</xdr:row>
      <xdr:rowOff>69850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80027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158750</xdr:rowOff>
    </xdr:from>
    <xdr:to>
      <xdr:col>74</xdr:col>
      <xdr:colOff>31750</xdr:colOff>
      <xdr:row>74</xdr:row>
      <xdr:rowOff>88900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99077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38100</xdr:rowOff>
    </xdr:from>
    <xdr:to>
      <xdr:col>69</xdr:col>
      <xdr:colOff>142875</xdr:colOff>
      <xdr:row>72</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12700</xdr:rowOff>
    </xdr:from>
    <xdr:to>
      <xdr:col>65</xdr:col>
      <xdr:colOff>53975</xdr:colOff>
      <xdr:row>72</xdr:row>
      <xdr:rowOff>114300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124477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1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144254</xdr:rowOff>
    </xdr:from>
    <xdr:to>
      <xdr:col>29</xdr:col>
      <xdr:colOff>127000</xdr:colOff>
      <xdr:row>18</xdr:row>
      <xdr:rowOff>160354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7979"/>
          <a:ext cx="6477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77683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57778</xdr:rowOff>
    </xdr:from>
    <xdr:to>
      <xdr:col>26</xdr:col>
      <xdr:colOff>50800</xdr:colOff>
      <xdr:row>18</xdr:row>
      <xdr:rowOff>160354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48603"/>
          <a:ext cx="698500" cy="44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8570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57778</xdr:rowOff>
    </xdr:from>
    <xdr:to>
      <xdr:col>22</xdr:col>
      <xdr:colOff>114300</xdr:colOff>
      <xdr:row>16</xdr:row>
      <xdr:rowOff>83577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48603"/>
          <a:ext cx="698500" cy="2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83577</xdr:rowOff>
    </xdr:from>
    <xdr:to>
      <xdr:col>18</xdr:col>
      <xdr:colOff>177800</xdr:colOff>
      <xdr:row>16</xdr:row>
      <xdr:rowOff>114993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74402"/>
          <a:ext cx="698500" cy="3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152170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93454</xdr:rowOff>
    </xdr:from>
    <xdr:to>
      <xdr:col>29</xdr:col>
      <xdr:colOff>177800</xdr:colOff>
      <xdr:row>19</xdr:row>
      <xdr:rowOff>23604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65531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109554</xdr:rowOff>
    </xdr:from>
    <xdr:to>
      <xdr:col>26</xdr:col>
      <xdr:colOff>101600</xdr:colOff>
      <xdr:row>19</xdr:row>
      <xdr:rowOff>39704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24481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6978</xdr:rowOff>
    </xdr:from>
    <xdr:to>
      <xdr:col>22</xdr:col>
      <xdr:colOff>165100</xdr:colOff>
      <xdr:row>16</xdr:row>
      <xdr:rowOff>108578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118755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32777</xdr:rowOff>
    </xdr:from>
    <xdr:to>
      <xdr:col>19</xdr:col>
      <xdr:colOff>38100</xdr:colOff>
      <xdr:row>16</xdr:row>
      <xdr:rowOff>134377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2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144554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64193</xdr:rowOff>
    </xdr:from>
    <xdr:to>
      <xdr:col>15</xdr:col>
      <xdr:colOff>101600</xdr:colOff>
      <xdr:row>16</xdr:row>
      <xdr:rowOff>165793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154935</xdr:rowOff>
    </xdr:from>
    <xdr:to>
      <xdr:col>29</xdr:col>
      <xdr:colOff>127000</xdr:colOff>
      <xdr:row>34</xdr:row>
      <xdr:rowOff>251038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22385"/>
          <a:ext cx="647700" cy="9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214606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82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251038</xdr:rowOff>
    </xdr:from>
    <xdr:to>
      <xdr:col>26</xdr:col>
      <xdr:colOff>50800</xdr:colOff>
      <xdr:row>34</xdr:row>
      <xdr:rowOff>302154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18488"/>
          <a:ext cx="698500" cy="5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302154</xdr:rowOff>
    </xdr:from>
    <xdr:to>
      <xdr:col>22</xdr:col>
      <xdr:colOff>114300</xdr:colOff>
      <xdr:row>34</xdr:row>
      <xdr:rowOff>340558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69604"/>
          <a:ext cx="6985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279247</xdr:rowOff>
    </xdr:from>
    <xdr:to>
      <xdr:col>18</xdr:col>
      <xdr:colOff>177800</xdr:colOff>
      <xdr:row>34</xdr:row>
      <xdr:rowOff>340558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46697"/>
          <a:ext cx="698500" cy="6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121155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104135</xdr:rowOff>
    </xdr:from>
    <xdr:to>
      <xdr:col>29</xdr:col>
      <xdr:colOff>177800</xdr:colOff>
      <xdr:row>34</xdr:row>
      <xdr:rowOff>205735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7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292112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1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200239</xdr:rowOff>
    </xdr:from>
    <xdr:to>
      <xdr:col>26</xdr:col>
      <xdr:colOff>101600</xdr:colOff>
      <xdr:row>34</xdr:row>
      <xdr:rowOff>301839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6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286615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251354</xdr:rowOff>
    </xdr:from>
    <xdr:to>
      <xdr:col>22</xdr:col>
      <xdr:colOff>165100</xdr:colOff>
      <xdr:row>35</xdr:row>
      <xdr:rowOff>10054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8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337731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289758</xdr:rowOff>
    </xdr:from>
    <xdr:to>
      <xdr:col>19</xdr:col>
      <xdr:colOff>38100</xdr:colOff>
      <xdr:row>35</xdr:row>
      <xdr:rowOff>48458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228448</xdr:rowOff>
    </xdr:from>
    <xdr:to>
      <xdr:col>15</xdr:col>
      <xdr:colOff>101600</xdr:colOff>
      <xdr:row>34</xdr:row>
      <xdr:rowOff>330048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9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340225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6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39430</xdr:rowOff>
    </xdr:from>
    <xdr:to>
      <xdr:col>24</xdr:col>
      <xdr:colOff>63500</xdr:colOff>
      <xdr:row>37</xdr:row>
      <xdr:rowOff>83979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83080"/>
          <a:ext cx="8382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128493</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5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156416</xdr:rowOff>
    </xdr:from>
    <xdr:to>
      <xdr:col>19</xdr:col>
      <xdr:colOff>177800</xdr:colOff>
      <xdr:row>37</xdr:row>
      <xdr:rowOff>83979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985716"/>
          <a:ext cx="889000" cy="44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64209</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4850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156416</xdr:rowOff>
    </xdr:from>
    <xdr:to>
      <xdr:col>15</xdr:col>
      <xdr:colOff>50800</xdr:colOff>
      <xdr:row>35</xdr:row>
      <xdr:rowOff>11570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85716"/>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11570</xdr:rowOff>
    </xdr:from>
    <xdr:to>
      <xdr:col>10</xdr:col>
      <xdr:colOff>114300</xdr:colOff>
      <xdr:row>35</xdr:row>
      <xdr:rowOff>20057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12320"/>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75096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19795" y="57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45835</xdr:rowOff>
    </xdr:from>
    <xdr:ext cx="59901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30795" y="57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160080</xdr:rowOff>
    </xdr:from>
    <xdr:to>
      <xdr:col>24</xdr:col>
      <xdr:colOff>114300</xdr:colOff>
      <xdr:row>37</xdr:row>
      <xdr:rowOff>90230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138507</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1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33179</xdr:rowOff>
    </xdr:from>
    <xdr:to>
      <xdr:col>20</xdr:col>
      <xdr:colOff>38100</xdr:colOff>
      <xdr:row>37</xdr:row>
      <xdr:rowOff>134779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125906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85095" y="646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105616</xdr:rowOff>
    </xdr:from>
    <xdr:to>
      <xdr:col>15</xdr:col>
      <xdr:colOff>101600</xdr:colOff>
      <xdr:row>35</xdr:row>
      <xdr:rowOff>35766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52293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71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132220</xdr:rowOff>
    </xdr:from>
    <xdr:to>
      <xdr:col>10</xdr:col>
      <xdr:colOff>165100</xdr:colOff>
      <xdr:row>35</xdr:row>
      <xdr:rowOff>62370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53497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60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140707</xdr:rowOff>
    </xdr:from>
    <xdr:to>
      <xdr:col>6</xdr:col>
      <xdr:colOff>38100</xdr:colOff>
      <xdr:row>35</xdr:row>
      <xdr:rowOff>70857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61984</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60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100730</xdr:rowOff>
    </xdr:from>
    <xdr:to>
      <xdr:col>24</xdr:col>
      <xdr:colOff>63500</xdr:colOff>
      <xdr:row>58</xdr:row>
      <xdr:rowOff>144599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44830"/>
          <a:ext cx="8382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9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128923</xdr:rowOff>
    </xdr:from>
    <xdr:to>
      <xdr:col>19</xdr:col>
      <xdr:colOff>177800</xdr:colOff>
      <xdr:row>58</xdr:row>
      <xdr:rowOff>144599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73023"/>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17411" y="96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128923</xdr:rowOff>
    </xdr:from>
    <xdr:to>
      <xdr:col>15</xdr:col>
      <xdr:colOff>50800</xdr:colOff>
      <xdr:row>58</xdr:row>
      <xdr:rowOff>131318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73023"/>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89299</xdr:rowOff>
    </xdr:from>
    <xdr:to>
      <xdr:col>10</xdr:col>
      <xdr:colOff>114300</xdr:colOff>
      <xdr:row>58</xdr:row>
      <xdr:rowOff>131318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33399"/>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146067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49930</xdr:rowOff>
    </xdr:from>
    <xdr:to>
      <xdr:col>24</xdr:col>
      <xdr:colOff>114300</xdr:colOff>
      <xdr:row>58</xdr:row>
      <xdr:rowOff>151530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28357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93799</xdr:rowOff>
    </xdr:from>
    <xdr:to>
      <xdr:col>20</xdr:col>
      <xdr:colOff>38100</xdr:colOff>
      <xdr:row>59</xdr:row>
      <xdr:rowOff>23949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15076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17411" y="1013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78123</xdr:rowOff>
    </xdr:from>
    <xdr:to>
      <xdr:col>15</xdr:col>
      <xdr:colOff>101600</xdr:colOff>
      <xdr:row>59</xdr:row>
      <xdr:rowOff>8273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170850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1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80518</xdr:rowOff>
    </xdr:from>
    <xdr:to>
      <xdr:col>10</xdr:col>
      <xdr:colOff>165100</xdr:colOff>
      <xdr:row>59</xdr:row>
      <xdr:rowOff>10668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38499</xdr:rowOff>
    </xdr:from>
    <xdr:to>
      <xdr:col>6</xdr:col>
      <xdr:colOff>38100</xdr:colOff>
      <xdr:row>58</xdr:row>
      <xdr:rowOff>140099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131226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165989</xdr:rowOff>
    </xdr:from>
    <xdr:to>
      <xdr:col>24</xdr:col>
      <xdr:colOff>62865</xdr:colOff>
      <xdr:row>78</xdr:row>
      <xdr:rowOff>141987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338939"/>
          <a:ext cx="1270" cy="117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145814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141987</xdr:rowOff>
    </xdr:from>
    <xdr:to>
      <xdr:col>24</xdr:col>
      <xdr:colOff>152400</xdr:colOff>
      <xdr:row>78</xdr:row>
      <xdr:rowOff>141987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1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112666</xdr:rowOff>
    </xdr:from>
    <xdr:ext cx="469744"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211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165989</xdr:rowOff>
    </xdr:from>
    <xdr:to>
      <xdr:col>24</xdr:col>
      <xdr:colOff>152400</xdr:colOff>
      <xdr:row>71</xdr:row>
      <xdr:rowOff>165989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33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96919</xdr:rowOff>
    </xdr:from>
    <xdr:to>
      <xdr:col>24</xdr:col>
      <xdr:colOff>63500</xdr:colOff>
      <xdr:row>71</xdr:row>
      <xdr:rowOff>165989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3797300" y="12098419"/>
          <a:ext cx="838200" cy="2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161380</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020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11503</xdr:rowOff>
    </xdr:from>
    <xdr:to>
      <xdr:col>24</xdr:col>
      <xdr:colOff>114300</xdr:colOff>
      <xdr:row>76</xdr:row>
      <xdr:rowOff>113103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96919</xdr:rowOff>
    </xdr:from>
    <xdr:to>
      <xdr:col>19</xdr:col>
      <xdr:colOff>177800</xdr:colOff>
      <xdr:row>72</xdr:row>
      <xdr:rowOff>120432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2098419"/>
          <a:ext cx="889000" cy="3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153724</xdr:rowOff>
    </xdr:from>
    <xdr:to>
      <xdr:col>20</xdr:col>
      <xdr:colOff>38100</xdr:colOff>
      <xdr:row>76</xdr:row>
      <xdr:rowOff>83874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75001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49728" y="131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120432</xdr:rowOff>
    </xdr:from>
    <xdr:to>
      <xdr:col>15</xdr:col>
      <xdr:colOff>50800</xdr:colOff>
      <xdr:row>73</xdr:row>
      <xdr:rowOff>70303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2464832"/>
          <a:ext cx="889000" cy="1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39588</xdr:rowOff>
    </xdr:from>
    <xdr:to>
      <xdr:col>15</xdr:col>
      <xdr:colOff>101600</xdr:colOff>
      <xdr:row>76</xdr:row>
      <xdr:rowOff>141188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132315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1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119942</xdr:rowOff>
    </xdr:from>
    <xdr:to>
      <xdr:col>10</xdr:col>
      <xdr:colOff>114300</xdr:colOff>
      <xdr:row>73</xdr:row>
      <xdr:rowOff>70303</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2292892"/>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71265</xdr:rowOff>
    </xdr:from>
    <xdr:to>
      <xdr:col>10</xdr:col>
      <xdr:colOff>165100</xdr:colOff>
      <xdr:row>77</xdr:row>
      <xdr:rowOff>1415</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163992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1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150459</xdr:rowOff>
    </xdr:from>
    <xdr:to>
      <xdr:col>6</xdr:col>
      <xdr:colOff>38100</xdr:colOff>
      <xdr:row>75</xdr:row>
      <xdr:rowOff>80609</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283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71736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3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115189</xdr:rowOff>
    </xdr:from>
    <xdr:to>
      <xdr:col>24</xdr:col>
      <xdr:colOff>114300</xdr:colOff>
      <xdr:row>72</xdr:row>
      <xdr:rowOff>45339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22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68216</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224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46119</xdr:rowOff>
    </xdr:from>
    <xdr:to>
      <xdr:col>20</xdr:col>
      <xdr:colOff>38100</xdr:colOff>
      <xdr:row>70</xdr:row>
      <xdr:rowOff>147719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20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164246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17411" y="118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69632</xdr:rowOff>
    </xdr:from>
    <xdr:to>
      <xdr:col>15</xdr:col>
      <xdr:colOff>101600</xdr:colOff>
      <xdr:row>72</xdr:row>
      <xdr:rowOff>171232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2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16309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21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19503</xdr:rowOff>
    </xdr:from>
    <xdr:to>
      <xdr:col>10</xdr:col>
      <xdr:colOff>165100</xdr:colOff>
      <xdr:row>73</xdr:row>
      <xdr:rowOff>121103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2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137630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31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69142</xdr:rowOff>
    </xdr:from>
    <xdr:to>
      <xdr:col>6</xdr:col>
      <xdr:colOff>38100</xdr:colOff>
      <xdr:row>71</xdr:row>
      <xdr:rowOff>170742</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22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15819</xdr:rowOff>
    </xdr:from>
    <xdr:ext cx="534377"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63111" y="120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26498</xdr:rowOff>
    </xdr:from>
    <xdr:to>
      <xdr:col>24</xdr:col>
      <xdr:colOff>63500</xdr:colOff>
      <xdr:row>99</xdr:row>
      <xdr:rowOff>61061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7000048"/>
          <a:ext cx="8382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23022</xdr:rowOff>
    </xdr:from>
    <xdr:to>
      <xdr:col>19</xdr:col>
      <xdr:colOff>177800</xdr:colOff>
      <xdr:row>99</xdr:row>
      <xdr:rowOff>26498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996572"/>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23022</xdr:rowOff>
    </xdr:from>
    <xdr:to>
      <xdr:col>15</xdr:col>
      <xdr:colOff>50800</xdr:colOff>
      <xdr:row>99</xdr:row>
      <xdr:rowOff>26772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9657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93276</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73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26772</xdr:rowOff>
    </xdr:from>
    <xdr:to>
      <xdr:col>10</xdr:col>
      <xdr:colOff>114300</xdr:colOff>
      <xdr:row>99</xdr:row>
      <xdr:rowOff>41402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700032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109095</xdr:rowOff>
    </xdr:from>
    <xdr:ext cx="469744"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84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164690</xdr:rowOff>
    </xdr:from>
    <xdr:ext cx="469744"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95428" y="164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10261</xdr:rowOff>
    </xdr:from>
    <xdr:to>
      <xdr:col>24</xdr:col>
      <xdr:colOff>114300</xdr:colOff>
      <xdr:row>99</xdr:row>
      <xdr:rowOff>111861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9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96638</xdr:rowOff>
    </xdr:from>
    <xdr:ext cx="469744"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89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147148</xdr:rowOff>
    </xdr:from>
    <xdr:to>
      <xdr:col>20</xdr:col>
      <xdr:colOff>38100</xdr:colOff>
      <xdr:row>99</xdr:row>
      <xdr:rowOff>77298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9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68425</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49728" y="1704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143672</xdr:rowOff>
    </xdr:from>
    <xdr:to>
      <xdr:col>15</xdr:col>
      <xdr:colOff>101600</xdr:colOff>
      <xdr:row>99</xdr:row>
      <xdr:rowOff>73822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64949</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73428" y="170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147422</xdr:rowOff>
    </xdr:from>
    <xdr:to>
      <xdr:col>10</xdr:col>
      <xdr:colOff>165100</xdr:colOff>
      <xdr:row>99</xdr:row>
      <xdr:rowOff>77572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68699</xdr:rowOff>
    </xdr:from>
    <xdr:ext cx="469744"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84428" y="170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162052</xdr:rowOff>
    </xdr:from>
    <xdr:to>
      <xdr:col>6</xdr:col>
      <xdr:colOff>38100</xdr:colOff>
      <xdr:row>99</xdr:row>
      <xdr:rowOff>92202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83329</xdr:rowOff>
    </xdr:from>
    <xdr:ext cx="469744"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95428" y="1705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103398</xdr:rowOff>
    </xdr:from>
    <xdr:to>
      <xdr:col>55</xdr:col>
      <xdr:colOff>0</xdr:colOff>
      <xdr:row>32</xdr:row>
      <xdr:rowOff>97820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246898"/>
          <a:ext cx="8382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81912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568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103398</xdr:rowOff>
    </xdr:from>
    <xdr:to>
      <xdr:col>50</xdr:col>
      <xdr:colOff>114300</xdr:colOff>
      <xdr:row>32</xdr:row>
      <xdr:rowOff>119035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246898"/>
          <a:ext cx="889000" cy="3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44191</xdr:rowOff>
    </xdr:from>
    <xdr:to>
      <xdr:col>45</xdr:col>
      <xdr:colOff>177800</xdr:colOff>
      <xdr:row>32</xdr:row>
      <xdr:rowOff>119035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530591"/>
          <a:ext cx="889000" cy="7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6565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83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44191</xdr:rowOff>
    </xdr:from>
    <xdr:to>
      <xdr:col>41</xdr:col>
      <xdr:colOff>50800</xdr:colOff>
      <xdr:row>36</xdr:row>
      <xdr:rowOff>14701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530591"/>
          <a:ext cx="889000" cy="65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126763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82545</xdr:rowOff>
    </xdr:from>
    <xdr:to>
      <xdr:col>36</xdr:col>
      <xdr:colOff>165100</xdr:colOff>
      <xdr:row>31</xdr:row>
      <xdr:rowOff>12695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29222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47020</xdr:rowOff>
    </xdr:from>
    <xdr:to>
      <xdr:col>55</xdr:col>
      <xdr:colOff>50800</xdr:colOff>
      <xdr:row>32</xdr:row>
      <xdr:rowOff>148620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69897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38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52598</xdr:rowOff>
    </xdr:from>
    <xdr:to>
      <xdr:col>50</xdr:col>
      <xdr:colOff>165100</xdr:colOff>
      <xdr:row>30</xdr:row>
      <xdr:rowOff>154198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1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145325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27095" y="528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68235</xdr:rowOff>
    </xdr:from>
    <xdr:to>
      <xdr:col>46</xdr:col>
      <xdr:colOff>38100</xdr:colOff>
      <xdr:row>32</xdr:row>
      <xdr:rowOff>169835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14912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32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164841</xdr:rowOff>
    </xdr:from>
    <xdr:to>
      <xdr:col>41</xdr:col>
      <xdr:colOff>101600</xdr:colOff>
      <xdr:row>32</xdr:row>
      <xdr:rowOff>94991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4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111518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25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135351</xdr:rowOff>
    </xdr:from>
    <xdr:to>
      <xdr:col>36</xdr:col>
      <xdr:colOff>165100</xdr:colOff>
      <xdr:row>36</xdr:row>
      <xdr:rowOff>65501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56628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2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167720</xdr:rowOff>
    </xdr:from>
    <xdr:to>
      <xdr:col>55</xdr:col>
      <xdr:colOff>0</xdr:colOff>
      <xdr:row>55</xdr:row>
      <xdr:rowOff>114929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426020"/>
          <a:ext cx="838200" cy="1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17835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47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114929</xdr:rowOff>
    </xdr:from>
    <xdr:to>
      <xdr:col>50</xdr:col>
      <xdr:colOff>114300</xdr:colOff>
      <xdr:row>55</xdr:row>
      <xdr:rowOff>134116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544679"/>
          <a:ext cx="8890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35715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59411" y="96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134116</xdr:rowOff>
    </xdr:from>
    <xdr:to>
      <xdr:col>45</xdr:col>
      <xdr:colOff>177800</xdr:colOff>
      <xdr:row>56</xdr:row>
      <xdr:rowOff>12256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563866"/>
          <a:ext cx="889000" cy="4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122272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62254</xdr:rowOff>
    </xdr:from>
    <xdr:to>
      <xdr:col>41</xdr:col>
      <xdr:colOff>50800</xdr:colOff>
      <xdr:row>56</xdr:row>
      <xdr:rowOff>12256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20554"/>
          <a:ext cx="889000" cy="29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13263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6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116920</xdr:rowOff>
    </xdr:from>
    <xdr:to>
      <xdr:col>55</xdr:col>
      <xdr:colOff>50800</xdr:colOff>
      <xdr:row>55</xdr:row>
      <xdr:rowOff>47070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3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139797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2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64129</xdr:rowOff>
    </xdr:from>
    <xdr:to>
      <xdr:col>50</xdr:col>
      <xdr:colOff>165100</xdr:colOff>
      <xdr:row>55</xdr:row>
      <xdr:rowOff>165729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4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10806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59411" y="92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83316</xdr:rowOff>
    </xdr:from>
    <xdr:to>
      <xdr:col>46</xdr:col>
      <xdr:colOff>38100</xdr:colOff>
      <xdr:row>56</xdr:row>
      <xdr:rowOff>13466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5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29993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2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132906</xdr:rowOff>
    </xdr:from>
    <xdr:to>
      <xdr:col>41</xdr:col>
      <xdr:colOff>101600</xdr:colOff>
      <xdr:row>56</xdr:row>
      <xdr:rowOff>63056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79583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3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11454</xdr:rowOff>
    </xdr:from>
    <xdr:to>
      <xdr:col>36</xdr:col>
      <xdr:colOff>165100</xdr:colOff>
      <xdr:row>54</xdr:row>
      <xdr:rowOff>113054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129581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0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85026</xdr:rowOff>
    </xdr:from>
    <xdr:to>
      <xdr:col>55</xdr:col>
      <xdr:colOff>0</xdr:colOff>
      <xdr:row>78</xdr:row>
      <xdr:rowOff>37249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86676"/>
          <a:ext cx="8382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16942</xdr:rowOff>
    </xdr:from>
    <xdr:to>
      <xdr:col>50</xdr:col>
      <xdr:colOff>114300</xdr:colOff>
      <xdr:row>78</xdr:row>
      <xdr:rowOff>37249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90042"/>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5588</xdr:rowOff>
    </xdr:from>
    <xdr:to>
      <xdr:col>45</xdr:col>
      <xdr:colOff>177800</xdr:colOff>
      <xdr:row>78</xdr:row>
      <xdr:rowOff>16942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864338"/>
          <a:ext cx="889000" cy="5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82474</xdr:rowOff>
    </xdr:from>
    <xdr:to>
      <xdr:col>41</xdr:col>
      <xdr:colOff>50800</xdr:colOff>
      <xdr:row>75</xdr:row>
      <xdr:rowOff>5588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598324"/>
          <a:ext cx="889000" cy="2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10338</xdr:rowOff>
    </xdr:from>
    <xdr:to>
      <xdr:col>36</xdr:col>
      <xdr:colOff>165100</xdr:colOff>
      <xdr:row>74</xdr:row>
      <xdr:rowOff>111938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69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103065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34226</xdr:rowOff>
    </xdr:from>
    <xdr:to>
      <xdr:col>55</xdr:col>
      <xdr:colOff>50800</xdr:colOff>
      <xdr:row>77</xdr:row>
      <xdr:rowOff>135826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12653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157899</xdr:rowOff>
    </xdr:from>
    <xdr:to>
      <xdr:col>50</xdr:col>
      <xdr:colOff>165100</xdr:colOff>
      <xdr:row>78</xdr:row>
      <xdr:rowOff>88049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79176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345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137592</xdr:rowOff>
    </xdr:from>
    <xdr:to>
      <xdr:col>46</xdr:col>
      <xdr:colOff>38100</xdr:colOff>
      <xdr:row>78</xdr:row>
      <xdr:rowOff>67742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58869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126238</xdr:rowOff>
    </xdr:from>
    <xdr:to>
      <xdr:col>41</xdr:col>
      <xdr:colOff>101600</xdr:colOff>
      <xdr:row>75</xdr:row>
      <xdr:rowOff>56388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8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47515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31674</xdr:rowOff>
    </xdr:from>
    <xdr:to>
      <xdr:col>36</xdr:col>
      <xdr:colOff>165100</xdr:colOff>
      <xdr:row>73</xdr:row>
      <xdr:rowOff>133274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5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149801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3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131547</xdr:rowOff>
    </xdr:from>
    <xdr:to>
      <xdr:col>55</xdr:col>
      <xdr:colOff>0</xdr:colOff>
      <xdr:row>91</xdr:row>
      <xdr:rowOff>153682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562047"/>
          <a:ext cx="838200" cy="1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114212</xdr:rowOff>
    </xdr:from>
    <xdr:to>
      <xdr:col>50</xdr:col>
      <xdr:colOff>114300</xdr:colOff>
      <xdr:row>91</xdr:row>
      <xdr:rowOff>153682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5716162"/>
          <a:ext cx="889000" cy="3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114212</xdr:rowOff>
    </xdr:from>
    <xdr:to>
      <xdr:col>45</xdr:col>
      <xdr:colOff>177800</xdr:colOff>
      <xdr:row>95</xdr:row>
      <xdr:rowOff>64833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5716162"/>
          <a:ext cx="889000" cy="6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14466</xdr:rowOff>
    </xdr:from>
    <xdr:to>
      <xdr:col>41</xdr:col>
      <xdr:colOff>50800</xdr:colOff>
      <xdr:row>95</xdr:row>
      <xdr:rowOff>64833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130766"/>
          <a:ext cx="889000" cy="2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30827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47553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80747</xdr:rowOff>
    </xdr:from>
    <xdr:to>
      <xdr:col>55</xdr:col>
      <xdr:colOff>50800</xdr:colOff>
      <xdr:row>91</xdr:row>
      <xdr:rowOff>10897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5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33774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4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102882</xdr:rowOff>
    </xdr:from>
    <xdr:to>
      <xdr:col>50</xdr:col>
      <xdr:colOff>165100</xdr:colOff>
      <xdr:row>92</xdr:row>
      <xdr:rowOff>33032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49559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54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63412</xdr:rowOff>
    </xdr:from>
    <xdr:to>
      <xdr:col>46</xdr:col>
      <xdr:colOff>38100</xdr:colOff>
      <xdr:row>91</xdr:row>
      <xdr:rowOff>165012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56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10089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4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14033</xdr:rowOff>
    </xdr:from>
    <xdr:to>
      <xdr:col>41</xdr:col>
      <xdr:colOff>101600</xdr:colOff>
      <xdr:row>95</xdr:row>
      <xdr:rowOff>115633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132160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0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135116</xdr:rowOff>
    </xdr:from>
    <xdr:to>
      <xdr:col>36</xdr:col>
      <xdr:colOff>165100</xdr:colOff>
      <xdr:row>94</xdr:row>
      <xdr:rowOff>65266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81793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58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7226</xdr:rowOff>
    </xdr:from>
    <xdr:to>
      <xdr:col>85</xdr:col>
      <xdr:colOff>127000</xdr:colOff>
      <xdr:row>38</xdr:row>
      <xdr:rowOff>72949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22326"/>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72949</xdr:rowOff>
    </xdr:from>
    <xdr:to>
      <xdr:col>81</xdr:col>
      <xdr:colOff>50800</xdr:colOff>
      <xdr:row>38</xdr:row>
      <xdr:rowOff>113526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8049"/>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89202</xdr:rowOff>
    </xdr:from>
    <xdr:to>
      <xdr:col>76</xdr:col>
      <xdr:colOff>114300</xdr:colOff>
      <xdr:row>38</xdr:row>
      <xdr:rowOff>113526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04302"/>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11067</xdr:rowOff>
    </xdr:from>
    <xdr:to>
      <xdr:col>71</xdr:col>
      <xdr:colOff>177800</xdr:colOff>
      <xdr:row>38</xdr:row>
      <xdr:rowOff>89202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26167"/>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140068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127876</xdr:rowOff>
    </xdr:from>
    <xdr:to>
      <xdr:col>85</xdr:col>
      <xdr:colOff>177800</xdr:colOff>
      <xdr:row>38</xdr:row>
      <xdr:rowOff>58026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42803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8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22149</xdr:rowOff>
    </xdr:from>
    <xdr:to>
      <xdr:col>81</xdr:col>
      <xdr:colOff>101600</xdr:colOff>
      <xdr:row>38</xdr:row>
      <xdr:rowOff>123749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114876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62726</xdr:rowOff>
    </xdr:from>
    <xdr:to>
      <xdr:col>76</xdr:col>
      <xdr:colOff>165100</xdr:colOff>
      <xdr:row>38</xdr:row>
      <xdr:rowOff>164326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155453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38402</xdr:rowOff>
    </xdr:from>
    <xdr:to>
      <xdr:col>72</xdr:col>
      <xdr:colOff>38100</xdr:colOff>
      <xdr:row>38</xdr:row>
      <xdr:rowOff>140002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156529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2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131717</xdr:rowOff>
    </xdr:from>
    <xdr:to>
      <xdr:col>67</xdr:col>
      <xdr:colOff>101600</xdr:colOff>
      <xdr:row>38</xdr:row>
      <xdr:rowOff>61867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52994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56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59863</xdr:rowOff>
    </xdr:from>
    <xdr:to>
      <xdr:col>85</xdr:col>
      <xdr:colOff>126364</xdr:colOff>
      <xdr:row>78</xdr:row>
      <xdr:rowOff>39591</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3090063"/>
          <a:ext cx="1269" cy="32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43418</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39591</xdr:rowOff>
    </xdr:from>
    <xdr:to>
      <xdr:col>86</xdr:col>
      <xdr:colOff>25400</xdr:colOff>
      <xdr:row>78</xdr:row>
      <xdr:rowOff>39591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41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6541</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59863</xdr:rowOff>
    </xdr:from>
    <xdr:to>
      <xdr:col>86</xdr:col>
      <xdr:colOff>25400</xdr:colOff>
      <xdr:row>76</xdr:row>
      <xdr:rowOff>59863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09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48031</xdr:rowOff>
    </xdr:from>
    <xdr:to>
      <xdr:col>85</xdr:col>
      <xdr:colOff>127000</xdr:colOff>
      <xdr:row>77</xdr:row>
      <xdr:rowOff>77960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249681"/>
          <a:ext cx="8382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27148</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322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48721</xdr:rowOff>
    </xdr:from>
    <xdr:to>
      <xdr:col>85</xdr:col>
      <xdr:colOff>177800</xdr:colOff>
      <xdr:row>77</xdr:row>
      <xdr:rowOff>150321</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2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48031</xdr:rowOff>
    </xdr:from>
    <xdr:to>
      <xdr:col>81</xdr:col>
      <xdr:colOff>50800</xdr:colOff>
      <xdr:row>77</xdr:row>
      <xdr:rowOff>52694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24968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22103</xdr:rowOff>
    </xdr:from>
    <xdr:to>
      <xdr:col>81</xdr:col>
      <xdr:colOff>101600</xdr:colOff>
      <xdr:row>77</xdr:row>
      <xdr:rowOff>123703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2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114830</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33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20645</xdr:rowOff>
    </xdr:from>
    <xdr:to>
      <xdr:col>76</xdr:col>
      <xdr:colOff>114300</xdr:colOff>
      <xdr:row>77</xdr:row>
      <xdr:rowOff>52694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222295"/>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36925</xdr:rowOff>
    </xdr:from>
    <xdr:to>
      <xdr:col>76</xdr:col>
      <xdr:colOff>165100</xdr:colOff>
      <xdr:row>77</xdr:row>
      <xdr:rowOff>138525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2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129652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33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18149</xdr:rowOff>
    </xdr:from>
    <xdr:to>
      <xdr:col>71</xdr:col>
      <xdr:colOff>177800</xdr:colOff>
      <xdr:row>77</xdr:row>
      <xdr:rowOff>20645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019649"/>
          <a:ext cx="889000" cy="12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36908</xdr:rowOff>
    </xdr:from>
    <xdr:to>
      <xdr:col>72</xdr:col>
      <xdr:colOff>38100</xdr:colOff>
      <xdr:row>77</xdr:row>
      <xdr:rowOff>138508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23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129635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3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67001</xdr:rowOff>
    </xdr:from>
    <xdr:to>
      <xdr:col>67</xdr:col>
      <xdr:colOff>101600</xdr:colOff>
      <xdr:row>76</xdr:row>
      <xdr:rowOff>168601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0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159728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1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27160</xdr:rowOff>
    </xdr:from>
    <xdr:to>
      <xdr:col>85</xdr:col>
      <xdr:colOff>177800</xdr:colOff>
      <xdr:row>77</xdr:row>
      <xdr:rowOff>128760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50037</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168681</xdr:rowOff>
    </xdr:from>
    <xdr:to>
      <xdr:col>81</xdr:col>
      <xdr:colOff>101600</xdr:colOff>
      <xdr:row>77</xdr:row>
      <xdr:rowOff>98831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115358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29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1894</xdr:rowOff>
    </xdr:from>
    <xdr:to>
      <xdr:col>76</xdr:col>
      <xdr:colOff>165100</xdr:colOff>
      <xdr:row>77</xdr:row>
      <xdr:rowOff>103494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141295</xdr:rowOff>
    </xdr:from>
    <xdr:to>
      <xdr:col>72</xdr:col>
      <xdr:colOff>38100</xdr:colOff>
      <xdr:row>77</xdr:row>
      <xdr:rowOff>71445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87972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138799</xdr:rowOff>
    </xdr:from>
    <xdr:to>
      <xdr:col>67</xdr:col>
      <xdr:colOff>101600</xdr:colOff>
      <xdr:row>70</xdr:row>
      <xdr:rowOff>68949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19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85476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17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122213</xdr:rowOff>
    </xdr:from>
    <xdr:to>
      <xdr:col>85</xdr:col>
      <xdr:colOff>127000</xdr:colOff>
      <xdr:row>98</xdr:row>
      <xdr:rowOff>49936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752863"/>
          <a:ext cx="838200" cy="9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113339</xdr:rowOff>
    </xdr:from>
    <xdr:ext cx="469744"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743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49936</xdr:rowOff>
    </xdr:from>
    <xdr:to>
      <xdr:col>81</xdr:col>
      <xdr:colOff>50800</xdr:colOff>
      <xdr:row>98</xdr:row>
      <xdr:rowOff>56451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85203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165955</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4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95352</xdr:rowOff>
    </xdr:from>
    <xdr:to>
      <xdr:col>76</xdr:col>
      <xdr:colOff>114300</xdr:colOff>
      <xdr:row>98</xdr:row>
      <xdr:rowOff>56451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554552"/>
          <a:ext cx="889000" cy="30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79163</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53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95352</xdr:rowOff>
    </xdr:from>
    <xdr:to>
      <xdr:col>71</xdr:col>
      <xdr:colOff>177800</xdr:colOff>
      <xdr:row>97</xdr:row>
      <xdr:rowOff>30124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554552"/>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144366</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7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71413</xdr:rowOff>
    </xdr:from>
    <xdr:to>
      <xdr:col>85</xdr:col>
      <xdr:colOff>177800</xdr:colOff>
      <xdr:row>98</xdr:row>
      <xdr:rowOff>1563</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157790</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6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170586</xdr:rowOff>
    </xdr:from>
    <xdr:to>
      <xdr:col>81</xdr:col>
      <xdr:colOff>101600</xdr:colOff>
      <xdr:row>98</xdr:row>
      <xdr:rowOff>100736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8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91863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89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5651</xdr:rowOff>
    </xdr:from>
    <xdr:to>
      <xdr:col>76</xdr:col>
      <xdr:colOff>165100</xdr:colOff>
      <xdr:row>98</xdr:row>
      <xdr:rowOff>107251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8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98378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0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44552</xdr:rowOff>
    </xdr:from>
    <xdr:to>
      <xdr:col>72</xdr:col>
      <xdr:colOff>38100</xdr:colOff>
      <xdr:row>96</xdr:row>
      <xdr:rowOff>146152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162679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2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150774</xdr:rowOff>
    </xdr:from>
    <xdr:to>
      <xdr:col>67</xdr:col>
      <xdr:colOff>101600</xdr:colOff>
      <xdr:row>97</xdr:row>
      <xdr:rowOff>80924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6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72051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160274</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646674"/>
          <a:ext cx="1269" cy="1084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106951</xdr:rowOff>
    </xdr:from>
    <xdr:ext cx="469744"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42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160274</xdr:rowOff>
    </xdr:from>
    <xdr:to>
      <xdr:col>116</xdr:col>
      <xdr:colOff>152400</xdr:colOff>
      <xdr:row>32</xdr:row>
      <xdr:rowOff>160274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6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86360</xdr:rowOff>
    </xdr:from>
    <xdr:to>
      <xdr:col>116</xdr:col>
      <xdr:colOff>63500</xdr:colOff>
      <xdr:row>36</xdr:row>
      <xdr:rowOff>127508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1323300" y="62585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130573</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474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152146</xdr:rowOff>
    </xdr:from>
    <xdr:to>
      <xdr:col>116</xdr:col>
      <xdr:colOff>114300</xdr:colOff>
      <xdr:row>38</xdr:row>
      <xdr:rowOff>82296</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51689</xdr:rowOff>
    </xdr:from>
    <xdr:to>
      <xdr:col>111</xdr:col>
      <xdr:colOff>177800</xdr:colOff>
      <xdr:row>36</xdr:row>
      <xdr:rowOff>127508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223889"/>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29845</xdr:rowOff>
    </xdr:from>
    <xdr:to>
      <xdr:col>112</xdr:col>
      <xdr:colOff>38100</xdr:colOff>
      <xdr:row>38</xdr:row>
      <xdr:rowOff>131445</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122572</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78740</xdr:rowOff>
    </xdr:from>
    <xdr:to>
      <xdr:col>107</xdr:col>
      <xdr:colOff>50800</xdr:colOff>
      <xdr:row>36</xdr:row>
      <xdr:rowOff>51689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5736590"/>
          <a:ext cx="889000" cy="48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78232</xdr:rowOff>
    </xdr:from>
    <xdr:to>
      <xdr:col>107</xdr:col>
      <xdr:colOff>101600</xdr:colOff>
      <xdr:row>39</xdr:row>
      <xdr:rowOff>8382</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170959</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55499</xdr:rowOff>
    </xdr:from>
    <xdr:to>
      <xdr:col>102</xdr:col>
      <xdr:colOff>114300</xdr:colOff>
      <xdr:row>33</xdr:row>
      <xdr:rowOff>78740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5198999"/>
          <a:ext cx="889000" cy="5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85852</xdr:rowOff>
    </xdr:from>
    <xdr:to>
      <xdr:col>102</xdr:col>
      <xdr:colOff>165100</xdr:colOff>
      <xdr:row>37</xdr:row>
      <xdr:rowOff>16002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7129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10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45847</xdr:rowOff>
    </xdr:from>
    <xdr:to>
      <xdr:col>98</xdr:col>
      <xdr:colOff>38100</xdr:colOff>
      <xdr:row>37</xdr:row>
      <xdr:rowOff>147447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138574</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35560</xdr:rowOff>
    </xdr:from>
    <xdr:to>
      <xdr:col>116</xdr:col>
      <xdr:colOff>114300</xdr:colOff>
      <xdr:row>36</xdr:row>
      <xdr:rowOff>137160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58437</xdr:rowOff>
    </xdr:from>
    <xdr:ext cx="469744"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76708</xdr:rowOff>
    </xdr:from>
    <xdr:to>
      <xdr:col>112</xdr:col>
      <xdr:colOff>38100</xdr:colOff>
      <xdr:row>37</xdr:row>
      <xdr:rowOff>6858</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35</xdr:row>
      <xdr:rowOff>23385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75728" y="602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889</xdr:rowOff>
    </xdr:from>
    <xdr:to>
      <xdr:col>107</xdr:col>
      <xdr:colOff>101600</xdr:colOff>
      <xdr:row>36</xdr:row>
      <xdr:rowOff>102489</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119016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27940</xdr:rowOff>
    </xdr:from>
    <xdr:to>
      <xdr:col>102</xdr:col>
      <xdr:colOff>165100</xdr:colOff>
      <xdr:row>33</xdr:row>
      <xdr:rowOff>129540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146067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4699</xdr:rowOff>
    </xdr:from>
    <xdr:to>
      <xdr:col>98</xdr:col>
      <xdr:colOff>38100</xdr:colOff>
      <xdr:row>30</xdr:row>
      <xdr:rowOff>106299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51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122826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492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20207</xdr:rowOff>
    </xdr:from>
    <xdr:to>
      <xdr:col>116</xdr:col>
      <xdr:colOff>63500</xdr:colOff>
      <xdr:row>55</xdr:row>
      <xdr:rowOff>97017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1323300" y="9449957"/>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59069</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14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76998</xdr:rowOff>
    </xdr:from>
    <xdr:to>
      <xdr:col>111</xdr:col>
      <xdr:colOff>177800</xdr:colOff>
      <xdr:row>55</xdr:row>
      <xdr:rowOff>20207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0434300" y="9335298"/>
          <a:ext cx="8890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7851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8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148811</xdr:rowOff>
    </xdr:from>
    <xdr:to>
      <xdr:col>107</xdr:col>
      <xdr:colOff>50800</xdr:colOff>
      <xdr:row>54</xdr:row>
      <xdr:rowOff>76998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545300" y="9235661"/>
          <a:ext cx="8890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31821</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49664</xdr:rowOff>
    </xdr:from>
    <xdr:to>
      <xdr:col>102</xdr:col>
      <xdr:colOff>114300</xdr:colOff>
      <xdr:row>53</xdr:row>
      <xdr:rowOff>148811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136514"/>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168295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46217</xdr:rowOff>
    </xdr:from>
    <xdr:to>
      <xdr:col>116</xdr:col>
      <xdr:colOff>114300</xdr:colOff>
      <xdr:row>55</xdr:row>
      <xdr:rowOff>147817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24644</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4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140857</xdr:rowOff>
    </xdr:from>
    <xdr:to>
      <xdr:col>112</xdr:col>
      <xdr:colOff>38100</xdr:colOff>
      <xdr:row>55</xdr:row>
      <xdr:rowOff>71007</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62134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94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26198</xdr:rowOff>
    </xdr:from>
    <xdr:to>
      <xdr:col>107</xdr:col>
      <xdr:colOff>101600</xdr:colOff>
      <xdr:row>54</xdr:row>
      <xdr:rowOff>127798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2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118925</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3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98011</xdr:rowOff>
    </xdr:from>
    <xdr:to>
      <xdr:col>102</xdr:col>
      <xdr:colOff>165100</xdr:colOff>
      <xdr:row>54</xdr:row>
      <xdr:rowOff>28161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1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19288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2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170314</xdr:rowOff>
    </xdr:from>
    <xdr:to>
      <xdr:col>98</xdr:col>
      <xdr:colOff>38100</xdr:colOff>
      <xdr:row>53</xdr:row>
      <xdr:rowOff>100464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0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91591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1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59119</xdr:rowOff>
    </xdr:from>
    <xdr:to>
      <xdr:col>116</xdr:col>
      <xdr:colOff>63500</xdr:colOff>
      <xdr:row>78</xdr:row>
      <xdr:rowOff>6922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1323300" y="12403519"/>
          <a:ext cx="838200" cy="9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14160</xdr:rowOff>
    </xdr:from>
    <xdr:to>
      <xdr:col>111</xdr:col>
      <xdr:colOff>177800</xdr:colOff>
      <xdr:row>78</xdr:row>
      <xdr:rowOff>6922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0434300" y="13215810"/>
          <a:ext cx="889000" cy="16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14160</xdr:rowOff>
    </xdr:from>
    <xdr:to>
      <xdr:col>107</xdr:col>
      <xdr:colOff>50800</xdr:colOff>
      <xdr:row>78</xdr:row>
      <xdr:rowOff>7683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545300" y="13215810"/>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106570</xdr:rowOff>
    </xdr:from>
    <xdr:ext cx="378565"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5017" y="1347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7683</xdr:rowOff>
    </xdr:from>
    <xdr:to>
      <xdr:col>102</xdr:col>
      <xdr:colOff>114300</xdr:colOff>
      <xdr:row>78</xdr:row>
      <xdr:rowOff>11494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338078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117428</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6017" y="1349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8319</xdr:rowOff>
    </xdr:from>
    <xdr:to>
      <xdr:col>116</xdr:col>
      <xdr:colOff>114300</xdr:colOff>
      <xdr:row>72</xdr:row>
      <xdr:rowOff>109919</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2110700" y="12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158196</xdr:rowOff>
    </xdr:from>
    <xdr:ext cx="469744"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23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127572</xdr:rowOff>
    </xdr:from>
    <xdr:to>
      <xdr:col>112</xdr:col>
      <xdr:colOff>38100</xdr:colOff>
      <xdr:row>78</xdr:row>
      <xdr:rowOff>57722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1272500" y="13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74249</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75728" y="131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134810</xdr:rowOff>
    </xdr:from>
    <xdr:to>
      <xdr:col>107</xdr:col>
      <xdr:colOff>101600</xdr:colOff>
      <xdr:row>77</xdr:row>
      <xdr:rowOff>64960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0383500" y="131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81487</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99428" y="129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128333</xdr:rowOff>
    </xdr:from>
    <xdr:to>
      <xdr:col>102</xdr:col>
      <xdr:colOff>165100</xdr:colOff>
      <xdr:row>78</xdr:row>
      <xdr:rowOff>58483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9494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75010</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10428" y="1310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132144</xdr:rowOff>
    </xdr:from>
    <xdr:to>
      <xdr:col>98</xdr:col>
      <xdr:colOff>38100</xdr:colOff>
      <xdr:row>78</xdr:row>
      <xdr:rowOff>62294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8605500" y="133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53421</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21428" y="134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a:extLst>
            <a:ext uri="{FF2B5EF4-FFF2-40B4-BE49-F238E27FC236}">
              <a16:creationId xmlns:a16="http://schemas.microsoft.com/office/drawing/2014/main" id="{00000000-0008-0000-0600-00006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a:extLst>
            <a:ext uri="{FF2B5EF4-FFF2-40B4-BE49-F238E27FC236}">
              <a16:creationId xmlns:a16="http://schemas.microsoft.com/office/drawing/2014/main" id="{00000000-0008-0000-0600-00007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a:extLst>
            <a:ext uri="{FF2B5EF4-FFF2-40B4-BE49-F238E27FC236}">
              <a16:creationId xmlns:a16="http://schemas.microsoft.com/office/drawing/2014/main" id="{00000000-0008-0000-0600-00007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a:extLst>
            <a:ext uri="{FF2B5EF4-FFF2-40B4-BE49-F238E27FC236}">
              <a16:creationId xmlns:a16="http://schemas.microsoft.com/office/drawing/2014/main" id="{00000000-0008-0000-0600-00008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年度の県民一人あたりの歳出決算額については、総額が前年度と比較して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441,517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普通建設事業費及び災害復旧事業費が総額で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94,079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円となったことが大きな要因となっていますが、これは、平成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年度に発生した豪雨災害や台風災害の繰越事業費の増等により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したものです。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補助費は、県費負担教職員に係る給与負担の政令市移譲に伴う県民税所得割臨時交付金の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7,378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103,416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円となっていますが、これは、国民健康保険特別会計設置に伴なう増等によるものです。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維持補修費は平成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円となっており、類似団体と比較してコストが高い状況が続いておりますが、これは本県が広い県土を有していることや、道路除雪費が要因となっており、特に降雪量の多かった平成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を超える状況となっております。なお、公共施設等総合管理計画に基づき、維持補修費を含む内部管理経費の縮減や選択と集中による事業の重点化を図ることで、中長期的な財政構造の改善に努めてまいり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2,259,309
2,242,517
12,584.23
1,021,354,574
997,522,479
6,282,930
552,829,355
2,446,028,956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321.4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107696</xdr:rowOff>
    </xdr:from>
    <xdr:to>
      <xdr:col>24</xdr:col>
      <xdr:colOff>63500</xdr:colOff>
      <xdr:row>38</xdr:row>
      <xdr:rowOff>139700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622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139209</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123698</xdr:rowOff>
    </xdr:from>
    <xdr:to>
      <xdr:col>19</xdr:col>
      <xdr:colOff>177800</xdr:colOff>
      <xdr:row>38</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38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60723</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123698</xdr:rowOff>
    </xdr:from>
    <xdr:to>
      <xdr:col>15</xdr:col>
      <xdr:colOff>50800</xdr:colOff>
      <xdr:row>38</xdr:row>
      <xdr:rowOff>169418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6387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147591</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160274</xdr:rowOff>
    </xdr:from>
    <xdr:to>
      <xdr:col>10</xdr:col>
      <xdr:colOff>114300</xdr:colOff>
      <xdr:row>38</xdr:row>
      <xdr:rowOff>169418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6753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168165</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44721</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56896</xdr:rowOff>
    </xdr:from>
    <xdr:to>
      <xdr:col>24</xdr:col>
      <xdr:colOff>114300</xdr:colOff>
      <xdr:row>38</xdr:row>
      <xdr:rowOff>158496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143273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8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39</xdr:row>
      <xdr:rowOff>10177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72898</xdr:rowOff>
    </xdr:from>
    <xdr:to>
      <xdr:col>15</xdr:col>
      <xdr:colOff>101600</xdr:colOff>
      <xdr:row>39</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165625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118618</xdr:rowOff>
    </xdr:from>
    <xdr:to>
      <xdr:col>10</xdr:col>
      <xdr:colOff>165100</xdr:colOff>
      <xdr:row>39</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39895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109474</xdr:rowOff>
    </xdr:from>
    <xdr:to>
      <xdr:col>6</xdr:col>
      <xdr:colOff>38100</xdr:colOff>
      <xdr:row>39</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30751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168466</xdr:rowOff>
    </xdr:from>
    <xdr:to>
      <xdr:col>24</xdr:col>
      <xdr:colOff>63500</xdr:colOff>
      <xdr:row>59</xdr:row>
      <xdr:rowOff>85103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112566"/>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31382</xdr:rowOff>
    </xdr:from>
    <xdr:to>
      <xdr:col>19</xdr:col>
      <xdr:colOff>177800</xdr:colOff>
      <xdr:row>59</xdr:row>
      <xdr:rowOff>85103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14693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100000</xdr:rowOff>
    </xdr:from>
    <xdr:to>
      <xdr:col>15</xdr:col>
      <xdr:colOff>50800</xdr:colOff>
      <xdr:row>59</xdr:row>
      <xdr:rowOff>31382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2650"/>
          <a:ext cx="889000" cy="2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64038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100000</xdr:rowOff>
    </xdr:from>
    <xdr:to>
      <xdr:col>10</xdr:col>
      <xdr:colOff>114300</xdr:colOff>
      <xdr:row>57</xdr:row>
      <xdr:rowOff>144425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265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117666</xdr:rowOff>
    </xdr:from>
    <xdr:to>
      <xdr:col>24</xdr:col>
      <xdr:colOff>114300</xdr:colOff>
      <xdr:row>59</xdr:row>
      <xdr:rowOff>47816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100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32593</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34303</xdr:rowOff>
    </xdr:from>
    <xdr:to>
      <xdr:col>20</xdr:col>
      <xdr:colOff>38100</xdr:colOff>
      <xdr:row>59</xdr:row>
      <xdr:rowOff>135903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1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127030</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02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152032</xdr:rowOff>
    </xdr:from>
    <xdr:to>
      <xdr:col>15</xdr:col>
      <xdr:colOff>101600</xdr:colOff>
      <xdr:row>59</xdr:row>
      <xdr:rowOff>82182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73309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49200</xdr:rowOff>
    </xdr:from>
    <xdr:to>
      <xdr:col>10</xdr:col>
      <xdr:colOff>165100</xdr:colOff>
      <xdr:row>57</xdr:row>
      <xdr:rowOff>150800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167327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5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93625</xdr:rowOff>
    </xdr:from>
    <xdr:to>
      <xdr:col>6</xdr:col>
      <xdr:colOff>38100</xdr:colOff>
      <xdr:row>58</xdr:row>
      <xdr:rowOff>23775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9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98971</xdr:rowOff>
    </xdr:from>
    <xdr:to>
      <xdr:col>24</xdr:col>
      <xdr:colOff>63500</xdr:colOff>
      <xdr:row>77</xdr:row>
      <xdr:rowOff>154330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3300621"/>
          <a:ext cx="8382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98971</xdr:rowOff>
    </xdr:from>
    <xdr:to>
      <xdr:col>19</xdr:col>
      <xdr:colOff>177800</xdr:colOff>
      <xdr:row>77</xdr:row>
      <xdr:rowOff>142291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3300621"/>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142291</xdr:rowOff>
    </xdr:from>
    <xdr:to>
      <xdr:col>15</xdr:col>
      <xdr:colOff>50800</xdr:colOff>
      <xdr:row>78</xdr:row>
      <xdr:rowOff>16675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34394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145305</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16675</xdr:rowOff>
    </xdr:from>
    <xdr:to>
      <xdr:col>10</xdr:col>
      <xdr:colOff>114300</xdr:colOff>
      <xdr:row>78</xdr:row>
      <xdr:rowOff>158865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389775"/>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39158</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103530</xdr:rowOff>
    </xdr:from>
    <xdr:to>
      <xdr:col>24</xdr:col>
      <xdr:colOff>114300</xdr:colOff>
      <xdr:row>78</xdr:row>
      <xdr:rowOff>33680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18457</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32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48171</xdr:rowOff>
    </xdr:from>
    <xdr:to>
      <xdr:col>20</xdr:col>
      <xdr:colOff>38100</xdr:colOff>
      <xdr:row>77</xdr:row>
      <xdr:rowOff>149771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140898</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3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91491</xdr:rowOff>
    </xdr:from>
    <xdr:to>
      <xdr:col>15</xdr:col>
      <xdr:colOff>101600</xdr:colOff>
      <xdr:row>78</xdr:row>
      <xdr:rowOff>21641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3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137325</xdr:rowOff>
    </xdr:from>
    <xdr:to>
      <xdr:col>10</xdr:col>
      <xdr:colOff>165100</xdr:colOff>
      <xdr:row>78</xdr:row>
      <xdr:rowOff>67475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3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58602</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108065</xdr:rowOff>
    </xdr:from>
    <xdr:to>
      <xdr:col>6</xdr:col>
      <xdr:colOff>38100</xdr:colOff>
      <xdr:row>79</xdr:row>
      <xdr:rowOff>38215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4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29342</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5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125127</xdr:rowOff>
    </xdr:from>
    <xdr:to>
      <xdr:col>24</xdr:col>
      <xdr:colOff>63500</xdr:colOff>
      <xdr:row>95</xdr:row>
      <xdr:rowOff>13684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41427"/>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141700</xdr:rowOff>
    </xdr:from>
    <xdr:to>
      <xdr:col>19</xdr:col>
      <xdr:colOff>177800</xdr:colOff>
      <xdr:row>95</xdr:row>
      <xdr:rowOff>13684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580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129588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5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122126</xdr:rowOff>
    </xdr:from>
    <xdr:to>
      <xdr:col>15</xdr:col>
      <xdr:colOff>50800</xdr:colOff>
      <xdr:row>94</xdr:row>
      <xdr:rowOff>141700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066976"/>
          <a:ext cx="889000" cy="1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120620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122126</xdr:rowOff>
    </xdr:from>
    <xdr:to>
      <xdr:col>10</xdr:col>
      <xdr:colOff>114300</xdr:colOff>
      <xdr:row>94</xdr:row>
      <xdr:rowOff>28544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066976"/>
          <a:ext cx="889000" cy="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55324</xdr:rowOff>
    </xdr:from>
    <xdr:to>
      <xdr:col>6</xdr:col>
      <xdr:colOff>38100</xdr:colOff>
      <xdr:row>94</xdr:row>
      <xdr:rowOff>156924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17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148051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74327</xdr:rowOff>
    </xdr:from>
    <xdr:to>
      <xdr:col>24</xdr:col>
      <xdr:colOff>114300</xdr:colOff>
      <xdr:row>95</xdr:row>
      <xdr:rowOff>4477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97204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134334</xdr:rowOff>
    </xdr:from>
    <xdr:to>
      <xdr:col>20</xdr:col>
      <xdr:colOff>38100</xdr:colOff>
      <xdr:row>95</xdr:row>
      <xdr:rowOff>64484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55611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3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90900</xdr:rowOff>
    </xdr:from>
    <xdr:to>
      <xdr:col>15</xdr:col>
      <xdr:colOff>101600</xdr:colOff>
      <xdr:row>95</xdr:row>
      <xdr:rowOff>21050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37577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71326</xdr:rowOff>
    </xdr:from>
    <xdr:to>
      <xdr:col>10</xdr:col>
      <xdr:colOff>165100</xdr:colOff>
      <xdr:row>94</xdr:row>
      <xdr:rowOff>1476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79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149194</xdr:rowOff>
    </xdr:from>
    <xdr:to>
      <xdr:col>6</xdr:col>
      <xdr:colOff>38100</xdr:colOff>
      <xdr:row>94</xdr:row>
      <xdr:rowOff>79344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95871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154330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34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39082</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23571</xdr:rowOff>
    </xdr:from>
    <xdr:to>
      <xdr:col>50</xdr:col>
      <xdr:colOff>114300</xdr:colOff>
      <xdr:row>38</xdr:row>
      <xdr:rowOff>139243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38671"/>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114673</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2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49175</xdr:rowOff>
    </xdr:from>
    <xdr:to>
      <xdr:col>45</xdr:col>
      <xdr:colOff>177800</xdr:colOff>
      <xdr:row>38</xdr:row>
      <xdr:rowOff>23571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392825"/>
          <a:ext cx="889000" cy="1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128389</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13513</xdr:rowOff>
    </xdr:from>
    <xdr:to>
      <xdr:col>41</xdr:col>
      <xdr:colOff>50800</xdr:colOff>
      <xdr:row>37</xdr:row>
      <xdr:rowOff>49175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185713"/>
          <a:ext cx="8890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161307</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103530</xdr:rowOff>
    </xdr:from>
    <xdr:to>
      <xdr:col>55</xdr:col>
      <xdr:colOff>50800</xdr:colOff>
      <xdr:row>39</xdr:row>
      <xdr:rowOff>33680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18457</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3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9720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6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144221</xdr:rowOff>
    </xdr:from>
    <xdr:to>
      <xdr:col>46</xdr:col>
      <xdr:colOff>38100</xdr:colOff>
      <xdr:row>38</xdr:row>
      <xdr:rowOff>74371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65498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169825</xdr:rowOff>
    </xdr:from>
    <xdr:to>
      <xdr:col>41</xdr:col>
      <xdr:colOff>101600</xdr:colOff>
      <xdr:row>37</xdr:row>
      <xdr:rowOff>99975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91102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4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134163</xdr:rowOff>
    </xdr:from>
    <xdr:to>
      <xdr:col>36</xdr:col>
      <xdr:colOff>165100</xdr:colOff>
      <xdr:row>36</xdr:row>
      <xdr:rowOff>64313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55440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2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42088</xdr:rowOff>
    </xdr:from>
    <xdr:to>
      <xdr:col>55</xdr:col>
      <xdr:colOff>0</xdr:colOff>
      <xdr:row>52</xdr:row>
      <xdr:rowOff>139929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8957488"/>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139929</xdr:rowOff>
    </xdr:from>
    <xdr:to>
      <xdr:col>50</xdr:col>
      <xdr:colOff>114300</xdr:colOff>
      <xdr:row>53</xdr:row>
      <xdr:rowOff>82245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055329"/>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82245</xdr:rowOff>
    </xdr:from>
    <xdr:to>
      <xdr:col>45</xdr:col>
      <xdr:colOff>177800</xdr:colOff>
      <xdr:row>54</xdr:row>
      <xdr:rowOff>80683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169095"/>
          <a:ext cx="889000" cy="1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116133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85789</xdr:rowOff>
    </xdr:from>
    <xdr:to>
      <xdr:col>41</xdr:col>
      <xdr:colOff>50800</xdr:colOff>
      <xdr:row>54</xdr:row>
      <xdr:rowOff>80683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172639"/>
          <a:ext cx="8890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100207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162738</xdr:rowOff>
    </xdr:from>
    <xdr:to>
      <xdr:col>55</xdr:col>
      <xdr:colOff>50800</xdr:colOff>
      <xdr:row>52</xdr:row>
      <xdr:rowOff>92888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89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14165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75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89129</xdr:rowOff>
    </xdr:from>
    <xdr:to>
      <xdr:col>50</xdr:col>
      <xdr:colOff>165100</xdr:colOff>
      <xdr:row>53</xdr:row>
      <xdr:rowOff>19279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0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35806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77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31445</xdr:rowOff>
    </xdr:from>
    <xdr:to>
      <xdr:col>46</xdr:col>
      <xdr:colOff>38100</xdr:colOff>
      <xdr:row>53</xdr:row>
      <xdr:rowOff>133045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1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149572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8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29883</xdr:rowOff>
    </xdr:from>
    <xdr:to>
      <xdr:col>41</xdr:col>
      <xdr:colOff>101600</xdr:colOff>
      <xdr:row>54</xdr:row>
      <xdr:rowOff>131483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2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148010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0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34989</xdr:rowOff>
    </xdr:from>
    <xdr:to>
      <xdr:col>36</xdr:col>
      <xdr:colOff>165100</xdr:colOff>
      <xdr:row>53</xdr:row>
      <xdr:rowOff>136589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1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153116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8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93033</xdr:rowOff>
    </xdr:from>
    <xdr:to>
      <xdr:col>55</xdr:col>
      <xdr:colOff>0</xdr:colOff>
      <xdr:row>74</xdr:row>
      <xdr:rowOff>129739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780333"/>
          <a:ext cx="8382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31703</xdr:rowOff>
    </xdr:from>
    <xdr:to>
      <xdr:col>50</xdr:col>
      <xdr:colOff>114300</xdr:colOff>
      <xdr:row>74</xdr:row>
      <xdr:rowOff>93033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719003"/>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127388</xdr:rowOff>
    </xdr:from>
    <xdr:to>
      <xdr:col>45</xdr:col>
      <xdr:colOff>177800</xdr:colOff>
      <xdr:row>74</xdr:row>
      <xdr:rowOff>31703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643238"/>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85419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14754</xdr:rowOff>
    </xdr:from>
    <xdr:to>
      <xdr:col>41</xdr:col>
      <xdr:colOff>50800</xdr:colOff>
      <xdr:row>73</xdr:row>
      <xdr:rowOff>127388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530604"/>
          <a:ext cx="889000" cy="1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66726</xdr:rowOff>
    </xdr:from>
    <xdr:to>
      <xdr:col>36</xdr:col>
      <xdr:colOff>165100</xdr:colOff>
      <xdr:row>72</xdr:row>
      <xdr:rowOff>168326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1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78939</xdr:rowOff>
    </xdr:from>
    <xdr:to>
      <xdr:col>55</xdr:col>
      <xdr:colOff>50800</xdr:colOff>
      <xdr:row>75</xdr:row>
      <xdr:rowOff>9089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7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57366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42233</xdr:rowOff>
    </xdr:from>
    <xdr:to>
      <xdr:col>50</xdr:col>
      <xdr:colOff>165100</xdr:colOff>
      <xdr:row>74</xdr:row>
      <xdr:rowOff>143833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134960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2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152353</xdr:rowOff>
    </xdr:from>
    <xdr:to>
      <xdr:col>46</xdr:col>
      <xdr:colOff>38100</xdr:colOff>
      <xdr:row>74</xdr:row>
      <xdr:rowOff>82503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6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99030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4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76588</xdr:rowOff>
    </xdr:from>
    <xdr:to>
      <xdr:col>41</xdr:col>
      <xdr:colOff>101600</xdr:colOff>
      <xdr:row>74</xdr:row>
      <xdr:rowOff>6738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23265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135404</xdr:rowOff>
    </xdr:from>
    <xdr:to>
      <xdr:col>36</xdr:col>
      <xdr:colOff>165100</xdr:colOff>
      <xdr:row>73</xdr:row>
      <xdr:rowOff>65554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4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56681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57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161189</xdr:rowOff>
    </xdr:from>
    <xdr:to>
      <xdr:col>55</xdr:col>
      <xdr:colOff>0</xdr:colOff>
      <xdr:row>95</xdr:row>
      <xdr:rowOff>79235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277489"/>
          <a:ext cx="8382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104909</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9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34269</xdr:rowOff>
    </xdr:from>
    <xdr:to>
      <xdr:col>50</xdr:col>
      <xdr:colOff>114300</xdr:colOff>
      <xdr:row>95</xdr:row>
      <xdr:rowOff>79235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32201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114761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153781</xdr:rowOff>
    </xdr:from>
    <xdr:to>
      <xdr:col>45</xdr:col>
      <xdr:colOff>177800</xdr:colOff>
      <xdr:row>95</xdr:row>
      <xdr:rowOff>34269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270081"/>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25651</xdr:rowOff>
    </xdr:from>
    <xdr:to>
      <xdr:col>41</xdr:col>
      <xdr:colOff>50800</xdr:colOff>
      <xdr:row>94</xdr:row>
      <xdr:rowOff>153781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5970501"/>
          <a:ext cx="889000" cy="29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49268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110389</xdr:rowOff>
    </xdr:from>
    <xdr:to>
      <xdr:col>55</xdr:col>
      <xdr:colOff>50800</xdr:colOff>
      <xdr:row>95</xdr:row>
      <xdr:rowOff>40539</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2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133266</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0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28435</xdr:rowOff>
    </xdr:from>
    <xdr:to>
      <xdr:col>50</xdr:col>
      <xdr:colOff>165100</xdr:colOff>
      <xdr:row>95</xdr:row>
      <xdr:rowOff>130035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146562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0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154919</xdr:rowOff>
    </xdr:from>
    <xdr:to>
      <xdr:col>46</xdr:col>
      <xdr:colOff>38100</xdr:colOff>
      <xdr:row>95</xdr:row>
      <xdr:rowOff>85069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2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101596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0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102981</xdr:rowOff>
    </xdr:from>
    <xdr:to>
      <xdr:col>41</xdr:col>
      <xdr:colOff>101600</xdr:colOff>
      <xdr:row>95</xdr:row>
      <xdr:rowOff>33131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2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49658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99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146301</xdr:rowOff>
    </xdr:from>
    <xdr:to>
      <xdr:col>36</xdr:col>
      <xdr:colOff>165100</xdr:colOff>
      <xdr:row>93</xdr:row>
      <xdr:rowOff>76451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59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92978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6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60071</xdr:rowOff>
    </xdr:from>
    <xdr:to>
      <xdr:col>85</xdr:col>
      <xdr:colOff>127000</xdr:colOff>
      <xdr:row>37</xdr:row>
      <xdr:rowOff>35306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232271"/>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35306</xdr:rowOff>
    </xdr:from>
    <xdr:to>
      <xdr:col>81</xdr:col>
      <xdr:colOff>50800</xdr:colOff>
      <xdr:row>37</xdr:row>
      <xdr:rowOff>38354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3789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38354</xdr:rowOff>
    </xdr:from>
    <xdr:to>
      <xdr:col>76</xdr:col>
      <xdr:colOff>114300</xdr:colOff>
      <xdr:row>37</xdr:row>
      <xdr:rowOff>150559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82004"/>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98061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150559</xdr:rowOff>
    </xdr:from>
    <xdr:to>
      <xdr:col>71</xdr:col>
      <xdr:colOff>177800</xdr:colOff>
      <xdr:row>38</xdr:row>
      <xdr:rowOff>61785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94209"/>
          <a:ext cx="889000" cy="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33291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50436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9271</xdr:rowOff>
    </xdr:from>
    <xdr:to>
      <xdr:col>85</xdr:col>
      <xdr:colOff>177800</xdr:colOff>
      <xdr:row>36</xdr:row>
      <xdr:rowOff>110871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159148</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61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155956</xdr:rowOff>
    </xdr:from>
    <xdr:to>
      <xdr:col>81</xdr:col>
      <xdr:colOff>101600</xdr:colOff>
      <xdr:row>37</xdr:row>
      <xdr:rowOff>86106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77233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64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159004</xdr:rowOff>
    </xdr:from>
    <xdr:to>
      <xdr:col>76</xdr:col>
      <xdr:colOff>165100</xdr:colOff>
      <xdr:row>37</xdr:row>
      <xdr:rowOff>89154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99759</xdr:rowOff>
    </xdr:from>
    <xdr:to>
      <xdr:col>72</xdr:col>
      <xdr:colOff>38100</xdr:colOff>
      <xdr:row>38</xdr:row>
      <xdr:rowOff>29908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5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103712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149272</xdr:rowOff>
    </xdr:from>
    <xdr:to>
      <xdr:col>85</xdr:col>
      <xdr:colOff>127000</xdr:colOff>
      <xdr:row>58</xdr:row>
      <xdr:rowOff>32344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921922"/>
          <a:ext cx="838200" cy="5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57028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4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128984</xdr:rowOff>
    </xdr:from>
    <xdr:to>
      <xdr:col>81</xdr:col>
      <xdr:colOff>50800</xdr:colOff>
      <xdr:row>58</xdr:row>
      <xdr:rowOff>32344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558734"/>
          <a:ext cx="889000" cy="4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150648</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128984</xdr:rowOff>
    </xdr:from>
    <xdr:to>
      <xdr:col>76</xdr:col>
      <xdr:colOff>114300</xdr:colOff>
      <xdr:row>56</xdr:row>
      <xdr:rowOff>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558734"/>
          <a:ext cx="889000" cy="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112930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311</xdr:rowOff>
    </xdr:from>
    <xdr:to>
      <xdr:col>71</xdr:col>
      <xdr:colOff>177800</xdr:colOff>
      <xdr:row>56</xdr:row>
      <xdr:rowOff>35116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601511"/>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156506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148791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98472</xdr:rowOff>
    </xdr:from>
    <xdr:to>
      <xdr:col>85</xdr:col>
      <xdr:colOff>177800</xdr:colOff>
      <xdr:row>58</xdr:row>
      <xdr:rowOff>28622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76899</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8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152994</xdr:rowOff>
    </xdr:from>
    <xdr:to>
      <xdr:col>81</xdr:col>
      <xdr:colOff>101600</xdr:colOff>
      <xdr:row>58</xdr:row>
      <xdr:rowOff>83144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9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74271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100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78184</xdr:rowOff>
    </xdr:from>
    <xdr:to>
      <xdr:col>76</xdr:col>
      <xdr:colOff>165100</xdr:colOff>
      <xdr:row>56</xdr:row>
      <xdr:rowOff>8334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5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170911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120961</xdr:rowOff>
    </xdr:from>
    <xdr:to>
      <xdr:col>72</xdr:col>
      <xdr:colOff>38100</xdr:colOff>
      <xdr:row>56</xdr:row>
      <xdr:rowOff>51111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42238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155766</xdr:rowOff>
    </xdr:from>
    <xdr:to>
      <xdr:col>67</xdr:col>
      <xdr:colOff>101600</xdr:colOff>
      <xdr:row>56</xdr:row>
      <xdr:rowOff>85916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5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77043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7226</xdr:rowOff>
    </xdr:from>
    <xdr:to>
      <xdr:col>85</xdr:col>
      <xdr:colOff>127000</xdr:colOff>
      <xdr:row>78</xdr:row>
      <xdr:rowOff>72949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380326"/>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72949</xdr:rowOff>
    </xdr:from>
    <xdr:to>
      <xdr:col>81</xdr:col>
      <xdr:colOff>50800</xdr:colOff>
      <xdr:row>78</xdr:row>
      <xdr:rowOff>113525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4604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89202</xdr:rowOff>
    </xdr:from>
    <xdr:to>
      <xdr:col>76</xdr:col>
      <xdr:colOff>114300</xdr:colOff>
      <xdr:row>78</xdr:row>
      <xdr:rowOff>113525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62302"/>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10815</xdr:rowOff>
    </xdr:from>
    <xdr:to>
      <xdr:col>71</xdr:col>
      <xdr:colOff>177800</xdr:colOff>
      <xdr:row>78</xdr:row>
      <xdr:rowOff>89202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383915"/>
          <a:ext cx="889000" cy="7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140045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127876</xdr:rowOff>
    </xdr:from>
    <xdr:to>
      <xdr:col>85</xdr:col>
      <xdr:colOff>177800</xdr:colOff>
      <xdr:row>78</xdr:row>
      <xdr:rowOff>58026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42803</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2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22149</xdr:rowOff>
    </xdr:from>
    <xdr:to>
      <xdr:col>81</xdr:col>
      <xdr:colOff>101600</xdr:colOff>
      <xdr:row>78</xdr:row>
      <xdr:rowOff>123749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114876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4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62725</xdr:rowOff>
    </xdr:from>
    <xdr:to>
      <xdr:col>76</xdr:col>
      <xdr:colOff>165100</xdr:colOff>
      <xdr:row>78</xdr:row>
      <xdr:rowOff>164325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155452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38402</xdr:rowOff>
    </xdr:from>
    <xdr:to>
      <xdr:col>72</xdr:col>
      <xdr:colOff>38100</xdr:colOff>
      <xdr:row>78</xdr:row>
      <xdr:rowOff>140002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156529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131465</xdr:rowOff>
    </xdr:from>
    <xdr:to>
      <xdr:col>67</xdr:col>
      <xdr:colOff>101600</xdr:colOff>
      <xdr:row>78</xdr:row>
      <xdr:rowOff>61615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52742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58657</xdr:rowOff>
    </xdr:from>
    <xdr:to>
      <xdr:col>85</xdr:col>
      <xdr:colOff>126364</xdr:colOff>
      <xdr:row>98</xdr:row>
      <xdr:rowOff>38942</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6517857"/>
          <a:ext cx="1269" cy="323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42769</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38942</xdr:rowOff>
    </xdr:from>
    <xdr:to>
      <xdr:col>86</xdr:col>
      <xdr:colOff>25400</xdr:colOff>
      <xdr:row>98</xdr:row>
      <xdr:rowOff>38942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41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5334</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62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58657</xdr:rowOff>
    </xdr:from>
    <xdr:to>
      <xdr:col>86</xdr:col>
      <xdr:colOff>25400</xdr:colOff>
      <xdr:row>96</xdr:row>
      <xdr:rowOff>58657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51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45929</xdr:rowOff>
    </xdr:from>
    <xdr:to>
      <xdr:col>85</xdr:col>
      <xdr:colOff>127000</xdr:colOff>
      <xdr:row>97</xdr:row>
      <xdr:rowOff>75856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676579"/>
          <a:ext cx="8382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25593</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656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47166</xdr:rowOff>
    </xdr:from>
    <xdr:to>
      <xdr:col>85</xdr:col>
      <xdr:colOff>177800</xdr:colOff>
      <xdr:row>97</xdr:row>
      <xdr:rowOff>148766</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7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45929</xdr:rowOff>
    </xdr:from>
    <xdr:to>
      <xdr:col>81</xdr:col>
      <xdr:colOff>50800</xdr:colOff>
      <xdr:row>97</xdr:row>
      <xdr:rowOff>50491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76579"/>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20631</xdr:rowOff>
    </xdr:from>
    <xdr:to>
      <xdr:col>81</xdr:col>
      <xdr:colOff>101600</xdr:colOff>
      <xdr:row>97</xdr:row>
      <xdr:rowOff>122231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113358</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67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18204</xdr:rowOff>
    </xdr:from>
    <xdr:to>
      <xdr:col>76</xdr:col>
      <xdr:colOff>114300</xdr:colOff>
      <xdr:row>97</xdr:row>
      <xdr:rowOff>50491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648854"/>
          <a:ext cx="889000" cy="3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35499</xdr:rowOff>
    </xdr:from>
    <xdr:to>
      <xdr:col>76</xdr:col>
      <xdr:colOff>165100</xdr:colOff>
      <xdr:row>97</xdr:row>
      <xdr:rowOff>137099</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6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128226</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16165</xdr:rowOff>
    </xdr:from>
    <xdr:to>
      <xdr:col>71</xdr:col>
      <xdr:colOff>177800</xdr:colOff>
      <xdr:row>97</xdr:row>
      <xdr:rowOff>18204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5446665"/>
          <a:ext cx="889000" cy="12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35444</xdr:rowOff>
    </xdr:from>
    <xdr:to>
      <xdr:col>72</xdr:col>
      <xdr:colOff>38100</xdr:colOff>
      <xdr:row>97</xdr:row>
      <xdr:rowOff>137044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6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128171</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7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65894</xdr:rowOff>
    </xdr:from>
    <xdr:to>
      <xdr:col>67</xdr:col>
      <xdr:colOff>101600</xdr:colOff>
      <xdr:row>96</xdr:row>
      <xdr:rowOff>167494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52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158621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6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25056</xdr:rowOff>
    </xdr:from>
    <xdr:to>
      <xdr:col>85</xdr:col>
      <xdr:colOff>177800</xdr:colOff>
      <xdr:row>97</xdr:row>
      <xdr:rowOff>126656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6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47933</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166579</xdr:rowOff>
    </xdr:from>
    <xdr:to>
      <xdr:col>81</xdr:col>
      <xdr:colOff>101600</xdr:colOff>
      <xdr:row>97</xdr:row>
      <xdr:rowOff>96729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6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113256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4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171141</xdr:rowOff>
    </xdr:from>
    <xdr:to>
      <xdr:col>76</xdr:col>
      <xdr:colOff>165100</xdr:colOff>
      <xdr:row>97</xdr:row>
      <xdr:rowOff>101291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117818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138854</xdr:rowOff>
    </xdr:from>
    <xdr:to>
      <xdr:col>72</xdr:col>
      <xdr:colOff>38100</xdr:colOff>
      <xdr:row>97</xdr:row>
      <xdr:rowOff>69004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85531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136815</xdr:rowOff>
    </xdr:from>
    <xdr:to>
      <xdr:col>67</xdr:col>
      <xdr:colOff>101600</xdr:colOff>
      <xdr:row>90</xdr:row>
      <xdr:rowOff>66965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53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83492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17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16527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7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目的別歳出に係る県民一人あたりの決算額の主な状況は以下のとおりです。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公債費は、県民一人あたりの決算額が前年度費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75,732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円となっていますが、これは、借換債を除く実質的な公債費がピークアウトしており減少傾向にあることによるものです。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土木費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及び災害復旧費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に発生した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豪雨災害や台風災害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の繰越事業費の増により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2,875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農林水産業費は、国経済対策事業の増等により近年増加傾向にあり、平成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41,562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総務費は、国経済対策事業や大規模施設整備等により年度ごとに増減する傾向があり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知事選挙費や基金への積立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警察費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警察署等の施設整備等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22,618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年度以降の実質収支・実質単年度収支は、平成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年度に少子化対策を含む社会保障関係経費の増加等により実質単年度収支が赤字となったことを除けば、人件費等の内部管理経費の縮減や県税収入の増収により、基本的に黒字を維持しています。</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年度は、少子化対策を含む社会保障関係経費の増加等により相当規模の財政負担が生じ</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る中</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、歳入においても地方交付税が減少した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内部管理コストの縮減努力等により、実質収支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・実質単年度収支は引き続き</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黒字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を維持しました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今後とも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新潟県行財政改革行動計画に基づき、徹底して行財政改革に取り組</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んでまいります</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新潟県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工業用地造成事業会計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及び病院事業会計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において赤字（資金不足）が生じているものの、その他の会計においては黒字であり、連結実質赤字は生じておりません。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病院事業会計において医業損益が悪化する中で、現金預金の減少に伴い</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流動資産が減少したことなどから</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流動負債が流動資産を上回り赤字が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じ</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ました。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電気事業会計において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、新電力への売電入札を継続していること等により資金剰余額が増加し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地域づくり資金貸付事業特別会計においては、新規貸付額の減による歳出の減少により、黒字額が増加しました。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　また、新たに２会計が追加されたことにより、全体の黒字額が増加しました。</a:t>
          </a:r>
          <a:endParaRPr lang="en-US" altLang="ja-JP" sz="1400">
            <a:effectLst/>
            <a:latin typeface="ＭＳ ゴシック" panose="020B0609070205080204" pitchFamily="49" charset="-128"/>
            <a:ea typeface="ＭＳ ゴシック" panose="020B0609070205080204" pitchFamily="49" charset="-128"/>
          </a:endParaRPr>
        </a:p>
        <a:p>
          <a:endParaRPr lang="en-US"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今後とも、連結実質赤字が生じないよう、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新潟県行財政改革行動計画に基づき、徹底して行財政改革に取り組んでまいります。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50002_&#26032;&#28511;&#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315</v>
          </cell>
          <cell r="CV51">
            <v>321.39999999999998</v>
          </cell>
        </row>
        <row r="53">
          <cell r="CN53">
            <v>56.5</v>
          </cell>
          <cell r="CV53">
            <v>57.8</v>
          </cell>
        </row>
        <row r="55">
          <cell r="AN55" t="str">
            <v>グループ内平均値</v>
          </cell>
          <cell r="CN55">
            <v>245.1</v>
          </cell>
          <cell r="CV55">
            <v>246.9</v>
          </cell>
        </row>
        <row r="57">
          <cell r="CN57">
            <v>53.4</v>
          </cell>
          <cell r="CV57">
            <v>53.9</v>
          </cell>
        </row>
        <row r="72">
          <cell r="BP72" t="str">
            <v>H26</v>
          </cell>
          <cell r="BX72" t="str">
            <v>H27</v>
          </cell>
          <cell r="CF72" t="str">
            <v>H28</v>
          </cell>
          <cell r="CN72" t="str">
            <v>H29</v>
          </cell>
          <cell r="CV72" t="str">
            <v>H30</v>
          </cell>
        </row>
        <row r="73">
          <cell r="AN73" t="str">
            <v>当該団体値</v>
          </cell>
          <cell r="BP73">
            <v>288.60000000000002</v>
          </cell>
          <cell r="BX73">
            <v>286.5</v>
          </cell>
          <cell r="CF73">
            <v>298.10000000000002</v>
          </cell>
          <cell r="CN73">
            <v>315</v>
          </cell>
          <cell r="CV73">
            <v>321.39999999999998</v>
          </cell>
        </row>
        <row r="75">
          <cell r="BP75">
            <v>16.8</v>
          </cell>
          <cell r="BX75">
            <v>15.8</v>
          </cell>
          <cell r="CF75">
            <v>14.6</v>
          </cell>
          <cell r="CN75">
            <v>14.9</v>
          </cell>
          <cell r="CV75">
            <v>15.9</v>
          </cell>
        </row>
        <row r="77">
          <cell r="AN77" t="str">
            <v>グループ内平均値</v>
          </cell>
          <cell r="BP77">
            <v>208.1</v>
          </cell>
          <cell r="BX77">
            <v>239.1</v>
          </cell>
          <cell r="CF77">
            <v>244</v>
          </cell>
          <cell r="CN77">
            <v>245.1</v>
          </cell>
          <cell r="CV77">
            <v>246.9</v>
          </cell>
        </row>
        <row r="79">
          <cell r="BP79">
            <v>14.2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1021354574</v>
      </c>
      <c r="BO4" s="425"/>
      <c r="BP4" s="425"/>
      <c r="BQ4" s="425"/>
      <c r="BR4" s="425"/>
      <c r="BS4" s="425"/>
      <c r="BT4" s="425"/>
      <c r="BU4" s="426"/>
      <c r="BV4" s="424">
        <v>1032500350</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1.1000000000000001</v>
      </c>
      <c r="CU4" s="587"/>
      <c r="CV4" s="587"/>
      <c r="CW4" s="587"/>
      <c r="CX4" s="587"/>
      <c r="CY4" s="587"/>
      <c r="CZ4" s="587"/>
      <c r="DA4" s="588"/>
      <c r="DB4" s="586">
        <v>1</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997522479</v>
      </c>
      <c r="BO5" s="431"/>
      <c r="BP5" s="431"/>
      <c r="BQ5" s="431"/>
      <c r="BR5" s="431"/>
      <c r="BS5" s="431"/>
      <c r="BT5" s="431"/>
      <c r="BU5" s="432"/>
      <c r="BV5" s="430">
        <v>995621169</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96.7</v>
      </c>
      <c r="CU5" s="410"/>
      <c r="CV5" s="410"/>
      <c r="CW5" s="410"/>
      <c r="CX5" s="410"/>
      <c r="CY5" s="410"/>
      <c r="CZ5" s="410"/>
      <c r="DA5" s="411"/>
      <c r="DB5" s="409">
        <v>96.4</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12760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23832095</v>
      </c>
      <c r="BO6" s="431"/>
      <c r="BP6" s="431"/>
      <c r="BQ6" s="431"/>
      <c r="BR6" s="431"/>
      <c r="BS6" s="431"/>
      <c r="BT6" s="431"/>
      <c r="BU6" s="432"/>
      <c r="BV6" s="430">
        <v>36879181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105.1</v>
      </c>
      <c r="CU6" s="576"/>
      <c r="CV6" s="576"/>
      <c r="CW6" s="576"/>
      <c r="CX6" s="576"/>
      <c r="CY6" s="576"/>
      <c r="CZ6" s="576"/>
      <c r="DA6" s="577"/>
      <c r="DB6" s="575">
        <v>106.9</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3</v>
      </c>
      <c r="AJ7" s="456"/>
      <c r="AK7" s="456"/>
      <c r="AL7" s="456"/>
      <c r="AM7" s="456"/>
      <c r="AN7" s="456"/>
      <c r="AO7" s="456"/>
      <c r="AP7" s="457"/>
      <c r="AQ7" s="455">
        <v>9990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17549165</v>
      </c>
      <c r="BO7" s="431"/>
      <c r="BP7" s="431"/>
      <c r="BQ7" s="431"/>
      <c r="BR7" s="431"/>
      <c r="BS7" s="431"/>
      <c r="BT7" s="431"/>
      <c r="BU7" s="432"/>
      <c r="BV7" s="430">
        <v>31226537</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552829355</v>
      </c>
      <c r="CU7" s="431"/>
      <c r="CV7" s="431"/>
      <c r="CW7" s="431"/>
      <c r="CX7" s="431"/>
      <c r="CY7" s="431"/>
      <c r="CZ7" s="431"/>
      <c r="DA7" s="432"/>
      <c r="DB7" s="430">
        <v>558840431</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8420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6282930</v>
      </c>
      <c r="BO8" s="431"/>
      <c r="BP8" s="431"/>
      <c r="BQ8" s="431"/>
      <c r="BR8" s="431"/>
      <c r="BS8" s="431"/>
      <c r="BT8" s="431"/>
      <c r="BU8" s="432"/>
      <c r="BV8" s="430">
        <v>5652644</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0.46277000000000001</v>
      </c>
      <c r="CU8" s="573"/>
      <c r="CV8" s="573"/>
      <c r="CW8" s="573"/>
      <c r="CX8" s="573"/>
      <c r="CY8" s="573"/>
      <c r="CZ8" s="573"/>
      <c r="DA8" s="574"/>
      <c r="DB8" s="572">
        <v>0.46103</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2304264</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9890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630286</v>
      </c>
      <c r="BO9" s="431"/>
      <c r="BP9" s="431"/>
      <c r="BQ9" s="431"/>
      <c r="BR9" s="431"/>
      <c r="BS9" s="431"/>
      <c r="BT9" s="431"/>
      <c r="BU9" s="432"/>
      <c r="BV9" s="430">
        <v>-142991</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25.1</v>
      </c>
      <c r="CU9" s="410"/>
      <c r="CV9" s="410"/>
      <c r="CW9" s="410"/>
      <c r="CX9" s="410"/>
      <c r="CY9" s="410"/>
      <c r="CZ9" s="410"/>
      <c r="DA9" s="411"/>
      <c r="DB9" s="409">
        <v>25.4</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2374450</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8650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455155</v>
      </c>
      <c r="BO10" s="431"/>
      <c r="BP10" s="431"/>
      <c r="BQ10" s="431"/>
      <c r="BR10" s="431"/>
      <c r="BS10" s="431"/>
      <c r="BT10" s="431"/>
      <c r="BU10" s="432"/>
      <c r="BV10" s="430">
        <v>482056</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51</v>
      </c>
      <c r="AJ11" s="456"/>
      <c r="AK11" s="456"/>
      <c r="AL11" s="456"/>
      <c r="AM11" s="456"/>
      <c r="AN11" s="456"/>
      <c r="AO11" s="456"/>
      <c r="AP11" s="457"/>
      <c r="AQ11" s="455">
        <v>7920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2259309</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1024503</v>
      </c>
      <c r="BO12" s="431"/>
      <c r="BP12" s="431"/>
      <c r="BQ12" s="431"/>
      <c r="BR12" s="431"/>
      <c r="BS12" s="431"/>
      <c r="BT12" s="431"/>
      <c r="BU12" s="432"/>
      <c r="BV12" s="430">
        <v>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2242517</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60938</v>
      </c>
      <c r="BO13" s="431"/>
      <c r="BP13" s="431"/>
      <c r="BQ13" s="431"/>
      <c r="BR13" s="431"/>
      <c r="BS13" s="431"/>
      <c r="BT13" s="431"/>
      <c r="BU13" s="432"/>
      <c r="BV13" s="430">
        <v>339065</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15.9</v>
      </c>
      <c r="CU13" s="410"/>
      <c r="CV13" s="410"/>
      <c r="CW13" s="410"/>
      <c r="CX13" s="410"/>
      <c r="CY13" s="410"/>
      <c r="CZ13" s="410"/>
      <c r="DA13" s="411"/>
      <c r="DB13" s="409">
        <v>14.9</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2281291</v>
      </c>
      <c r="S14" s="475"/>
      <c r="T14" s="475"/>
      <c r="U14" s="475"/>
      <c r="V14" s="476"/>
      <c r="W14" s="503"/>
      <c r="X14" s="504"/>
      <c r="Y14" s="505"/>
      <c r="Z14" s="452" t="s">
        <v>133</v>
      </c>
      <c r="AA14" s="453"/>
      <c r="AB14" s="453"/>
      <c r="AC14" s="453"/>
      <c r="AD14" s="453"/>
      <c r="AE14" s="453"/>
      <c r="AF14" s="453"/>
      <c r="AG14" s="453"/>
      <c r="AH14" s="454"/>
      <c r="AI14" s="455">
        <v>7550</v>
      </c>
      <c r="AJ14" s="456"/>
      <c r="AK14" s="456"/>
      <c r="AL14" s="456"/>
      <c r="AM14" s="457"/>
      <c r="AN14" s="455">
        <v>25511450</v>
      </c>
      <c r="AO14" s="456"/>
      <c r="AP14" s="456"/>
      <c r="AQ14" s="456"/>
      <c r="AR14" s="456"/>
      <c r="AS14" s="457"/>
      <c r="AT14" s="455">
        <v>3379</v>
      </c>
      <c r="AU14" s="456"/>
      <c r="AV14" s="456"/>
      <c r="AW14" s="456"/>
      <c r="AX14" s="456"/>
      <c r="AY14" s="458"/>
      <c r="AZ14" s="421" t="s">
        <v>134</v>
      </c>
      <c r="BA14" s="422"/>
      <c r="BB14" s="422"/>
      <c r="BC14" s="422"/>
      <c r="BD14" s="422"/>
      <c r="BE14" s="422"/>
      <c r="BF14" s="422"/>
      <c r="BG14" s="422"/>
      <c r="BH14" s="422"/>
      <c r="BI14" s="422"/>
      <c r="BJ14" s="422"/>
      <c r="BK14" s="422"/>
      <c r="BL14" s="422"/>
      <c r="BM14" s="423"/>
      <c r="BN14" s="424">
        <v>211817629</v>
      </c>
      <c r="BO14" s="425"/>
      <c r="BP14" s="425"/>
      <c r="BQ14" s="425"/>
      <c r="BR14" s="425"/>
      <c r="BS14" s="425"/>
      <c r="BT14" s="425"/>
      <c r="BU14" s="426"/>
      <c r="BV14" s="424">
        <v>209006869</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321.39999999999998</v>
      </c>
      <c r="CU14" s="436"/>
      <c r="CV14" s="436"/>
      <c r="CW14" s="436"/>
      <c r="CX14" s="436"/>
      <c r="CY14" s="436"/>
      <c r="CZ14" s="436"/>
      <c r="DA14" s="437"/>
      <c r="DB14" s="435">
        <v>315</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2265730</v>
      </c>
      <c r="S15" s="475"/>
      <c r="T15" s="475"/>
      <c r="U15" s="475"/>
      <c r="V15" s="476"/>
      <c r="W15" s="503"/>
      <c r="X15" s="504"/>
      <c r="Y15" s="505"/>
      <c r="Z15" s="452" t="s">
        <v>136</v>
      </c>
      <c r="AA15" s="453"/>
      <c r="AB15" s="453"/>
      <c r="AC15" s="453"/>
      <c r="AD15" s="453"/>
      <c r="AE15" s="453"/>
      <c r="AF15" s="453"/>
      <c r="AG15" s="453"/>
      <c r="AH15" s="454"/>
      <c r="AI15" s="455" t="s">
        <v>128</v>
      </c>
      <c r="AJ15" s="456"/>
      <c r="AK15" s="456"/>
      <c r="AL15" s="456"/>
      <c r="AM15" s="457"/>
      <c r="AN15" s="455" t="s">
        <v>128</v>
      </c>
      <c r="AO15" s="456"/>
      <c r="AP15" s="456"/>
      <c r="AQ15" s="456"/>
      <c r="AR15" s="456"/>
      <c r="AS15" s="457"/>
      <c r="AT15" s="455" t="s">
        <v>128</v>
      </c>
      <c r="AU15" s="456"/>
      <c r="AV15" s="456"/>
      <c r="AW15" s="456"/>
      <c r="AX15" s="456"/>
      <c r="AY15" s="458"/>
      <c r="AZ15" s="427" t="s">
        <v>137</v>
      </c>
      <c r="BA15" s="428"/>
      <c r="BB15" s="428"/>
      <c r="BC15" s="428"/>
      <c r="BD15" s="428"/>
      <c r="BE15" s="428"/>
      <c r="BF15" s="428"/>
      <c r="BG15" s="428"/>
      <c r="BH15" s="428"/>
      <c r="BI15" s="428"/>
      <c r="BJ15" s="428"/>
      <c r="BK15" s="428"/>
      <c r="BL15" s="428"/>
      <c r="BM15" s="429"/>
      <c r="BN15" s="430">
        <v>452000507</v>
      </c>
      <c r="BO15" s="431"/>
      <c r="BP15" s="431"/>
      <c r="BQ15" s="431"/>
      <c r="BR15" s="431"/>
      <c r="BS15" s="431"/>
      <c r="BT15" s="431"/>
      <c r="BU15" s="432"/>
      <c r="BV15" s="430">
        <v>456255894</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v>416</v>
      </c>
      <c r="AJ16" s="456"/>
      <c r="AK16" s="456"/>
      <c r="AL16" s="456"/>
      <c r="AM16" s="457"/>
      <c r="AN16" s="455">
        <v>1443520</v>
      </c>
      <c r="AO16" s="456"/>
      <c r="AP16" s="456"/>
      <c r="AQ16" s="456"/>
      <c r="AR16" s="456"/>
      <c r="AS16" s="457"/>
      <c r="AT16" s="455">
        <v>3470</v>
      </c>
      <c r="AU16" s="456"/>
      <c r="AV16" s="456"/>
      <c r="AW16" s="456"/>
      <c r="AX16" s="456"/>
      <c r="AY16" s="458"/>
      <c r="AZ16" s="427" t="s">
        <v>142</v>
      </c>
      <c r="BA16" s="428"/>
      <c r="BB16" s="428"/>
      <c r="BC16" s="428"/>
      <c r="BD16" s="428"/>
      <c r="BE16" s="428"/>
      <c r="BF16" s="428"/>
      <c r="BG16" s="428"/>
      <c r="BH16" s="428"/>
      <c r="BI16" s="428"/>
      <c r="BJ16" s="428"/>
      <c r="BK16" s="428"/>
      <c r="BL16" s="428"/>
      <c r="BM16" s="429"/>
      <c r="BN16" s="430">
        <v>268957466</v>
      </c>
      <c r="BO16" s="431"/>
      <c r="BP16" s="431"/>
      <c r="BQ16" s="431"/>
      <c r="BR16" s="431"/>
      <c r="BS16" s="431"/>
      <c r="BT16" s="431"/>
      <c r="BU16" s="432"/>
      <c r="BV16" s="430">
        <v>265481612</v>
      </c>
      <c r="BW16" s="431"/>
      <c r="BX16" s="431"/>
      <c r="BY16" s="431"/>
      <c r="BZ16" s="431"/>
      <c r="CA16" s="431"/>
      <c r="CB16" s="431"/>
      <c r="CC16" s="432"/>
      <c r="CD16" s="169"/>
      <c r="CE16" s="407" t="s">
        <v>143</v>
      </c>
      <c r="CF16" s="407"/>
      <c r="CG16" s="407"/>
      <c r="CH16" s="407"/>
      <c r="CI16" s="407"/>
      <c r="CJ16" s="407"/>
      <c r="CK16" s="407"/>
      <c r="CL16" s="407"/>
      <c r="CM16" s="407"/>
      <c r="CN16" s="407"/>
      <c r="CO16" s="407"/>
      <c r="CP16" s="407"/>
      <c r="CQ16" s="407"/>
      <c r="CR16" s="407"/>
      <c r="CS16" s="408"/>
      <c r="CT16" s="409">
        <v>9.1999999999999993</v>
      </c>
      <c r="CU16" s="410"/>
      <c r="CV16" s="410"/>
      <c r="CW16" s="410"/>
      <c r="CX16" s="410"/>
      <c r="CY16" s="410"/>
      <c r="CZ16" s="410"/>
      <c r="DA16" s="411"/>
      <c r="DB16" s="409">
        <v>9.4</v>
      </c>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4224</v>
      </c>
      <c r="AJ17" s="456"/>
      <c r="AK17" s="456"/>
      <c r="AL17" s="456"/>
      <c r="AM17" s="457"/>
      <c r="AN17" s="455">
        <v>13609728</v>
      </c>
      <c r="AO17" s="456"/>
      <c r="AP17" s="456"/>
      <c r="AQ17" s="456"/>
      <c r="AR17" s="456"/>
      <c r="AS17" s="457"/>
      <c r="AT17" s="455">
        <v>3222</v>
      </c>
      <c r="AU17" s="456"/>
      <c r="AV17" s="456"/>
      <c r="AW17" s="456"/>
      <c r="AX17" s="456"/>
      <c r="AY17" s="458"/>
      <c r="AZ17" s="427" t="s">
        <v>147</v>
      </c>
      <c r="BA17" s="428"/>
      <c r="BB17" s="428"/>
      <c r="BC17" s="428"/>
      <c r="BD17" s="428"/>
      <c r="BE17" s="428"/>
      <c r="BF17" s="428"/>
      <c r="BG17" s="428"/>
      <c r="BH17" s="428"/>
      <c r="BI17" s="428"/>
      <c r="BJ17" s="428"/>
      <c r="BK17" s="428"/>
      <c r="BL17" s="428"/>
      <c r="BM17" s="429"/>
      <c r="BN17" s="430">
        <v>543449737</v>
      </c>
      <c r="BO17" s="431"/>
      <c r="BP17" s="431"/>
      <c r="BQ17" s="431"/>
      <c r="BR17" s="431"/>
      <c r="BS17" s="431"/>
      <c r="BT17" s="431"/>
      <c r="BU17" s="432"/>
      <c r="BV17" s="430">
        <v>546168241</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12584</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13533</v>
      </c>
      <c r="AJ18" s="456"/>
      <c r="AK18" s="456"/>
      <c r="AL18" s="456"/>
      <c r="AM18" s="457"/>
      <c r="AN18" s="455">
        <v>51390157</v>
      </c>
      <c r="AO18" s="456"/>
      <c r="AP18" s="456"/>
      <c r="AQ18" s="456"/>
      <c r="AR18" s="456"/>
      <c r="AS18" s="457"/>
      <c r="AT18" s="455">
        <v>3797</v>
      </c>
      <c r="AU18" s="456"/>
      <c r="AV18" s="456"/>
      <c r="AW18" s="456"/>
      <c r="AX18" s="456"/>
      <c r="AY18" s="458"/>
      <c r="AZ18" s="438" t="s">
        <v>150</v>
      </c>
      <c r="BA18" s="439"/>
      <c r="BB18" s="439"/>
      <c r="BC18" s="439"/>
      <c r="BD18" s="439"/>
      <c r="BE18" s="439"/>
      <c r="BF18" s="439"/>
      <c r="BG18" s="439"/>
      <c r="BH18" s="439"/>
      <c r="BI18" s="439"/>
      <c r="BJ18" s="439"/>
      <c r="BK18" s="439"/>
      <c r="BL18" s="439"/>
      <c r="BM18" s="440"/>
      <c r="BN18" s="404">
        <v>675607918</v>
      </c>
      <c r="BO18" s="405"/>
      <c r="BP18" s="405"/>
      <c r="BQ18" s="405"/>
      <c r="BR18" s="405"/>
      <c r="BS18" s="405"/>
      <c r="BT18" s="405"/>
      <c r="BU18" s="406"/>
      <c r="BV18" s="404">
        <v>681574420</v>
      </c>
      <c r="BW18" s="405"/>
      <c r="BX18" s="405"/>
      <c r="BY18" s="405"/>
      <c r="BZ18" s="405"/>
      <c r="CA18" s="405"/>
      <c r="CB18" s="405"/>
      <c r="CC18" s="406"/>
      <c r="CD18" s="169"/>
      <c r="CE18" s="407" t="s">
        <v>151</v>
      </c>
      <c r="CF18" s="407"/>
      <c r="CG18" s="407"/>
      <c r="CH18" s="407"/>
      <c r="CI18" s="407"/>
      <c r="CJ18" s="407"/>
      <c r="CK18" s="407"/>
      <c r="CL18" s="407"/>
      <c r="CM18" s="407"/>
      <c r="CN18" s="407"/>
      <c r="CO18" s="407"/>
      <c r="CP18" s="407"/>
      <c r="CQ18" s="407"/>
      <c r="CR18" s="407"/>
      <c r="CS18" s="408"/>
      <c r="CT18" s="409">
        <v>2.8</v>
      </c>
      <c r="CU18" s="410"/>
      <c r="CV18" s="410"/>
      <c r="CW18" s="410"/>
      <c r="CX18" s="410"/>
      <c r="CY18" s="410"/>
      <c r="CZ18" s="410"/>
      <c r="DA18" s="411"/>
      <c r="DB18" s="409" t="s">
        <v>152</v>
      </c>
      <c r="DC18" s="410"/>
      <c r="DD18" s="410"/>
      <c r="DE18" s="410"/>
      <c r="DF18" s="410"/>
      <c r="DG18" s="410"/>
      <c r="DH18" s="410"/>
      <c r="DI18" s="411"/>
      <c r="DJ18" s="157"/>
      <c r="DK18" s="157"/>
      <c r="DL18" s="157"/>
      <c r="DM18" s="157"/>
      <c r="DN18" s="157"/>
      <c r="DO18" s="157"/>
    </row>
    <row r="19" spans="1:119" ht="18.75" customHeight="1" thickBot="1" x14ac:dyDescent="0.25">
      <c r="A19" s="158"/>
      <c r="B19" s="447" t="s">
        <v>153</v>
      </c>
      <c r="C19" s="448"/>
      <c r="D19" s="448"/>
      <c r="E19" s="448"/>
      <c r="F19" s="448"/>
      <c r="G19" s="448"/>
      <c r="H19" s="448"/>
      <c r="I19" s="448"/>
      <c r="J19" s="448"/>
      <c r="K19" s="449"/>
      <c r="L19" s="450">
        <v>180</v>
      </c>
      <c r="M19" s="451"/>
      <c r="N19" s="451"/>
      <c r="O19" s="451"/>
      <c r="P19" s="451"/>
      <c r="Q19" s="451"/>
      <c r="R19" s="451"/>
      <c r="S19" s="451"/>
      <c r="T19" s="451"/>
      <c r="U19" s="451"/>
      <c r="V19" s="451"/>
      <c r="W19" s="503"/>
      <c r="X19" s="504"/>
      <c r="Y19" s="505"/>
      <c r="Z19" s="452" t="s">
        <v>154</v>
      </c>
      <c r="AA19" s="453"/>
      <c r="AB19" s="453"/>
      <c r="AC19" s="453"/>
      <c r="AD19" s="453"/>
      <c r="AE19" s="453"/>
      <c r="AF19" s="453"/>
      <c r="AG19" s="453"/>
      <c r="AH19" s="454"/>
      <c r="AI19" s="455" t="s">
        <v>119</v>
      </c>
      <c r="AJ19" s="456"/>
      <c r="AK19" s="456"/>
      <c r="AL19" s="456"/>
      <c r="AM19" s="457"/>
      <c r="AN19" s="455" t="s">
        <v>119</v>
      </c>
      <c r="AO19" s="456"/>
      <c r="AP19" s="456"/>
      <c r="AQ19" s="456"/>
      <c r="AR19" s="456"/>
      <c r="AS19" s="457"/>
      <c r="AT19" s="455" t="s">
        <v>152</v>
      </c>
      <c r="AU19" s="456"/>
      <c r="AV19" s="456"/>
      <c r="AW19" s="456"/>
      <c r="AX19" s="456"/>
      <c r="AY19" s="458"/>
      <c r="AZ19" s="421" t="s">
        <v>155</v>
      </c>
      <c r="BA19" s="422"/>
      <c r="BB19" s="422"/>
      <c r="BC19" s="422"/>
      <c r="BD19" s="422"/>
      <c r="BE19" s="422"/>
      <c r="BF19" s="422"/>
      <c r="BG19" s="422"/>
      <c r="BH19" s="422"/>
      <c r="BI19" s="422"/>
      <c r="BJ19" s="422"/>
      <c r="BK19" s="422"/>
      <c r="BL19" s="422"/>
      <c r="BM19" s="423"/>
      <c r="BN19" s="424">
        <v>2446028956</v>
      </c>
      <c r="BO19" s="425"/>
      <c r="BP19" s="425"/>
      <c r="BQ19" s="425"/>
      <c r="BR19" s="425"/>
      <c r="BS19" s="425"/>
      <c r="BT19" s="425"/>
      <c r="BU19" s="426"/>
      <c r="BV19" s="424">
        <v>2450849223</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156</v>
      </c>
      <c r="C20" s="448"/>
      <c r="D20" s="448"/>
      <c r="E20" s="448"/>
      <c r="F20" s="448"/>
      <c r="G20" s="448"/>
      <c r="H20" s="448"/>
      <c r="I20" s="448"/>
      <c r="J20" s="448"/>
      <c r="K20" s="449"/>
      <c r="L20" s="450">
        <v>848150</v>
      </c>
      <c r="M20" s="451"/>
      <c r="N20" s="451"/>
      <c r="O20" s="451"/>
      <c r="P20" s="451"/>
      <c r="Q20" s="451"/>
      <c r="R20" s="451"/>
      <c r="S20" s="451"/>
      <c r="T20" s="451"/>
      <c r="U20" s="451"/>
      <c r="V20" s="451"/>
      <c r="W20" s="506"/>
      <c r="X20" s="507"/>
      <c r="Y20" s="508"/>
      <c r="Z20" s="452" t="s">
        <v>157</v>
      </c>
      <c r="AA20" s="453"/>
      <c r="AB20" s="453"/>
      <c r="AC20" s="453"/>
      <c r="AD20" s="453"/>
      <c r="AE20" s="453"/>
      <c r="AF20" s="453"/>
      <c r="AG20" s="453"/>
      <c r="AH20" s="454"/>
      <c r="AI20" s="455">
        <v>25307</v>
      </c>
      <c r="AJ20" s="456"/>
      <c r="AK20" s="456"/>
      <c r="AL20" s="456"/>
      <c r="AM20" s="457"/>
      <c r="AN20" s="455">
        <v>90511335</v>
      </c>
      <c r="AO20" s="456"/>
      <c r="AP20" s="456"/>
      <c r="AQ20" s="456"/>
      <c r="AR20" s="456"/>
      <c r="AS20" s="457"/>
      <c r="AT20" s="455">
        <v>3577</v>
      </c>
      <c r="AU20" s="456"/>
      <c r="AV20" s="456"/>
      <c r="AW20" s="456"/>
      <c r="AX20" s="456"/>
      <c r="AY20" s="458"/>
      <c r="AZ20" s="438" t="s">
        <v>158</v>
      </c>
      <c r="BA20" s="439"/>
      <c r="BB20" s="439"/>
      <c r="BC20" s="439"/>
      <c r="BD20" s="439"/>
      <c r="BE20" s="439"/>
      <c r="BF20" s="439"/>
      <c r="BG20" s="439"/>
      <c r="BH20" s="439"/>
      <c r="BI20" s="439"/>
      <c r="BJ20" s="439"/>
      <c r="BK20" s="439"/>
      <c r="BL20" s="439"/>
      <c r="BM20" s="440"/>
      <c r="BN20" s="404">
        <v>297962051</v>
      </c>
      <c r="BO20" s="405"/>
      <c r="BP20" s="405"/>
      <c r="BQ20" s="405"/>
      <c r="BR20" s="405"/>
      <c r="BS20" s="405"/>
      <c r="BT20" s="405"/>
      <c r="BU20" s="406"/>
      <c r="BV20" s="404">
        <v>337019120</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159</v>
      </c>
      <c r="X21" s="442"/>
      <c r="Y21" s="442"/>
      <c r="Z21" s="442"/>
      <c r="AA21" s="442"/>
      <c r="AB21" s="442"/>
      <c r="AC21" s="442"/>
      <c r="AD21" s="442"/>
      <c r="AE21" s="442"/>
      <c r="AF21" s="442"/>
      <c r="AG21" s="442"/>
      <c r="AH21" s="443"/>
      <c r="AI21" s="444">
        <v>100.1</v>
      </c>
      <c r="AJ21" s="445"/>
      <c r="AK21" s="445"/>
      <c r="AL21" s="445"/>
      <c r="AM21" s="445"/>
      <c r="AN21" s="445"/>
      <c r="AO21" s="445"/>
      <c r="AP21" s="445"/>
      <c r="AQ21" s="445"/>
      <c r="AR21" s="445"/>
      <c r="AS21" s="445"/>
      <c r="AT21" s="445"/>
      <c r="AU21" s="445"/>
      <c r="AV21" s="445"/>
      <c r="AW21" s="445"/>
      <c r="AX21" s="445"/>
      <c r="AY21" s="446"/>
      <c r="AZ21" s="421" t="s">
        <v>160</v>
      </c>
      <c r="BA21" s="422"/>
      <c r="BB21" s="422"/>
      <c r="BC21" s="422"/>
      <c r="BD21" s="422"/>
      <c r="BE21" s="422"/>
      <c r="BF21" s="422"/>
      <c r="BG21" s="422"/>
      <c r="BH21" s="422"/>
      <c r="BI21" s="422"/>
      <c r="BJ21" s="422"/>
      <c r="BK21" s="422"/>
      <c r="BL21" s="422"/>
      <c r="BM21" s="423"/>
      <c r="BN21" s="424">
        <v>69070129</v>
      </c>
      <c r="BO21" s="425"/>
      <c r="BP21" s="425"/>
      <c r="BQ21" s="425"/>
      <c r="BR21" s="425"/>
      <c r="BS21" s="425"/>
      <c r="BT21" s="425"/>
      <c r="BU21" s="426"/>
      <c r="BV21" s="424">
        <v>72267880</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161</v>
      </c>
      <c r="BA22" s="428"/>
      <c r="BB22" s="428"/>
      <c r="BC22" s="428"/>
      <c r="BD22" s="428"/>
      <c r="BE22" s="428"/>
      <c r="BF22" s="428"/>
      <c r="BG22" s="428"/>
      <c r="BH22" s="428"/>
      <c r="BI22" s="428"/>
      <c r="BJ22" s="428"/>
      <c r="BK22" s="428"/>
      <c r="BL22" s="428"/>
      <c r="BM22" s="429"/>
      <c r="BN22" s="430">
        <v>3223399</v>
      </c>
      <c r="BO22" s="431"/>
      <c r="BP22" s="431"/>
      <c r="BQ22" s="431"/>
      <c r="BR22" s="431"/>
      <c r="BS22" s="431"/>
      <c r="BT22" s="431"/>
      <c r="BU22" s="432"/>
      <c r="BV22" s="430">
        <v>3206001</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162</v>
      </c>
      <c r="BA23" s="428"/>
      <c r="BB23" s="428"/>
      <c r="BC23" s="428"/>
      <c r="BD23" s="428"/>
      <c r="BE23" s="428"/>
      <c r="BF23" s="428"/>
      <c r="BG23" s="428"/>
      <c r="BH23" s="428"/>
      <c r="BI23" s="428"/>
      <c r="BJ23" s="428"/>
      <c r="BK23" s="428"/>
      <c r="BL23" s="428"/>
      <c r="BM23" s="429"/>
      <c r="BN23" s="430">
        <v>7534112</v>
      </c>
      <c r="BO23" s="431"/>
      <c r="BP23" s="431"/>
      <c r="BQ23" s="431"/>
      <c r="BR23" s="431"/>
      <c r="BS23" s="431"/>
      <c r="BT23" s="431"/>
      <c r="BU23" s="432"/>
      <c r="BV23" s="430">
        <v>9924946</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163</v>
      </c>
      <c r="BA24" s="402"/>
      <c r="BB24" s="402"/>
      <c r="BC24" s="402"/>
      <c r="BD24" s="402"/>
      <c r="BE24" s="402"/>
      <c r="BF24" s="402"/>
      <c r="BG24" s="402"/>
      <c r="BH24" s="402"/>
      <c r="BI24" s="402"/>
      <c r="BJ24" s="402"/>
      <c r="BK24" s="402"/>
      <c r="BL24" s="402"/>
      <c r="BM24" s="403"/>
      <c r="BN24" s="404">
        <v>6989123</v>
      </c>
      <c r="BO24" s="405"/>
      <c r="BP24" s="405"/>
      <c r="BQ24" s="405"/>
      <c r="BR24" s="405"/>
      <c r="BS24" s="405"/>
      <c r="BT24" s="405"/>
      <c r="BU24" s="406"/>
      <c r="BV24" s="404">
        <v>6380022</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164</v>
      </c>
      <c r="BA25" s="413"/>
      <c r="BB25" s="413"/>
      <c r="BC25" s="414"/>
      <c r="BD25" s="421" t="s">
        <v>45</v>
      </c>
      <c r="BE25" s="422"/>
      <c r="BF25" s="422"/>
      <c r="BG25" s="422"/>
      <c r="BH25" s="422"/>
      <c r="BI25" s="422"/>
      <c r="BJ25" s="422"/>
      <c r="BK25" s="422"/>
      <c r="BL25" s="422"/>
      <c r="BM25" s="423"/>
      <c r="BN25" s="424">
        <v>6311097</v>
      </c>
      <c r="BO25" s="425"/>
      <c r="BP25" s="425"/>
      <c r="BQ25" s="425"/>
      <c r="BR25" s="425"/>
      <c r="BS25" s="425"/>
      <c r="BT25" s="425"/>
      <c r="BU25" s="426"/>
      <c r="BV25" s="424">
        <v>6880445</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165</v>
      </c>
      <c r="BE26" s="428"/>
      <c r="BF26" s="428"/>
      <c r="BG26" s="428"/>
      <c r="BH26" s="428"/>
      <c r="BI26" s="428"/>
      <c r="BJ26" s="428"/>
      <c r="BK26" s="428"/>
      <c r="BL26" s="428"/>
      <c r="BM26" s="429"/>
      <c r="BN26" s="430">
        <v>31811949</v>
      </c>
      <c r="BO26" s="431"/>
      <c r="BP26" s="431"/>
      <c r="BQ26" s="431"/>
      <c r="BR26" s="431"/>
      <c r="BS26" s="431"/>
      <c r="BT26" s="431"/>
      <c r="BU26" s="432"/>
      <c r="BV26" s="430">
        <v>43580570</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52754131</v>
      </c>
      <c r="BO27" s="405"/>
      <c r="BP27" s="405"/>
      <c r="BQ27" s="405"/>
      <c r="BR27" s="405"/>
      <c r="BS27" s="405"/>
      <c r="BT27" s="405"/>
      <c r="BU27" s="406"/>
      <c r="BV27" s="404">
        <v>50272496</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166</v>
      </c>
      <c r="D29" s="199"/>
      <c r="E29" s="191"/>
      <c r="F29" s="191"/>
      <c r="G29" s="191"/>
      <c r="H29" s="191"/>
      <c r="I29" s="191"/>
      <c r="J29" s="191"/>
      <c r="K29" s="191"/>
      <c r="L29" s="191"/>
      <c r="M29" s="191"/>
      <c r="N29" s="191"/>
      <c r="O29" s="191"/>
      <c r="P29" s="191"/>
      <c r="Q29" s="191"/>
      <c r="R29" s="191"/>
      <c r="S29" s="191"/>
      <c r="T29" s="191"/>
      <c r="U29" s="191" t="s">
        <v>167</v>
      </c>
      <c r="V29" s="191"/>
      <c r="W29" s="191"/>
      <c r="X29" s="191"/>
      <c r="Y29" s="191"/>
      <c r="Z29" s="191"/>
      <c r="AA29" s="191"/>
      <c r="AB29" s="191"/>
      <c r="AC29" s="191"/>
      <c r="AD29" s="191"/>
      <c r="AE29" s="191"/>
      <c r="AF29" s="191"/>
      <c r="AG29" s="191"/>
      <c r="AH29" s="191"/>
      <c r="AI29" s="191"/>
      <c r="AJ29" s="191"/>
      <c r="AK29" s="191"/>
      <c r="AL29" s="191"/>
      <c r="AM29" s="181" t="s">
        <v>168</v>
      </c>
      <c r="AN29" s="191"/>
      <c r="AO29" s="191"/>
      <c r="AP29" s="191"/>
      <c r="AQ29" s="191"/>
      <c r="AR29" s="181"/>
      <c r="AS29" s="181"/>
      <c r="AT29" s="181"/>
      <c r="AU29" s="181"/>
      <c r="AV29" s="181"/>
      <c r="AW29" s="181"/>
      <c r="AX29" s="181"/>
      <c r="AY29" s="181"/>
      <c r="AZ29" s="181"/>
      <c r="BA29" s="181"/>
      <c r="BB29" s="191"/>
      <c r="BC29" s="181"/>
      <c r="BD29" s="181"/>
      <c r="BE29" s="181" t="s">
        <v>169</v>
      </c>
      <c r="BF29" s="191"/>
      <c r="BG29" s="191"/>
      <c r="BH29" s="191"/>
      <c r="BI29" s="191"/>
      <c r="BJ29" s="181"/>
      <c r="BK29" s="181"/>
      <c r="BL29" s="181"/>
      <c r="BM29" s="181"/>
      <c r="BN29" s="181"/>
      <c r="BO29" s="181"/>
      <c r="BP29" s="181"/>
      <c r="BQ29" s="181"/>
      <c r="BR29" s="191"/>
      <c r="BS29" s="191"/>
      <c r="BT29" s="191"/>
      <c r="BU29" s="191"/>
      <c r="BV29" s="191"/>
      <c r="BW29" s="191" t="s">
        <v>170</v>
      </c>
      <c r="BX29" s="191"/>
      <c r="BY29" s="191"/>
      <c r="BZ29" s="191"/>
      <c r="CA29" s="191"/>
      <c r="CB29" s="181"/>
      <c r="CC29" s="181"/>
      <c r="CD29" s="181"/>
      <c r="CE29" s="181"/>
      <c r="CF29" s="181"/>
      <c r="CG29" s="181"/>
      <c r="CH29" s="181"/>
      <c r="CI29" s="181"/>
      <c r="CJ29" s="181"/>
      <c r="CK29" s="181"/>
      <c r="CL29" s="181"/>
      <c r="CM29" s="181"/>
      <c r="CN29" s="181"/>
      <c r="CO29" s="181" t="s">
        <v>171</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172</v>
      </c>
      <c r="D30" s="399"/>
      <c r="E30" s="400" t="s">
        <v>173</v>
      </c>
      <c r="F30" s="400"/>
      <c r="G30" s="400"/>
      <c r="H30" s="400"/>
      <c r="I30" s="400"/>
      <c r="J30" s="400"/>
      <c r="K30" s="400"/>
      <c r="L30" s="400"/>
      <c r="M30" s="400"/>
      <c r="N30" s="400"/>
      <c r="O30" s="400"/>
      <c r="P30" s="400"/>
      <c r="Q30" s="400"/>
      <c r="R30" s="400"/>
      <c r="S30" s="400"/>
      <c r="T30" s="175"/>
      <c r="U30" s="399" t="s">
        <v>172</v>
      </c>
      <c r="V30" s="399"/>
      <c r="W30" s="400" t="s">
        <v>174</v>
      </c>
      <c r="X30" s="400"/>
      <c r="Y30" s="400"/>
      <c r="Z30" s="400"/>
      <c r="AA30" s="400"/>
      <c r="AB30" s="400"/>
      <c r="AC30" s="400"/>
      <c r="AD30" s="400"/>
      <c r="AE30" s="400"/>
      <c r="AF30" s="400"/>
      <c r="AG30" s="400"/>
      <c r="AH30" s="400"/>
      <c r="AI30" s="400"/>
      <c r="AJ30" s="400"/>
      <c r="AK30" s="400"/>
      <c r="AL30" s="175"/>
      <c r="AM30" s="399" t="s">
        <v>175</v>
      </c>
      <c r="AN30" s="399"/>
      <c r="AO30" s="400" t="s">
        <v>173</v>
      </c>
      <c r="AP30" s="400"/>
      <c r="AQ30" s="400"/>
      <c r="AR30" s="400"/>
      <c r="AS30" s="400"/>
      <c r="AT30" s="400"/>
      <c r="AU30" s="400"/>
      <c r="AV30" s="400"/>
      <c r="AW30" s="400"/>
      <c r="AX30" s="400"/>
      <c r="AY30" s="400"/>
      <c r="AZ30" s="400"/>
      <c r="BA30" s="400"/>
      <c r="BB30" s="400"/>
      <c r="BC30" s="400"/>
      <c r="BD30" s="200"/>
      <c r="BE30" s="399" t="s">
        <v>176</v>
      </c>
      <c r="BF30" s="399"/>
      <c r="BG30" s="400" t="s">
        <v>174</v>
      </c>
      <c r="BH30" s="400"/>
      <c r="BI30" s="400"/>
      <c r="BJ30" s="400"/>
      <c r="BK30" s="400"/>
      <c r="BL30" s="400"/>
      <c r="BM30" s="400"/>
      <c r="BN30" s="400"/>
      <c r="BO30" s="400"/>
      <c r="BP30" s="400"/>
      <c r="BQ30" s="400"/>
      <c r="BR30" s="400"/>
      <c r="BS30" s="400"/>
      <c r="BT30" s="400"/>
      <c r="BU30" s="400"/>
      <c r="BV30" s="201"/>
      <c r="BW30" s="399" t="s">
        <v>176</v>
      </c>
      <c r="BX30" s="399"/>
      <c r="BY30" s="400" t="s">
        <v>177</v>
      </c>
      <c r="BZ30" s="400"/>
      <c r="CA30" s="400"/>
      <c r="CB30" s="400"/>
      <c r="CC30" s="400"/>
      <c r="CD30" s="400"/>
      <c r="CE30" s="400"/>
      <c r="CF30" s="400"/>
      <c r="CG30" s="400"/>
      <c r="CH30" s="400"/>
      <c r="CI30" s="400"/>
      <c r="CJ30" s="400"/>
      <c r="CK30" s="400"/>
      <c r="CL30" s="400"/>
      <c r="CM30" s="400"/>
      <c r="CN30" s="175"/>
      <c r="CO30" s="399" t="s">
        <v>176</v>
      </c>
      <c r="CP30" s="399"/>
      <c r="CQ30" s="400" t="s">
        <v>178</v>
      </c>
      <c r="CR30" s="400"/>
      <c r="CS30" s="400"/>
      <c r="CT30" s="400"/>
      <c r="CU30" s="400"/>
      <c r="CV30" s="400"/>
      <c r="CW30" s="400"/>
      <c r="CX30" s="400"/>
      <c r="CY30" s="400"/>
      <c r="CZ30" s="400"/>
      <c r="DA30" s="400"/>
      <c r="DB30" s="400"/>
      <c r="DC30" s="400"/>
      <c r="DD30" s="400"/>
      <c r="DE30" s="400"/>
      <c r="DF30" s="175"/>
      <c r="DG30" s="398" t="s">
        <v>179</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電気事業会計</v>
      </c>
      <c r="AP31" s="395"/>
      <c r="AQ31" s="395"/>
      <c r="AR31" s="395"/>
      <c r="AS31" s="395"/>
      <c r="AT31" s="395"/>
      <c r="AU31" s="395"/>
      <c r="AV31" s="395"/>
      <c r="AW31" s="395"/>
      <c r="AX31" s="395"/>
      <c r="AY31" s="395"/>
      <c r="AZ31" s="395"/>
      <c r="BA31" s="395"/>
      <c r="BB31" s="395"/>
      <c r="BC31" s="395"/>
      <c r="BD31" s="199"/>
      <c r="BE31" s="396">
        <f>IF(BG31="","",MAX(C31:D40,U31:V40,AM31:AN40)+1)</f>
        <v>18</v>
      </c>
      <c r="BF31" s="396"/>
      <c r="BG31" s="395" t="str">
        <f>IF('各会計、関係団体の財政状況及び健全化判断比率'!B35="","",'各会計、関係団体の財政状況及び健全化判断比率'!B35)</f>
        <v>流域下水道事業特別会計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20</v>
      </c>
      <c r="CP31" s="396"/>
      <c r="CQ31" s="395" t="str">
        <f>IF('各会計、関係団体の財政状況及び健全化判断比率'!BS7="","",'各会計、関係団体の財政状況及び健全化判断比率'!BS7)</f>
        <v>(公財)新潟県文化振興財団</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県債管理特別会計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19</v>
      </c>
      <c r="BF32" s="396"/>
      <c r="BG32" s="395" t="str">
        <f>IF('各会計、関係団体の財政状況及び健全化判断比率'!B36="","",'各会計、関係団体の財政状況及び健全化判断比率'!B36)</f>
        <v>港湾整備事業特別会計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21</v>
      </c>
      <c r="CP32" s="396"/>
      <c r="CQ32" s="395" t="str">
        <f>IF('各会計、関係団体の財政状況及び健全化判断比率'!BS8="","",'各会計、関係団体の財政状況及び健全化判断比率'!BS8)</f>
        <v>(公財)にいがた産業創造機構</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地域づくり資金貸付事業特別会計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病院事業会計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22</v>
      </c>
      <c r="CP33" s="396"/>
      <c r="CQ33" s="395" t="str">
        <f>IF('各会計、関係団体の財政状況及び健全化判断比率'!BS9="","",'各会計、関係団体の財政状況及び健全化判断比率'!BS9)</f>
        <v>(一財)新潟県建設技術センター</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災害救助事業特別会計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基幹病院事業会計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23</v>
      </c>
      <c r="CP34" s="396"/>
      <c r="CQ34" s="395" t="str">
        <f>IF('各会計、関係団体の財政状況及び健全化判断比率'!BS10="","",'各会計、関係団体の財政状況及び健全化判断比率'!BS10)</f>
        <v>(公財)新潟県埋蔵文化財調査事業団</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母子父子寡婦福祉資金貸付事業特別会計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f t="shared" si="1"/>
        <v>16</v>
      </c>
      <c r="AN35" s="396"/>
      <c r="AO35" s="395" t="str">
        <f>IF('各会計、関係団体の財政状況及び健全化判断比率'!B33="","",'各会計、関係団体の財政状況及び健全化判断比率'!B33)</f>
        <v>工業用地造成事業会計</v>
      </c>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24</v>
      </c>
      <c r="CP35" s="396"/>
      <c r="CQ35" s="395" t="str">
        <f>IF('各会計、関係団体の財政状況及び健全化判断比率'!BS11="","",'各会計、関係団体の財政状況及び健全化判断比率'!BS11)</f>
        <v>(公財)新潟県暴力追放運動推進センター</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心身障害児・者総合施設事業特別会計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f t="shared" si="1"/>
        <v>17</v>
      </c>
      <c r="AN36" s="396"/>
      <c r="AO36" s="395" t="str">
        <f>IF('各会計、関係団体の財政状況及び健全化判断比率'!B34="","",'各会計、関係団体の財政状況及び健全化判断比率'!B34)</f>
        <v>新潟東港臨海用地造成事業会計</v>
      </c>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25</v>
      </c>
      <c r="CP36" s="396"/>
      <c r="CQ36" s="395" t="str">
        <f>IF('各会計、関係団体の財政状況及び健全化判断比率'!BS12="","",'各会計、関係団体の財政状況及び健全化判断比率'!BS12)</f>
        <v>(公社)新潟県農林公社</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中小企業支援資金貸付事業特別会計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26</v>
      </c>
      <c r="CP37" s="396"/>
      <c r="CQ37" s="395" t="str">
        <f>IF('各会計、関係団体の財政状況及び健全化判断比率'!BS13="","",'各会計、関係団体の財政状況及び健全化判断比率'!BS13)</f>
        <v>(公財)新潟県女性財団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林業振興資金貸付事業特別会計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27</v>
      </c>
      <c r="CP38" s="396"/>
      <c r="CQ38" s="395" t="str">
        <f>IF('各会計、関係団体の財政状況及び健全化判断比率'!BS14="","",'各会計、関係団体の財政状況及び健全化判断比率'!BS14)</f>
        <v>(公財)新潟県国際交流協会</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沿岸漁業改善資金貸付事業特別会計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28</v>
      </c>
      <c r="CP39" s="396"/>
      <c r="CQ39" s="395" t="str">
        <f>IF('各会計、関係団体の財政状況及び健全化判断比率'!BS15="","",'各会計、関係団体の財政状況及び健全化判断比率'!BS15)</f>
        <v>(公財)環日本海経済研究所</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県有林事業特別会計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29</v>
      </c>
      <c r="CP40" s="396"/>
      <c r="CQ40" s="395" t="str">
        <f>IF('各会計、関係団体の財政状況及び健全化判断比率'!BS16="","",'各会計、関係団体の財政状況及び健全化判断比率'!BS16)</f>
        <v>(公財)柏崎原子力広報センター</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180</v>
      </c>
      <c r="C43" s="157"/>
      <c r="D43" s="157"/>
      <c r="E43" s="157" t="s">
        <v>181</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182</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183</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184</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185</v>
      </c>
    </row>
    <row r="48" spans="1:119" x14ac:dyDescent="0.2">
      <c r="E48" s="159" t="s">
        <v>186</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aqGubhCGupbgMRz91MKnUghqez+KIhQhRVzpCtaVNsCB4npw6ooNDgiUGAaSg6XQ7jdAJvyMhUEuj5maBtodcw==" saltValue="u57t0ZidVSSPE4KNCdQcP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544</v>
      </c>
      <c r="G33" s="17" t="s">
        <v>545</v>
      </c>
      <c r="H33" s="17" t="s">
        <v>546</v>
      </c>
      <c r="I33" s="17" t="s">
        <v>547</v>
      </c>
      <c r="J33" s="18" t="s">
        <v>548</v>
      </c>
      <c r="K33" s="10"/>
      <c r="L33" s="10"/>
      <c r="M33" s="10"/>
      <c r="N33" s="10"/>
      <c r="O33" s="10"/>
      <c r="P33" s="10"/>
    </row>
    <row r="34" spans="1:16" ht="39" customHeight="1" x14ac:dyDescent="0.2">
      <c r="A34" s="10"/>
      <c r="B34" s="19"/>
      <c r="C34" s="1168" t="s">
        <v>550</v>
      </c>
      <c r="D34" s="1168"/>
      <c r="E34" s="1169"/>
      <c r="F34" s="20" t="s">
        <v>551</v>
      </c>
      <c r="G34" s="21" t="s">
        <v>552</v>
      </c>
      <c r="H34" s="21" t="s">
        <v>553</v>
      </c>
      <c r="I34" s="21" t="s">
        <v>554</v>
      </c>
      <c r="J34" s="22" t="s">
        <v>555</v>
      </c>
      <c r="K34" s="10"/>
      <c r="L34" s="10"/>
      <c r="M34" s="10"/>
      <c r="N34" s="10"/>
      <c r="O34" s="10"/>
      <c r="P34" s="10"/>
    </row>
    <row r="35" spans="1:16" ht="39" customHeight="1" x14ac:dyDescent="0.2">
      <c r="A35" s="10"/>
      <c r="B35" s="23"/>
      <c r="C35" s="1162" t="s">
        <v>556</v>
      </c>
      <c r="D35" s="1163"/>
      <c r="E35" s="1164"/>
      <c r="F35" s="24">
        <v>0.35</v>
      </c>
      <c r="G35" s="25">
        <v>0.36</v>
      </c>
      <c r="H35" s="25">
        <v>0.7</v>
      </c>
      <c r="I35" s="25">
        <v>0.04</v>
      </c>
      <c r="J35" s="26" t="s">
        <v>557</v>
      </c>
      <c r="K35" s="10"/>
      <c r="L35" s="10"/>
      <c r="M35" s="10"/>
      <c r="N35" s="10"/>
      <c r="O35" s="10"/>
      <c r="P35" s="10"/>
    </row>
    <row r="36" spans="1:16" ht="39" customHeight="1" x14ac:dyDescent="0.2">
      <c r="A36" s="10"/>
      <c r="B36" s="23"/>
      <c r="C36" s="1162" t="s">
        <v>558</v>
      </c>
      <c r="D36" s="1163"/>
      <c r="E36" s="1164"/>
      <c r="F36" s="24">
        <v>0.8</v>
      </c>
      <c r="G36" s="25">
        <v>1.54</v>
      </c>
      <c r="H36" s="25">
        <v>2.2999999999999998</v>
      </c>
      <c r="I36" s="25">
        <v>2.85</v>
      </c>
      <c r="J36" s="26">
        <v>3.07</v>
      </c>
      <c r="K36" s="10"/>
      <c r="L36" s="10"/>
      <c r="M36" s="10"/>
      <c r="N36" s="10"/>
      <c r="O36" s="10"/>
      <c r="P36" s="10"/>
    </row>
    <row r="37" spans="1:16" ht="39" customHeight="1" x14ac:dyDescent="0.2">
      <c r="A37" s="10"/>
      <c r="B37" s="23"/>
      <c r="C37" s="1162" t="s">
        <v>559</v>
      </c>
      <c r="D37" s="1163"/>
      <c r="E37" s="1164"/>
      <c r="F37" s="24">
        <v>0.48</v>
      </c>
      <c r="G37" s="25">
        <v>0.52</v>
      </c>
      <c r="H37" s="25">
        <v>0.59</v>
      </c>
      <c r="I37" s="25">
        <v>0.63</v>
      </c>
      <c r="J37" s="26">
        <v>0.72</v>
      </c>
      <c r="K37" s="10"/>
      <c r="L37" s="10"/>
      <c r="M37" s="10"/>
      <c r="N37" s="10"/>
      <c r="O37" s="10"/>
      <c r="P37" s="10"/>
    </row>
    <row r="38" spans="1:16" ht="39" customHeight="1" x14ac:dyDescent="0.2">
      <c r="A38" s="10"/>
      <c r="B38" s="23"/>
      <c r="C38" s="1162" t="s">
        <v>560</v>
      </c>
      <c r="D38" s="1163"/>
      <c r="E38" s="1164"/>
      <c r="F38" s="24">
        <v>0.51</v>
      </c>
      <c r="G38" s="25">
        <v>0.65</v>
      </c>
      <c r="H38" s="25">
        <v>0.64</v>
      </c>
      <c r="I38" s="25">
        <v>0.65</v>
      </c>
      <c r="J38" s="26">
        <v>0.56999999999999995</v>
      </c>
      <c r="K38" s="10"/>
      <c r="L38" s="10"/>
      <c r="M38" s="10"/>
      <c r="N38" s="10"/>
      <c r="O38" s="10"/>
      <c r="P38" s="10"/>
    </row>
    <row r="39" spans="1:16" ht="39" customHeight="1" x14ac:dyDescent="0.2">
      <c r="A39" s="10"/>
      <c r="B39" s="23"/>
      <c r="C39" s="1162" t="s">
        <v>561</v>
      </c>
      <c r="D39" s="1163"/>
      <c r="E39" s="1164"/>
      <c r="F39" s="24">
        <v>0.2</v>
      </c>
      <c r="G39" s="25">
        <v>0.2</v>
      </c>
      <c r="H39" s="25">
        <v>0.21</v>
      </c>
      <c r="I39" s="25">
        <v>0.22</v>
      </c>
      <c r="J39" s="26">
        <v>0.43</v>
      </c>
      <c r="K39" s="10"/>
      <c r="L39" s="10"/>
      <c r="M39" s="10"/>
      <c r="N39" s="10"/>
      <c r="O39" s="10"/>
      <c r="P39" s="10"/>
    </row>
    <row r="40" spans="1:16" ht="39" customHeight="1" x14ac:dyDescent="0.2">
      <c r="A40" s="10"/>
      <c r="B40" s="23"/>
      <c r="C40" s="1162" t="s">
        <v>562</v>
      </c>
      <c r="D40" s="1163"/>
      <c r="E40" s="1164"/>
      <c r="F40" s="24" t="s">
        <v>505</v>
      </c>
      <c r="G40" s="25" t="s">
        <v>505</v>
      </c>
      <c r="H40" s="25" t="s">
        <v>505</v>
      </c>
      <c r="I40" s="25" t="s">
        <v>505</v>
      </c>
      <c r="J40" s="26">
        <v>0.35</v>
      </c>
      <c r="K40" s="10"/>
      <c r="L40" s="10"/>
      <c r="M40" s="10"/>
      <c r="N40" s="10"/>
      <c r="O40" s="10"/>
      <c r="P40" s="10"/>
    </row>
    <row r="41" spans="1:16" ht="39" customHeight="1" x14ac:dyDescent="0.2">
      <c r="A41" s="10"/>
      <c r="B41" s="23"/>
      <c r="C41" s="1162" t="s">
        <v>563</v>
      </c>
      <c r="D41" s="1163"/>
      <c r="E41" s="1164"/>
      <c r="F41" s="24">
        <v>0</v>
      </c>
      <c r="G41" s="25">
        <v>0</v>
      </c>
      <c r="H41" s="25">
        <v>0</v>
      </c>
      <c r="I41" s="25">
        <v>0</v>
      </c>
      <c r="J41" s="26">
        <v>0.34</v>
      </c>
      <c r="K41" s="10"/>
      <c r="L41" s="10"/>
      <c r="M41" s="10"/>
      <c r="N41" s="10"/>
      <c r="O41" s="10"/>
      <c r="P41" s="10"/>
    </row>
    <row r="42" spans="1:16" ht="39" customHeight="1" x14ac:dyDescent="0.2">
      <c r="A42" s="10"/>
      <c r="B42" s="27"/>
      <c r="C42" s="1162" t="s">
        <v>564</v>
      </c>
      <c r="D42" s="1163"/>
      <c r="E42" s="1164"/>
      <c r="F42" s="24" t="s">
        <v>505</v>
      </c>
      <c r="G42" s="25" t="s">
        <v>505</v>
      </c>
      <c r="H42" s="25" t="s">
        <v>505</v>
      </c>
      <c r="I42" s="25" t="s">
        <v>505</v>
      </c>
      <c r="J42" s="26" t="s">
        <v>505</v>
      </c>
      <c r="K42" s="10"/>
      <c r="L42" s="10"/>
      <c r="M42" s="10"/>
      <c r="N42" s="10"/>
      <c r="O42" s="10"/>
      <c r="P42" s="10"/>
    </row>
    <row r="43" spans="1:16" ht="39" customHeight="1" thickBot="1" x14ac:dyDescent="0.25">
      <c r="A43" s="10"/>
      <c r="B43" s="28"/>
      <c r="C43" s="1165" t="s">
        <v>565</v>
      </c>
      <c r="D43" s="1166"/>
      <c r="E43" s="1167"/>
      <c r="F43" s="29">
        <v>0.59</v>
      </c>
      <c r="G43" s="30">
        <v>0.56000000000000005</v>
      </c>
      <c r="H43" s="30">
        <v>0.44</v>
      </c>
      <c r="I43" s="30">
        <v>0.5</v>
      </c>
      <c r="J43" s="31">
        <v>0.52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uVvqdQWaJnNuaGCnAGl3HC/YTjammUyA2QhW+Un5vv1tgsatqA7Id13PW87XmySq8m5A69GDr+4eAtLaLVu6PA==" saltValue="Inv4VJ0j8Q25/ajNnjh/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544</v>
      </c>
      <c r="L44" s="44" t="s">
        <v>545</v>
      </c>
      <c r="M44" s="44" t="s">
        <v>546</v>
      </c>
      <c r="N44" s="44" t="s">
        <v>547</v>
      </c>
      <c r="O44" s="45" t="s">
        <v>548</v>
      </c>
      <c r="P44" s="36"/>
      <c r="Q44" s="36"/>
      <c r="R44" s="36"/>
      <c r="S44" s="36"/>
      <c r="T44" s="36"/>
      <c r="U44" s="36"/>
    </row>
    <row r="45" spans="1:21" ht="30.75" customHeight="1" x14ac:dyDescent="0.2">
      <c r="A45" s="36"/>
      <c r="B45" s="1188" t="s">
        <v>10</v>
      </c>
      <c r="C45" s="1189"/>
      <c r="D45" s="46"/>
      <c r="E45" s="1194" t="s">
        <v>11</v>
      </c>
      <c r="F45" s="1194"/>
      <c r="G45" s="1194"/>
      <c r="H45" s="1194"/>
      <c r="I45" s="1194"/>
      <c r="J45" s="1195"/>
      <c r="K45" s="47">
        <v>445492</v>
      </c>
      <c r="L45" s="48">
        <v>134202</v>
      </c>
      <c r="M45" s="48">
        <v>126170</v>
      </c>
      <c r="N45" s="48">
        <v>128527</v>
      </c>
      <c r="O45" s="49">
        <v>117898</v>
      </c>
      <c r="P45" s="36"/>
      <c r="Q45" s="36"/>
      <c r="R45" s="36"/>
      <c r="S45" s="36"/>
      <c r="T45" s="36"/>
      <c r="U45" s="36"/>
    </row>
    <row r="46" spans="1:21" ht="30.75" customHeight="1" x14ac:dyDescent="0.2">
      <c r="A46" s="36"/>
      <c r="B46" s="1190"/>
      <c r="C46" s="1191"/>
      <c r="D46" s="50"/>
      <c r="E46" s="1172" t="s">
        <v>12</v>
      </c>
      <c r="F46" s="1172"/>
      <c r="G46" s="1172"/>
      <c r="H46" s="1172"/>
      <c r="I46" s="1172"/>
      <c r="J46" s="1173"/>
      <c r="K46" s="51">
        <v>5835</v>
      </c>
      <c r="L46" s="52">
        <v>6706</v>
      </c>
      <c r="M46" s="52">
        <v>6824</v>
      </c>
      <c r="N46" s="52">
        <v>7345</v>
      </c>
      <c r="O46" s="53">
        <v>9481</v>
      </c>
      <c r="P46" s="36"/>
      <c r="Q46" s="36"/>
      <c r="R46" s="36"/>
      <c r="S46" s="36"/>
      <c r="T46" s="36"/>
      <c r="U46" s="36"/>
    </row>
    <row r="47" spans="1:21" ht="30.75" customHeight="1" x14ac:dyDescent="0.2">
      <c r="A47" s="36"/>
      <c r="B47" s="1190"/>
      <c r="C47" s="1191"/>
      <c r="D47" s="50"/>
      <c r="E47" s="1172" t="s">
        <v>13</v>
      </c>
      <c r="F47" s="1172"/>
      <c r="G47" s="1172"/>
      <c r="H47" s="1172"/>
      <c r="I47" s="1172"/>
      <c r="J47" s="1173"/>
      <c r="K47" s="51">
        <v>51695</v>
      </c>
      <c r="L47" s="52">
        <v>54256</v>
      </c>
      <c r="M47" s="52">
        <v>56912</v>
      </c>
      <c r="N47" s="52">
        <v>60380</v>
      </c>
      <c r="O47" s="53">
        <v>62731</v>
      </c>
      <c r="P47" s="36"/>
      <c r="Q47" s="36"/>
      <c r="R47" s="36"/>
      <c r="S47" s="36"/>
      <c r="T47" s="36"/>
      <c r="U47" s="36"/>
    </row>
    <row r="48" spans="1:21" ht="30.75" customHeight="1" x14ac:dyDescent="0.2">
      <c r="A48" s="36"/>
      <c r="B48" s="1190"/>
      <c r="C48" s="1191"/>
      <c r="D48" s="50"/>
      <c r="E48" s="1172" t="s">
        <v>14</v>
      </c>
      <c r="F48" s="1172"/>
      <c r="G48" s="1172"/>
      <c r="H48" s="1172"/>
      <c r="I48" s="1172"/>
      <c r="J48" s="1173"/>
      <c r="K48" s="51">
        <v>6359</v>
      </c>
      <c r="L48" s="52">
        <v>6889</v>
      </c>
      <c r="M48" s="52">
        <v>7382</v>
      </c>
      <c r="N48" s="52">
        <v>6924</v>
      </c>
      <c r="O48" s="53">
        <v>6918</v>
      </c>
      <c r="P48" s="36"/>
      <c r="Q48" s="36"/>
      <c r="R48" s="36"/>
      <c r="S48" s="36"/>
      <c r="T48" s="36"/>
      <c r="U48" s="36"/>
    </row>
    <row r="49" spans="1:21" ht="30.75" customHeight="1" x14ac:dyDescent="0.2">
      <c r="A49" s="36"/>
      <c r="B49" s="1190"/>
      <c r="C49" s="1191"/>
      <c r="D49" s="50"/>
      <c r="E49" s="1172" t="s">
        <v>15</v>
      </c>
      <c r="F49" s="1172"/>
      <c r="G49" s="1172"/>
      <c r="H49" s="1172"/>
      <c r="I49" s="1172"/>
      <c r="J49" s="1173"/>
      <c r="K49" s="51" t="s">
        <v>505</v>
      </c>
      <c r="L49" s="52" t="s">
        <v>505</v>
      </c>
      <c r="M49" s="52" t="s">
        <v>505</v>
      </c>
      <c r="N49" s="52" t="s">
        <v>505</v>
      </c>
      <c r="O49" s="53" t="s">
        <v>505</v>
      </c>
      <c r="P49" s="36"/>
      <c r="Q49" s="36"/>
      <c r="R49" s="36"/>
      <c r="S49" s="36"/>
      <c r="T49" s="36"/>
      <c r="U49" s="36"/>
    </row>
    <row r="50" spans="1:21" ht="30.75" customHeight="1" x14ac:dyDescent="0.2">
      <c r="A50" s="36"/>
      <c r="B50" s="1190"/>
      <c r="C50" s="1191"/>
      <c r="D50" s="50"/>
      <c r="E50" s="1172" t="s">
        <v>16</v>
      </c>
      <c r="F50" s="1172"/>
      <c r="G50" s="1172"/>
      <c r="H50" s="1172"/>
      <c r="I50" s="1172"/>
      <c r="J50" s="1173"/>
      <c r="K50" s="51">
        <v>5017</v>
      </c>
      <c r="L50" s="52">
        <v>3476</v>
      </c>
      <c r="M50" s="52">
        <v>3380</v>
      </c>
      <c r="N50" s="52">
        <v>2450</v>
      </c>
      <c r="O50" s="53">
        <v>2191</v>
      </c>
      <c r="P50" s="36"/>
      <c r="Q50" s="36"/>
      <c r="R50" s="36"/>
      <c r="S50" s="36"/>
      <c r="T50" s="36"/>
      <c r="U50" s="36"/>
    </row>
    <row r="51" spans="1:21" ht="30.75" customHeight="1" x14ac:dyDescent="0.2">
      <c r="A51" s="36"/>
      <c r="B51" s="1192"/>
      <c r="C51" s="1193"/>
      <c r="D51" s="54"/>
      <c r="E51" s="1172" t="s">
        <v>17</v>
      </c>
      <c r="F51" s="1172"/>
      <c r="G51" s="1172"/>
      <c r="H51" s="1172"/>
      <c r="I51" s="1172"/>
      <c r="J51" s="1173"/>
      <c r="K51" s="51">
        <v>6</v>
      </c>
      <c r="L51" s="52">
        <v>1</v>
      </c>
      <c r="M51" s="52">
        <v>1</v>
      </c>
      <c r="N51" s="52">
        <v>1</v>
      </c>
      <c r="O51" s="53">
        <v>1</v>
      </c>
      <c r="P51" s="36"/>
      <c r="Q51" s="36"/>
      <c r="R51" s="36"/>
      <c r="S51" s="36"/>
      <c r="T51" s="36"/>
      <c r="U51" s="36"/>
    </row>
    <row r="52" spans="1:21" ht="30.75" customHeight="1" x14ac:dyDescent="0.2">
      <c r="A52" s="36"/>
      <c r="B52" s="1170" t="s">
        <v>18</v>
      </c>
      <c r="C52" s="1171"/>
      <c r="D52" s="54"/>
      <c r="E52" s="1172" t="s">
        <v>19</v>
      </c>
      <c r="F52" s="1172"/>
      <c r="G52" s="1172"/>
      <c r="H52" s="1172"/>
      <c r="I52" s="1172"/>
      <c r="J52" s="1173"/>
      <c r="K52" s="51">
        <v>443298</v>
      </c>
      <c r="L52" s="52">
        <v>138084</v>
      </c>
      <c r="M52" s="52">
        <v>131830</v>
      </c>
      <c r="N52" s="52">
        <v>134824</v>
      </c>
      <c r="O52" s="53">
        <v>124348</v>
      </c>
      <c r="P52" s="36"/>
      <c r="Q52" s="36"/>
      <c r="R52" s="36"/>
      <c r="S52" s="36"/>
      <c r="T52" s="36"/>
      <c r="U52" s="36"/>
    </row>
    <row r="53" spans="1:21" ht="30.75" customHeight="1" thickBot="1" x14ac:dyDescent="0.25">
      <c r="A53" s="36"/>
      <c r="B53" s="1174" t="s">
        <v>20</v>
      </c>
      <c r="C53" s="1175"/>
      <c r="D53" s="55"/>
      <c r="E53" s="1176" t="s">
        <v>21</v>
      </c>
      <c r="F53" s="1176"/>
      <c r="G53" s="1176"/>
      <c r="H53" s="1176"/>
      <c r="I53" s="1176"/>
      <c r="J53" s="1177"/>
      <c r="K53" s="56">
        <v>71106</v>
      </c>
      <c r="L53" s="57">
        <v>67446</v>
      </c>
      <c r="M53" s="57">
        <v>68839</v>
      </c>
      <c r="N53" s="57">
        <v>70803</v>
      </c>
      <c r="O53" s="58">
        <v>74872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566</v>
      </c>
      <c r="L55" s="65" t="s">
        <v>567</v>
      </c>
      <c r="M55" s="65" t="s">
        <v>568</v>
      </c>
      <c r="N55" s="65" t="s">
        <v>569</v>
      </c>
      <c r="O55" s="66" t="s">
        <v>570</v>
      </c>
      <c r="P55" s="36"/>
      <c r="Q55" s="36"/>
      <c r="R55" s="36"/>
      <c r="S55" s="36"/>
      <c r="T55" s="36"/>
      <c r="U55" s="36"/>
    </row>
    <row r="56" spans="1:21" ht="30.75" customHeight="1" x14ac:dyDescent="0.2">
      <c r="A56" s="36"/>
      <c r="B56" s="1178" t="s">
        <v>23</v>
      </c>
      <c r="C56" s="1179"/>
      <c r="D56" s="1182" t="s">
        <v>24</v>
      </c>
      <c r="E56" s="1183"/>
      <c r="F56" s="1183"/>
      <c r="G56" s="1183"/>
      <c r="H56" s="1183"/>
      <c r="I56" s="1183"/>
      <c r="J56" s="1184"/>
      <c r="K56" s="67">
        <v>171274</v>
      </c>
      <c r="L56" s="68">
        <v>192799</v>
      </c>
      <c r="M56" s="68">
        <v>193408</v>
      </c>
      <c r="N56" s="68">
        <v>194315</v>
      </c>
      <c r="O56" s="69">
        <v>191408</v>
      </c>
      <c r="P56" s="36"/>
      <c r="Q56" s="36"/>
      <c r="R56" s="36"/>
      <c r="S56" s="36"/>
      <c r="T56" s="36"/>
      <c r="U56" s="36"/>
    </row>
    <row r="57" spans="1:21" ht="30.75" customHeight="1" thickBot="1" x14ac:dyDescent="0.25">
      <c r="A57" s="36"/>
      <c r="B57" s="1180"/>
      <c r="C57" s="1181"/>
      <c r="D57" s="1185" t="s">
        <v>25</v>
      </c>
      <c r="E57" s="1186"/>
      <c r="F57" s="1186"/>
      <c r="G57" s="1186"/>
      <c r="H57" s="1186"/>
      <c r="I57" s="1186"/>
      <c r="J57" s="1187"/>
      <c r="K57" s="70">
        <v>208546</v>
      </c>
      <c r="L57" s="71">
        <v>225151</v>
      </c>
      <c r="M57" s="71">
        <v>224989</v>
      </c>
      <c r="N57" s="71">
        <v>227891</v>
      </c>
      <c r="O57" s="72">
        <v>235693</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gq52wbmDuqT2yCXtrTYpTY8FrYBrpubdxJD7IZi+aSfnwCfTeJximbSac3F+JH9ZxJuSgKNpsiY9W3gbxfNhzA==" saltValue="vhjTAlrtfD+zQNyIGD/E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544</v>
      </c>
      <c r="J40" s="384" t="s">
        <v>545</v>
      </c>
      <c r="K40" s="384" t="s">
        <v>546</v>
      </c>
      <c r="L40" s="384" t="s">
        <v>547</v>
      </c>
      <c r="M40" s="385" t="s">
        <v>548</v>
      </c>
    </row>
    <row r="41" spans="2:13" ht="27.75" customHeight="1" x14ac:dyDescent="0.2">
      <c r="B41" s="1208" t="s">
        <v>28</v>
      </c>
      <c r="C41" s="1209"/>
      <c r="D41" s="83"/>
      <c r="E41" s="1210" t="s">
        <v>29</v>
      </c>
      <c r="F41" s="1210"/>
      <c r="G41" s="1210"/>
      <c r="H41" s="1211"/>
      <c r="I41" s="386">
        <v>2642761</v>
      </c>
      <c r="J41" s="387">
        <v>2642464</v>
      </c>
      <c r="K41" s="387">
        <v>2646947</v>
      </c>
      <c r="L41" s="387">
        <v>2644211</v>
      </c>
      <c r="M41" s="388">
        <v>2644861</v>
      </c>
    </row>
    <row r="42" spans="2:13" ht="27.75" customHeight="1" x14ac:dyDescent="0.2">
      <c r="B42" s="1198"/>
      <c r="C42" s="1199"/>
      <c r="D42" s="84"/>
      <c r="E42" s="1202" t="s">
        <v>30</v>
      </c>
      <c r="F42" s="1202"/>
      <c r="G42" s="1202"/>
      <c r="H42" s="1203"/>
      <c r="I42" s="389">
        <v>19999</v>
      </c>
      <c r="J42" s="390">
        <v>16460</v>
      </c>
      <c r="K42" s="390">
        <v>19820</v>
      </c>
      <c r="L42" s="390">
        <v>17569</v>
      </c>
      <c r="M42" s="391">
        <v>15903</v>
      </c>
    </row>
    <row r="43" spans="2:13" ht="27.75" customHeight="1" x14ac:dyDescent="0.2">
      <c r="B43" s="1198"/>
      <c r="C43" s="1199"/>
      <c r="D43" s="84"/>
      <c r="E43" s="1202" t="s">
        <v>31</v>
      </c>
      <c r="F43" s="1202"/>
      <c r="G43" s="1202"/>
      <c r="H43" s="1203"/>
      <c r="I43" s="389">
        <v>76894</v>
      </c>
      <c r="J43" s="390">
        <v>81764</v>
      </c>
      <c r="K43" s="390">
        <v>79928</v>
      </c>
      <c r="L43" s="390">
        <v>75699</v>
      </c>
      <c r="M43" s="391">
        <v>72952</v>
      </c>
    </row>
    <row r="44" spans="2:13" ht="27.75" customHeight="1" x14ac:dyDescent="0.2">
      <c r="B44" s="1198"/>
      <c r="C44" s="1199"/>
      <c r="D44" s="84"/>
      <c r="E44" s="1202" t="s">
        <v>32</v>
      </c>
      <c r="F44" s="1202"/>
      <c r="G44" s="1202"/>
      <c r="H44" s="1203"/>
      <c r="I44" s="389" t="s">
        <v>505</v>
      </c>
      <c r="J44" s="390" t="s">
        <v>505</v>
      </c>
      <c r="K44" s="390" t="s">
        <v>505</v>
      </c>
      <c r="L44" s="390" t="s">
        <v>505</v>
      </c>
      <c r="M44" s="391" t="s">
        <v>505</v>
      </c>
    </row>
    <row r="45" spans="2:13" ht="27.75" customHeight="1" x14ac:dyDescent="0.2">
      <c r="B45" s="1198"/>
      <c r="C45" s="1199"/>
      <c r="D45" s="84"/>
      <c r="E45" s="1202" t="s">
        <v>33</v>
      </c>
      <c r="F45" s="1202"/>
      <c r="G45" s="1202"/>
      <c r="H45" s="1203"/>
      <c r="I45" s="389">
        <v>262271</v>
      </c>
      <c r="J45" s="390">
        <v>263201</v>
      </c>
      <c r="K45" s="390">
        <v>265852</v>
      </c>
      <c r="L45" s="390">
        <v>216635</v>
      </c>
      <c r="M45" s="391">
        <v>211622</v>
      </c>
    </row>
    <row r="46" spans="2:13" ht="27.75" customHeight="1" x14ac:dyDescent="0.2">
      <c r="B46" s="1198"/>
      <c r="C46" s="1199"/>
      <c r="D46" s="85"/>
      <c r="E46" s="1212" t="s">
        <v>34</v>
      </c>
      <c r="F46" s="1212"/>
      <c r="G46" s="1212"/>
      <c r="H46" s="1213"/>
      <c r="I46" s="389">
        <v>9354</v>
      </c>
      <c r="J46" s="390">
        <v>9682</v>
      </c>
      <c r="K46" s="390">
        <v>9824</v>
      </c>
      <c r="L46" s="390">
        <v>10179</v>
      </c>
      <c r="M46" s="391">
        <v>9923</v>
      </c>
    </row>
    <row r="47" spans="2:13" ht="27.75" customHeight="1" x14ac:dyDescent="0.2">
      <c r="B47" s="1198"/>
      <c r="C47" s="1199"/>
      <c r="D47" s="86"/>
      <c r="E47" s="1214" t="s">
        <v>35</v>
      </c>
      <c r="F47" s="1215"/>
      <c r="G47" s="1215"/>
      <c r="H47" s="1216"/>
      <c r="I47" s="389" t="s">
        <v>505</v>
      </c>
      <c r="J47" s="390" t="s">
        <v>505</v>
      </c>
      <c r="K47" s="390" t="s">
        <v>505</v>
      </c>
      <c r="L47" s="390" t="s">
        <v>505</v>
      </c>
      <c r="M47" s="391" t="s">
        <v>505</v>
      </c>
    </row>
    <row r="48" spans="2:13" ht="27.75" customHeight="1" x14ac:dyDescent="0.2">
      <c r="B48" s="1198"/>
      <c r="C48" s="1199"/>
      <c r="D48" s="84"/>
      <c r="E48" s="1202" t="s">
        <v>36</v>
      </c>
      <c r="F48" s="1202"/>
      <c r="G48" s="1202"/>
      <c r="H48" s="1203"/>
      <c r="I48" s="389" t="s">
        <v>505</v>
      </c>
      <c r="J48" s="390" t="s">
        <v>505</v>
      </c>
      <c r="K48" s="390" t="s">
        <v>505</v>
      </c>
      <c r="L48" s="390" t="s">
        <v>505</v>
      </c>
      <c r="M48" s="391" t="s">
        <v>505</v>
      </c>
    </row>
    <row r="49" spans="2:13" ht="27.75" customHeight="1" x14ac:dyDescent="0.2">
      <c r="B49" s="1200"/>
      <c r="C49" s="1201"/>
      <c r="D49" s="84"/>
      <c r="E49" s="1202" t="s">
        <v>37</v>
      </c>
      <c r="F49" s="1202"/>
      <c r="G49" s="1202"/>
      <c r="H49" s="1203"/>
      <c r="I49" s="389" t="s">
        <v>505</v>
      </c>
      <c r="J49" s="390" t="s">
        <v>505</v>
      </c>
      <c r="K49" s="390" t="s">
        <v>505</v>
      </c>
      <c r="L49" s="390" t="s">
        <v>505</v>
      </c>
      <c r="M49" s="391" t="s">
        <v>505</v>
      </c>
    </row>
    <row r="50" spans="2:13" ht="27.75" customHeight="1" x14ac:dyDescent="0.2">
      <c r="B50" s="1196" t="s">
        <v>38</v>
      </c>
      <c r="C50" s="1197"/>
      <c r="D50" s="87"/>
      <c r="E50" s="1202" t="s">
        <v>39</v>
      </c>
      <c r="F50" s="1202"/>
      <c r="G50" s="1202"/>
      <c r="H50" s="1203"/>
      <c r="I50" s="389">
        <v>277785</v>
      </c>
      <c r="J50" s="390">
        <v>288902</v>
      </c>
      <c r="K50" s="390">
        <v>284919</v>
      </c>
      <c r="L50" s="390">
        <v>274828</v>
      </c>
      <c r="M50" s="391">
        <v>268218</v>
      </c>
    </row>
    <row r="51" spans="2:13" ht="27.75" customHeight="1" x14ac:dyDescent="0.2">
      <c r="B51" s="1198"/>
      <c r="C51" s="1199"/>
      <c r="D51" s="84"/>
      <c r="E51" s="1202" t="s">
        <v>40</v>
      </c>
      <c r="F51" s="1202"/>
      <c r="G51" s="1202"/>
      <c r="H51" s="1203"/>
      <c r="I51" s="389">
        <v>44545</v>
      </c>
      <c r="J51" s="390">
        <v>43804</v>
      </c>
      <c r="K51" s="390">
        <v>42216</v>
      </c>
      <c r="L51" s="390">
        <v>32677</v>
      </c>
      <c r="M51" s="391">
        <v>32070</v>
      </c>
    </row>
    <row r="52" spans="2:13" ht="27.75" customHeight="1" x14ac:dyDescent="0.2">
      <c r="B52" s="1200"/>
      <c r="C52" s="1201"/>
      <c r="D52" s="84"/>
      <c r="E52" s="1202" t="s">
        <v>41</v>
      </c>
      <c r="F52" s="1202"/>
      <c r="G52" s="1202"/>
      <c r="H52" s="1203"/>
      <c r="I52" s="389">
        <v>1343526</v>
      </c>
      <c r="J52" s="390">
        <v>1319496</v>
      </c>
      <c r="K52" s="390">
        <v>1293440</v>
      </c>
      <c r="L52" s="390">
        <v>1270996</v>
      </c>
      <c r="M52" s="391">
        <v>1248425</v>
      </c>
    </row>
    <row r="53" spans="2:13" ht="27.75" customHeight="1" thickBot="1" x14ac:dyDescent="0.25">
      <c r="B53" s="1204" t="s">
        <v>42</v>
      </c>
      <c r="C53" s="1205"/>
      <c r="D53" s="88"/>
      <c r="E53" s="1206" t="s">
        <v>43</v>
      </c>
      <c r="F53" s="1206"/>
      <c r="G53" s="1206"/>
      <c r="H53" s="1207"/>
      <c r="I53" s="392">
        <v>1345423</v>
      </c>
      <c r="J53" s="393">
        <v>1361369</v>
      </c>
      <c r="K53" s="393">
        <v>1401794</v>
      </c>
      <c r="L53" s="393">
        <v>1385793</v>
      </c>
      <c r="M53" s="394">
        <v>1406548</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M4AJWnzu6eTDl2FawanXoLgpVnvIg6nJwPKEb0Z9z/33xQi+xzMEia5zlnKYY8J2GZ0wEQzd6QgpDYLFFz75A==" saltValue="nq0g3p5PBZ/28EQW/y12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546</v>
      </c>
      <c r="G54" s="96" t="s">
        <v>547</v>
      </c>
      <c r="H54" s="97" t="s">
        <v>548</v>
      </c>
    </row>
    <row r="55" spans="2:8" ht="52.5" customHeight="1" x14ac:dyDescent="0.2">
      <c r="B55" s="98"/>
      <c r="C55" s="1225" t="s">
        <v>45</v>
      </c>
      <c r="D55" s="1225"/>
      <c r="E55" s="1226"/>
      <c r="F55" s="99">
        <v>6398</v>
      </c>
      <c r="G55" s="99">
        <v>6880</v>
      </c>
      <c r="H55" s="100">
        <v>6311</v>
      </c>
    </row>
    <row r="56" spans="2:8" ht="52.5" customHeight="1" x14ac:dyDescent="0.2">
      <c r="B56" s="101"/>
      <c r="C56" s="1227" t="s">
        <v>46</v>
      </c>
      <c r="D56" s="1227"/>
      <c r="E56" s="1228"/>
      <c r="F56" s="102">
        <v>51330</v>
      </c>
      <c r="G56" s="102">
        <v>43581</v>
      </c>
      <c r="H56" s="103">
        <v>31812</v>
      </c>
    </row>
    <row r="57" spans="2:8" ht="53.25" customHeight="1" x14ac:dyDescent="0.2">
      <c r="B57" s="101"/>
      <c r="C57" s="1229" t="s">
        <v>47</v>
      </c>
      <c r="D57" s="1229"/>
      <c r="E57" s="1230"/>
      <c r="F57" s="104">
        <v>51653</v>
      </c>
      <c r="G57" s="104">
        <v>50272</v>
      </c>
      <c r="H57" s="105">
        <v>52754</v>
      </c>
    </row>
    <row r="58" spans="2:8" ht="45.75" customHeight="1" x14ac:dyDescent="0.2">
      <c r="B58" s="106"/>
      <c r="C58" s="1217" t="s">
        <v>571</v>
      </c>
      <c r="D58" s="1218"/>
      <c r="E58" s="1219"/>
      <c r="F58" s="107">
        <v>17114</v>
      </c>
      <c r="G58" s="108">
        <v>17033</v>
      </c>
      <c r="H58" s="108">
        <v>17035</v>
      </c>
    </row>
    <row r="59" spans="2:8" ht="45.75" customHeight="1" x14ac:dyDescent="0.2">
      <c r="B59" s="106"/>
      <c r="C59" s="1217" t="s">
        <v>572</v>
      </c>
      <c r="D59" s="1218"/>
      <c r="E59" s="1219"/>
      <c r="F59" s="107">
        <v>9174</v>
      </c>
      <c r="G59" s="108">
        <v>10587</v>
      </c>
      <c r="H59" s="108">
        <v>10283</v>
      </c>
    </row>
    <row r="60" spans="2:8" ht="45.75" customHeight="1" x14ac:dyDescent="0.2">
      <c r="B60" s="106"/>
      <c r="C60" s="1217" t="s">
        <v>573</v>
      </c>
      <c r="D60" s="1218"/>
      <c r="E60" s="1219"/>
      <c r="F60" s="107">
        <v>5859</v>
      </c>
      <c r="G60" s="108">
        <v>5866</v>
      </c>
      <c r="H60" s="108">
        <v>5875</v>
      </c>
    </row>
    <row r="61" spans="2:8" ht="45.75" customHeight="1" x14ac:dyDescent="0.2">
      <c r="B61" s="106"/>
      <c r="C61" s="1217" t="s">
        <v>574</v>
      </c>
      <c r="D61" s="1218"/>
      <c r="E61" s="1219"/>
      <c r="F61" s="107">
        <v>993</v>
      </c>
      <c r="G61" s="108">
        <v>4149</v>
      </c>
      <c r="H61" s="108">
        <v>4387</v>
      </c>
    </row>
    <row r="62" spans="2:8" ht="45.75" customHeight="1" thickBot="1" x14ac:dyDescent="0.25">
      <c r="B62" s="109"/>
      <c r="C62" s="1220" t="s">
        <v>575</v>
      </c>
      <c r="D62" s="1221"/>
      <c r="E62" s="1222"/>
      <c r="F62" s="110">
        <v>3963</v>
      </c>
      <c r="G62" s="111">
        <v>3963</v>
      </c>
      <c r="H62" s="111">
        <v>3963</v>
      </c>
    </row>
    <row r="63" spans="2:8" ht="52.5" customHeight="1" thickBot="1" x14ac:dyDescent="0.25">
      <c r="B63" s="112"/>
      <c r="C63" s="1223" t="s">
        <v>48</v>
      </c>
      <c r="D63" s="1223"/>
      <c r="E63" s="1224"/>
      <c r="F63" s="113">
        <v>109381</v>
      </c>
      <c r="G63" s="113">
        <v>100734</v>
      </c>
      <c r="H63" s="114">
        <v>90877</v>
      </c>
    </row>
    <row r="64" spans="2:8" ht="15" customHeight="1" x14ac:dyDescent="0.2"/>
    <row r="65" ht="0" hidden="1" customHeight="1" x14ac:dyDescent="0.2"/>
    <row r="66" ht="0" hidden="1" customHeight="1" x14ac:dyDescent="0.2"/>
  </sheetData>
  <sheetProtection algorithmName="SHA-512" hashValue="0QYwz/OEQ5KshudoPMplnla79OevR8Rxg6t27c13bfb1OHWp7GwcbnKBBAP/eKhhY2CJf+YvheKUHauTYLa8sw==" saltValue="P1qsQe3JSavrZ/CStpDi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3" customWidth="1"/>
    <col min="2" max="107" width="2.453125" style="1233" customWidth="1"/>
    <col min="108" max="108" width="6.08984375" style="1241" customWidth="1"/>
    <col min="109" max="109" width="5.90625" style="1240" customWidth="1"/>
    <col min="110" max="110" width="19.08984375" style="1233" hidden="1"/>
    <col min="111" max="115" width="12.6328125" style="1233" hidden="1"/>
    <col min="116" max="349" width="8.6328125" style="1233" hidden="1"/>
    <col min="350" max="355" width="14.90625" style="1233" hidden="1"/>
    <col min="356" max="357" width="15.90625" style="1233" hidden="1"/>
    <col min="358" max="363" width="16.08984375" style="1233" hidden="1"/>
    <col min="364" max="364" width="6.08984375" style="1233" hidden="1"/>
    <col min="365" max="365" width="3" style="1233" hidden="1"/>
    <col min="366" max="605" width="8.6328125" style="1233" hidden="1"/>
    <col min="606" max="611" width="14.90625" style="1233" hidden="1"/>
    <col min="612" max="613" width="15.90625" style="1233" hidden="1"/>
    <col min="614" max="619" width="16.08984375" style="1233" hidden="1"/>
    <col min="620" max="620" width="6.08984375" style="1233" hidden="1"/>
    <col min="621" max="621" width="3" style="1233" hidden="1"/>
    <col min="622" max="861" width="8.6328125" style="1233" hidden="1"/>
    <col min="862" max="867" width="14.90625" style="1233" hidden="1"/>
    <col min="868" max="869" width="15.90625" style="1233" hidden="1"/>
    <col min="870" max="875" width="16.08984375" style="1233" hidden="1"/>
    <col min="876" max="876" width="6.08984375" style="1233" hidden="1"/>
    <col min="877" max="877" width="3" style="1233" hidden="1"/>
    <col min="878" max="1117" width="8.6328125" style="1233" hidden="1"/>
    <col min="1118" max="1123" width="14.90625" style="1233" hidden="1"/>
    <col min="1124" max="1125" width="15.90625" style="1233" hidden="1"/>
    <col min="1126" max="1131" width="16.08984375" style="1233" hidden="1"/>
    <col min="1132" max="1132" width="6.08984375" style="1233" hidden="1"/>
    <col min="1133" max="1133" width="3" style="1233" hidden="1"/>
    <col min="1134" max="1373" width="8.6328125" style="1233" hidden="1"/>
    <col min="1374" max="1379" width="14.90625" style="1233" hidden="1"/>
    <col min="1380" max="1381" width="15.90625" style="1233" hidden="1"/>
    <col min="1382" max="1387" width="16.08984375" style="1233" hidden="1"/>
    <col min="1388" max="1388" width="6.08984375" style="1233" hidden="1"/>
    <col min="1389" max="1389" width="3" style="1233" hidden="1"/>
    <col min="1390" max="1629" width="8.6328125" style="1233" hidden="1"/>
    <col min="1630" max="1635" width="14.90625" style="1233" hidden="1"/>
    <col min="1636" max="1637" width="15.90625" style="1233" hidden="1"/>
    <col min="1638" max="1643" width="16.08984375" style="1233" hidden="1"/>
    <col min="1644" max="1644" width="6.08984375" style="1233" hidden="1"/>
    <col min="1645" max="1645" width="3" style="1233" hidden="1"/>
    <col min="1646" max="1885" width="8.6328125" style="1233" hidden="1"/>
    <col min="1886" max="1891" width="14.90625" style="1233" hidden="1"/>
    <col min="1892" max="1893" width="15.90625" style="1233" hidden="1"/>
    <col min="1894" max="1899" width="16.08984375" style="1233" hidden="1"/>
    <col min="1900" max="1900" width="6.08984375" style="1233" hidden="1"/>
    <col min="1901" max="1901" width="3" style="1233" hidden="1"/>
    <col min="1902" max="2141" width="8.6328125" style="1233" hidden="1"/>
    <col min="2142" max="2147" width="14.90625" style="1233" hidden="1"/>
    <col min="2148" max="2149" width="15.90625" style="1233" hidden="1"/>
    <col min="2150" max="2155" width="16.08984375" style="1233" hidden="1"/>
    <col min="2156" max="2156" width="6.08984375" style="1233" hidden="1"/>
    <col min="2157" max="2157" width="3" style="1233" hidden="1"/>
    <col min="2158" max="2397" width="8.6328125" style="1233" hidden="1"/>
    <col min="2398" max="2403" width="14.90625" style="1233" hidden="1"/>
    <col min="2404" max="2405" width="15.90625" style="1233" hidden="1"/>
    <col min="2406" max="2411" width="16.08984375" style="1233" hidden="1"/>
    <col min="2412" max="2412" width="6.08984375" style="1233" hidden="1"/>
    <col min="2413" max="2413" width="3" style="1233" hidden="1"/>
    <col min="2414" max="2653" width="8.6328125" style="1233" hidden="1"/>
    <col min="2654" max="2659" width="14.90625" style="1233" hidden="1"/>
    <col min="2660" max="2661" width="15.90625" style="1233" hidden="1"/>
    <col min="2662" max="2667" width="16.08984375" style="1233" hidden="1"/>
    <col min="2668" max="2668" width="6.08984375" style="1233" hidden="1"/>
    <col min="2669" max="2669" width="3" style="1233" hidden="1"/>
    <col min="2670" max="2909" width="8.6328125" style="1233" hidden="1"/>
    <col min="2910" max="2915" width="14.90625" style="1233" hidden="1"/>
    <col min="2916" max="2917" width="15.90625" style="1233" hidden="1"/>
    <col min="2918" max="2923" width="16.08984375" style="1233" hidden="1"/>
    <col min="2924" max="2924" width="6.08984375" style="1233" hidden="1"/>
    <col min="2925" max="2925" width="3" style="1233" hidden="1"/>
    <col min="2926" max="3165" width="8.6328125" style="1233" hidden="1"/>
    <col min="3166" max="3171" width="14.90625" style="1233" hidden="1"/>
    <col min="3172" max="3173" width="15.90625" style="1233" hidden="1"/>
    <col min="3174" max="3179" width="16.08984375" style="1233" hidden="1"/>
    <col min="3180" max="3180" width="6.08984375" style="1233" hidden="1"/>
    <col min="3181" max="3181" width="3" style="1233" hidden="1"/>
    <col min="3182" max="3421" width="8.6328125" style="1233" hidden="1"/>
    <col min="3422" max="3427" width="14.90625" style="1233" hidden="1"/>
    <col min="3428" max="3429" width="15.90625" style="1233" hidden="1"/>
    <col min="3430" max="3435" width="16.08984375" style="1233" hidden="1"/>
    <col min="3436" max="3436" width="6.08984375" style="1233" hidden="1"/>
    <col min="3437" max="3437" width="3" style="1233" hidden="1"/>
    <col min="3438" max="3677" width="8.6328125" style="1233" hidden="1"/>
    <col min="3678" max="3683" width="14.90625" style="1233" hidden="1"/>
    <col min="3684" max="3685" width="15.90625" style="1233" hidden="1"/>
    <col min="3686" max="3691" width="16.08984375" style="1233" hidden="1"/>
    <col min="3692" max="3692" width="6.08984375" style="1233" hidden="1"/>
    <col min="3693" max="3693" width="3" style="1233" hidden="1"/>
    <col min="3694" max="3933" width="8.6328125" style="1233" hidden="1"/>
    <col min="3934" max="3939" width="14.90625" style="1233" hidden="1"/>
    <col min="3940" max="3941" width="15.90625" style="1233" hidden="1"/>
    <col min="3942" max="3947" width="16.08984375" style="1233" hidden="1"/>
    <col min="3948" max="3948" width="6.08984375" style="1233" hidden="1"/>
    <col min="3949" max="3949" width="3" style="1233" hidden="1"/>
    <col min="3950" max="4189" width="8.6328125" style="1233" hidden="1"/>
    <col min="4190" max="4195" width="14.90625" style="1233" hidden="1"/>
    <col min="4196" max="4197" width="15.90625" style="1233" hidden="1"/>
    <col min="4198" max="4203" width="16.08984375" style="1233" hidden="1"/>
    <col min="4204" max="4204" width="6.08984375" style="1233" hidden="1"/>
    <col min="4205" max="4205" width="3" style="1233" hidden="1"/>
    <col min="4206" max="4445" width="8.6328125" style="1233" hidden="1"/>
    <col min="4446" max="4451" width="14.90625" style="1233" hidden="1"/>
    <col min="4452" max="4453" width="15.90625" style="1233" hidden="1"/>
    <col min="4454" max="4459" width="16.08984375" style="1233" hidden="1"/>
    <col min="4460" max="4460" width="6.08984375" style="1233" hidden="1"/>
    <col min="4461" max="4461" width="3" style="1233" hidden="1"/>
    <col min="4462" max="4701" width="8.6328125" style="1233" hidden="1"/>
    <col min="4702" max="4707" width="14.90625" style="1233" hidden="1"/>
    <col min="4708" max="4709" width="15.90625" style="1233" hidden="1"/>
    <col min="4710" max="4715" width="16.08984375" style="1233" hidden="1"/>
    <col min="4716" max="4716" width="6.08984375" style="1233" hidden="1"/>
    <col min="4717" max="4717" width="3" style="1233" hidden="1"/>
    <col min="4718" max="4957" width="8.6328125" style="1233" hidden="1"/>
    <col min="4958" max="4963" width="14.90625" style="1233" hidden="1"/>
    <col min="4964" max="4965" width="15.90625" style="1233" hidden="1"/>
    <col min="4966" max="4971" width="16.08984375" style="1233" hidden="1"/>
    <col min="4972" max="4972" width="6.08984375" style="1233" hidden="1"/>
    <col min="4973" max="4973" width="3" style="1233" hidden="1"/>
    <col min="4974" max="5213" width="8.6328125" style="1233" hidden="1"/>
    <col min="5214" max="5219" width="14.90625" style="1233" hidden="1"/>
    <col min="5220" max="5221" width="15.90625" style="1233" hidden="1"/>
    <col min="5222" max="5227" width="16.08984375" style="1233" hidden="1"/>
    <col min="5228" max="5228" width="6.08984375" style="1233" hidden="1"/>
    <col min="5229" max="5229" width="3" style="1233" hidden="1"/>
    <col min="5230" max="5469" width="8.6328125" style="1233" hidden="1"/>
    <col min="5470" max="5475" width="14.90625" style="1233" hidden="1"/>
    <col min="5476" max="5477" width="15.90625" style="1233" hidden="1"/>
    <col min="5478" max="5483" width="16.08984375" style="1233" hidden="1"/>
    <col min="5484" max="5484" width="6.08984375" style="1233" hidden="1"/>
    <col min="5485" max="5485" width="3" style="1233" hidden="1"/>
    <col min="5486" max="5725" width="8.6328125" style="1233" hidden="1"/>
    <col min="5726" max="5731" width="14.90625" style="1233" hidden="1"/>
    <col min="5732" max="5733" width="15.90625" style="1233" hidden="1"/>
    <col min="5734" max="5739" width="16.08984375" style="1233" hidden="1"/>
    <col min="5740" max="5740" width="6.08984375" style="1233" hidden="1"/>
    <col min="5741" max="5741" width="3" style="1233" hidden="1"/>
    <col min="5742" max="5981" width="8.6328125" style="1233" hidden="1"/>
    <col min="5982" max="5987" width="14.90625" style="1233" hidden="1"/>
    <col min="5988" max="5989" width="15.90625" style="1233" hidden="1"/>
    <col min="5990" max="5995" width="16.08984375" style="1233" hidden="1"/>
    <col min="5996" max="5996" width="6.08984375" style="1233" hidden="1"/>
    <col min="5997" max="5997" width="3" style="1233" hidden="1"/>
    <col min="5998" max="6237" width="8.6328125" style="1233" hidden="1"/>
    <col min="6238" max="6243" width="14.90625" style="1233" hidden="1"/>
    <col min="6244" max="6245" width="15.90625" style="1233" hidden="1"/>
    <col min="6246" max="6251" width="16.08984375" style="1233" hidden="1"/>
    <col min="6252" max="6252" width="6.08984375" style="1233" hidden="1"/>
    <col min="6253" max="6253" width="3" style="1233" hidden="1"/>
    <col min="6254" max="6493" width="8.6328125" style="1233" hidden="1"/>
    <col min="6494" max="6499" width="14.90625" style="1233" hidden="1"/>
    <col min="6500" max="6501" width="15.90625" style="1233" hidden="1"/>
    <col min="6502" max="6507" width="16.08984375" style="1233" hidden="1"/>
    <col min="6508" max="6508" width="6.08984375" style="1233" hidden="1"/>
    <col min="6509" max="6509" width="3" style="1233" hidden="1"/>
    <col min="6510" max="6749" width="8.6328125" style="1233" hidden="1"/>
    <col min="6750" max="6755" width="14.90625" style="1233" hidden="1"/>
    <col min="6756" max="6757" width="15.90625" style="1233" hidden="1"/>
    <col min="6758" max="6763" width="16.08984375" style="1233" hidden="1"/>
    <col min="6764" max="6764" width="6.08984375" style="1233" hidden="1"/>
    <col min="6765" max="6765" width="3" style="1233" hidden="1"/>
    <col min="6766" max="7005" width="8.6328125" style="1233" hidden="1"/>
    <col min="7006" max="7011" width="14.90625" style="1233" hidden="1"/>
    <col min="7012" max="7013" width="15.90625" style="1233" hidden="1"/>
    <col min="7014" max="7019" width="16.08984375" style="1233" hidden="1"/>
    <col min="7020" max="7020" width="6.08984375" style="1233" hidden="1"/>
    <col min="7021" max="7021" width="3" style="1233" hidden="1"/>
    <col min="7022" max="7261" width="8.6328125" style="1233" hidden="1"/>
    <col min="7262" max="7267" width="14.90625" style="1233" hidden="1"/>
    <col min="7268" max="7269" width="15.90625" style="1233" hidden="1"/>
    <col min="7270" max="7275" width="16.08984375" style="1233" hidden="1"/>
    <col min="7276" max="7276" width="6.08984375" style="1233" hidden="1"/>
    <col min="7277" max="7277" width="3" style="1233" hidden="1"/>
    <col min="7278" max="7517" width="8.6328125" style="1233" hidden="1"/>
    <col min="7518" max="7523" width="14.90625" style="1233" hidden="1"/>
    <col min="7524" max="7525" width="15.90625" style="1233" hidden="1"/>
    <col min="7526" max="7531" width="16.08984375" style="1233" hidden="1"/>
    <col min="7532" max="7532" width="6.08984375" style="1233" hidden="1"/>
    <col min="7533" max="7533" width="3" style="1233" hidden="1"/>
    <col min="7534" max="7773" width="8.6328125" style="1233" hidden="1"/>
    <col min="7774" max="7779" width="14.90625" style="1233" hidden="1"/>
    <col min="7780" max="7781" width="15.90625" style="1233" hidden="1"/>
    <col min="7782" max="7787" width="16.08984375" style="1233" hidden="1"/>
    <col min="7788" max="7788" width="6.08984375" style="1233" hidden="1"/>
    <col min="7789" max="7789" width="3" style="1233" hidden="1"/>
    <col min="7790" max="8029" width="8.6328125" style="1233" hidden="1"/>
    <col min="8030" max="8035" width="14.90625" style="1233" hidden="1"/>
    <col min="8036" max="8037" width="15.90625" style="1233" hidden="1"/>
    <col min="8038" max="8043" width="16.08984375" style="1233" hidden="1"/>
    <col min="8044" max="8044" width="6.08984375" style="1233" hidden="1"/>
    <col min="8045" max="8045" width="3" style="1233" hidden="1"/>
    <col min="8046" max="8285" width="8.6328125" style="1233" hidden="1"/>
    <col min="8286" max="8291" width="14.90625" style="1233" hidden="1"/>
    <col min="8292" max="8293" width="15.90625" style="1233" hidden="1"/>
    <col min="8294" max="8299" width="16.08984375" style="1233" hidden="1"/>
    <col min="8300" max="8300" width="6.08984375" style="1233" hidden="1"/>
    <col min="8301" max="8301" width="3" style="1233" hidden="1"/>
    <col min="8302" max="8541" width="8.6328125" style="1233" hidden="1"/>
    <col min="8542" max="8547" width="14.90625" style="1233" hidden="1"/>
    <col min="8548" max="8549" width="15.90625" style="1233" hidden="1"/>
    <col min="8550" max="8555" width="16.08984375" style="1233" hidden="1"/>
    <col min="8556" max="8556" width="6.08984375" style="1233" hidden="1"/>
    <col min="8557" max="8557" width="3" style="1233" hidden="1"/>
    <col min="8558" max="8797" width="8.6328125" style="1233" hidden="1"/>
    <col min="8798" max="8803" width="14.90625" style="1233" hidden="1"/>
    <col min="8804" max="8805" width="15.90625" style="1233" hidden="1"/>
    <col min="8806" max="8811" width="16.08984375" style="1233" hidden="1"/>
    <col min="8812" max="8812" width="6.08984375" style="1233" hidden="1"/>
    <col min="8813" max="8813" width="3" style="1233" hidden="1"/>
    <col min="8814" max="9053" width="8.6328125" style="1233" hidden="1"/>
    <col min="9054" max="9059" width="14.90625" style="1233" hidden="1"/>
    <col min="9060" max="9061" width="15.90625" style="1233" hidden="1"/>
    <col min="9062" max="9067" width="16.08984375" style="1233" hidden="1"/>
    <col min="9068" max="9068" width="6.08984375" style="1233" hidden="1"/>
    <col min="9069" max="9069" width="3" style="1233" hidden="1"/>
    <col min="9070" max="9309" width="8.6328125" style="1233" hidden="1"/>
    <col min="9310" max="9315" width="14.90625" style="1233" hidden="1"/>
    <col min="9316" max="9317" width="15.90625" style="1233" hidden="1"/>
    <col min="9318" max="9323" width="16.08984375" style="1233" hidden="1"/>
    <col min="9324" max="9324" width="6.08984375" style="1233" hidden="1"/>
    <col min="9325" max="9325" width="3" style="1233" hidden="1"/>
    <col min="9326" max="9565" width="8.6328125" style="1233" hidden="1"/>
    <col min="9566" max="9571" width="14.90625" style="1233" hidden="1"/>
    <col min="9572" max="9573" width="15.90625" style="1233" hidden="1"/>
    <col min="9574" max="9579" width="16.08984375" style="1233" hidden="1"/>
    <col min="9580" max="9580" width="6.08984375" style="1233" hidden="1"/>
    <col min="9581" max="9581" width="3" style="1233" hidden="1"/>
    <col min="9582" max="9821" width="8.6328125" style="1233" hidden="1"/>
    <col min="9822" max="9827" width="14.90625" style="1233" hidden="1"/>
    <col min="9828" max="9829" width="15.90625" style="1233" hidden="1"/>
    <col min="9830" max="9835" width="16.08984375" style="1233" hidden="1"/>
    <col min="9836" max="9836" width="6.08984375" style="1233" hidden="1"/>
    <col min="9837" max="9837" width="3" style="1233" hidden="1"/>
    <col min="9838" max="10077" width="8.6328125" style="1233" hidden="1"/>
    <col min="10078" max="10083" width="14.90625" style="1233" hidden="1"/>
    <col min="10084" max="10085" width="15.90625" style="1233" hidden="1"/>
    <col min="10086" max="10091" width="16.08984375" style="1233" hidden="1"/>
    <col min="10092" max="10092" width="6.08984375" style="1233" hidden="1"/>
    <col min="10093" max="10093" width="3" style="1233" hidden="1"/>
    <col min="10094" max="10333" width="8.6328125" style="1233" hidden="1"/>
    <col min="10334" max="10339" width="14.90625" style="1233" hidden="1"/>
    <col min="10340" max="10341" width="15.90625" style="1233" hidden="1"/>
    <col min="10342" max="10347" width="16.08984375" style="1233" hidden="1"/>
    <col min="10348" max="10348" width="6.08984375" style="1233" hidden="1"/>
    <col min="10349" max="10349" width="3" style="1233" hidden="1"/>
    <col min="10350" max="10589" width="8.6328125" style="1233" hidden="1"/>
    <col min="10590" max="10595" width="14.90625" style="1233" hidden="1"/>
    <col min="10596" max="10597" width="15.90625" style="1233" hidden="1"/>
    <col min="10598" max="10603" width="16.08984375" style="1233" hidden="1"/>
    <col min="10604" max="10604" width="6.08984375" style="1233" hidden="1"/>
    <col min="10605" max="10605" width="3" style="1233" hidden="1"/>
    <col min="10606" max="10845" width="8.6328125" style="1233" hidden="1"/>
    <col min="10846" max="10851" width="14.90625" style="1233" hidden="1"/>
    <col min="10852" max="10853" width="15.90625" style="1233" hidden="1"/>
    <col min="10854" max="10859" width="16.08984375" style="1233" hidden="1"/>
    <col min="10860" max="10860" width="6.08984375" style="1233" hidden="1"/>
    <col min="10861" max="10861" width="3" style="1233" hidden="1"/>
    <col min="10862" max="11101" width="8.6328125" style="1233" hidden="1"/>
    <col min="11102" max="11107" width="14.90625" style="1233" hidden="1"/>
    <col min="11108" max="11109" width="15.90625" style="1233" hidden="1"/>
    <col min="11110" max="11115" width="16.08984375" style="1233" hidden="1"/>
    <col min="11116" max="11116" width="6.08984375" style="1233" hidden="1"/>
    <col min="11117" max="11117" width="3" style="1233" hidden="1"/>
    <col min="11118" max="11357" width="8.6328125" style="1233" hidden="1"/>
    <col min="11358" max="11363" width="14.90625" style="1233" hidden="1"/>
    <col min="11364" max="11365" width="15.90625" style="1233" hidden="1"/>
    <col min="11366" max="11371" width="16.08984375" style="1233" hidden="1"/>
    <col min="11372" max="11372" width="6.08984375" style="1233" hidden="1"/>
    <col min="11373" max="11373" width="3" style="1233" hidden="1"/>
    <col min="11374" max="11613" width="8.6328125" style="1233" hidden="1"/>
    <col min="11614" max="11619" width="14.90625" style="1233" hidden="1"/>
    <col min="11620" max="11621" width="15.90625" style="1233" hidden="1"/>
    <col min="11622" max="11627" width="16.08984375" style="1233" hidden="1"/>
    <col min="11628" max="11628" width="6.08984375" style="1233" hidden="1"/>
    <col min="11629" max="11629" width="3" style="1233" hidden="1"/>
    <col min="11630" max="11869" width="8.6328125" style="1233" hidden="1"/>
    <col min="11870" max="11875" width="14.90625" style="1233" hidden="1"/>
    <col min="11876" max="11877" width="15.90625" style="1233" hidden="1"/>
    <col min="11878" max="11883" width="16.08984375" style="1233" hidden="1"/>
    <col min="11884" max="11884" width="6.08984375" style="1233" hidden="1"/>
    <col min="11885" max="11885" width="3" style="1233" hidden="1"/>
    <col min="11886" max="12125" width="8.6328125" style="1233" hidden="1"/>
    <col min="12126" max="12131" width="14.90625" style="1233" hidden="1"/>
    <col min="12132" max="12133" width="15.90625" style="1233" hidden="1"/>
    <col min="12134" max="12139" width="16.08984375" style="1233" hidden="1"/>
    <col min="12140" max="12140" width="6.08984375" style="1233" hidden="1"/>
    <col min="12141" max="12141" width="3" style="1233" hidden="1"/>
    <col min="12142" max="12381" width="8.6328125" style="1233" hidden="1"/>
    <col min="12382" max="12387" width="14.90625" style="1233" hidden="1"/>
    <col min="12388" max="12389" width="15.90625" style="1233" hidden="1"/>
    <col min="12390" max="12395" width="16.08984375" style="1233" hidden="1"/>
    <col min="12396" max="12396" width="6.08984375" style="1233" hidden="1"/>
    <col min="12397" max="12397" width="3" style="1233" hidden="1"/>
    <col min="12398" max="12637" width="8.6328125" style="1233" hidden="1"/>
    <col min="12638" max="12643" width="14.90625" style="1233" hidden="1"/>
    <col min="12644" max="12645" width="15.90625" style="1233" hidden="1"/>
    <col min="12646" max="12651" width="16.08984375" style="1233" hidden="1"/>
    <col min="12652" max="12652" width="6.08984375" style="1233" hidden="1"/>
    <col min="12653" max="12653" width="3" style="1233" hidden="1"/>
    <col min="12654" max="12893" width="8.6328125" style="1233" hidden="1"/>
    <col min="12894" max="12899" width="14.90625" style="1233" hidden="1"/>
    <col min="12900" max="12901" width="15.90625" style="1233" hidden="1"/>
    <col min="12902" max="12907" width="16.08984375" style="1233" hidden="1"/>
    <col min="12908" max="12908" width="6.08984375" style="1233" hidden="1"/>
    <col min="12909" max="12909" width="3" style="1233" hidden="1"/>
    <col min="12910" max="13149" width="8.6328125" style="1233" hidden="1"/>
    <col min="13150" max="13155" width="14.90625" style="1233" hidden="1"/>
    <col min="13156" max="13157" width="15.90625" style="1233" hidden="1"/>
    <col min="13158" max="13163" width="16.08984375" style="1233" hidden="1"/>
    <col min="13164" max="13164" width="6.08984375" style="1233" hidden="1"/>
    <col min="13165" max="13165" width="3" style="1233" hidden="1"/>
    <col min="13166" max="13405" width="8.6328125" style="1233" hidden="1"/>
    <col min="13406" max="13411" width="14.90625" style="1233" hidden="1"/>
    <col min="13412" max="13413" width="15.90625" style="1233" hidden="1"/>
    <col min="13414" max="13419" width="16.08984375" style="1233" hidden="1"/>
    <col min="13420" max="13420" width="6.08984375" style="1233" hidden="1"/>
    <col min="13421" max="13421" width="3" style="1233" hidden="1"/>
    <col min="13422" max="13661" width="8.6328125" style="1233" hidden="1"/>
    <col min="13662" max="13667" width="14.90625" style="1233" hidden="1"/>
    <col min="13668" max="13669" width="15.90625" style="1233" hidden="1"/>
    <col min="13670" max="13675" width="16.08984375" style="1233" hidden="1"/>
    <col min="13676" max="13676" width="6.08984375" style="1233" hidden="1"/>
    <col min="13677" max="13677" width="3" style="1233" hidden="1"/>
    <col min="13678" max="13917" width="8.6328125" style="1233" hidden="1"/>
    <col min="13918" max="13923" width="14.90625" style="1233" hidden="1"/>
    <col min="13924" max="13925" width="15.90625" style="1233" hidden="1"/>
    <col min="13926" max="13931" width="16.08984375" style="1233" hidden="1"/>
    <col min="13932" max="13932" width="6.08984375" style="1233" hidden="1"/>
    <col min="13933" max="13933" width="3" style="1233" hidden="1"/>
    <col min="13934" max="14173" width="8.6328125" style="1233" hidden="1"/>
    <col min="14174" max="14179" width="14.90625" style="1233" hidden="1"/>
    <col min="14180" max="14181" width="15.90625" style="1233" hidden="1"/>
    <col min="14182" max="14187" width="16.08984375" style="1233" hidden="1"/>
    <col min="14188" max="14188" width="6.08984375" style="1233" hidden="1"/>
    <col min="14189" max="14189" width="3" style="1233" hidden="1"/>
    <col min="14190" max="14429" width="8.6328125" style="1233" hidden="1"/>
    <col min="14430" max="14435" width="14.90625" style="1233" hidden="1"/>
    <col min="14436" max="14437" width="15.90625" style="1233" hidden="1"/>
    <col min="14438" max="14443" width="16.08984375" style="1233" hidden="1"/>
    <col min="14444" max="14444" width="6.08984375" style="1233" hidden="1"/>
    <col min="14445" max="14445" width="3" style="1233" hidden="1"/>
    <col min="14446" max="14685" width="8.6328125" style="1233" hidden="1"/>
    <col min="14686" max="14691" width="14.90625" style="1233" hidden="1"/>
    <col min="14692" max="14693" width="15.90625" style="1233" hidden="1"/>
    <col min="14694" max="14699" width="16.08984375" style="1233" hidden="1"/>
    <col min="14700" max="14700" width="6.08984375" style="1233" hidden="1"/>
    <col min="14701" max="14701" width="3" style="1233" hidden="1"/>
    <col min="14702" max="14941" width="8.6328125" style="1233" hidden="1"/>
    <col min="14942" max="14947" width="14.90625" style="1233" hidden="1"/>
    <col min="14948" max="14949" width="15.90625" style="1233" hidden="1"/>
    <col min="14950" max="14955" width="16.08984375" style="1233" hidden="1"/>
    <col min="14956" max="14956" width="6.08984375" style="1233" hidden="1"/>
    <col min="14957" max="14957" width="3" style="1233" hidden="1"/>
    <col min="14958" max="15197" width="8.6328125" style="1233" hidden="1"/>
    <col min="15198" max="15203" width="14.90625" style="1233" hidden="1"/>
    <col min="15204" max="15205" width="15.90625" style="1233" hidden="1"/>
    <col min="15206" max="15211" width="16.08984375" style="1233" hidden="1"/>
    <col min="15212" max="15212" width="6.08984375" style="1233" hidden="1"/>
    <col min="15213" max="15213" width="3" style="1233" hidden="1"/>
    <col min="15214" max="15453" width="8.6328125" style="1233" hidden="1"/>
    <col min="15454" max="15459" width="14.90625" style="1233" hidden="1"/>
    <col min="15460" max="15461" width="15.90625" style="1233" hidden="1"/>
    <col min="15462" max="15467" width="16.08984375" style="1233" hidden="1"/>
    <col min="15468" max="15468" width="6.08984375" style="1233" hidden="1"/>
    <col min="15469" max="15469" width="3" style="1233" hidden="1"/>
    <col min="15470" max="15709" width="8.6328125" style="1233" hidden="1"/>
    <col min="15710" max="15715" width="14.90625" style="1233" hidden="1"/>
    <col min="15716" max="15717" width="15.90625" style="1233" hidden="1"/>
    <col min="15718" max="15723" width="16.08984375" style="1233" hidden="1"/>
    <col min="15724" max="15724" width="6.08984375" style="1233" hidden="1"/>
    <col min="15725" max="15725" width="3" style="1233" hidden="1"/>
    <col min="15726" max="15965" width="8.6328125" style="1233" hidden="1"/>
    <col min="15966" max="15971" width="14.90625" style="1233" hidden="1"/>
    <col min="15972" max="15973" width="15.90625" style="1233" hidden="1"/>
    <col min="15974" max="15979" width="16.08984375" style="1233" hidden="1"/>
    <col min="15980" max="15980" width="6.08984375" style="1233" hidden="1"/>
    <col min="15981" max="15981" width="3" style="1233" hidden="1"/>
    <col min="15982" max="16221" width="8.6328125" style="1233" hidden="1"/>
    <col min="16222" max="16227" width="14.90625" style="1233" hidden="1"/>
    <col min="16228" max="16229" width="15.90625" style="1233" hidden="1"/>
    <col min="16230" max="16235" width="16.08984375" style="1233" hidden="1"/>
    <col min="16236" max="16236" width="6.08984375" style="1233" hidden="1"/>
    <col min="16237" max="16237" width="3" style="1233" hidden="1"/>
    <col min="16238" max="16384" width="8.6328125" style="1233" hidden="1"/>
  </cols>
  <sheetData>
    <row r="1" spans="1:143" ht="42.75" customHeight="1" x14ac:dyDescent="0.2">
      <c r="A1" s="1231"/>
      <c r="B1" s="1232"/>
      <c r="DD1" s="1233"/>
      <c r="DE1" s="1233"/>
    </row>
    <row r="2" spans="1:143" ht="25.5" customHeight="1" x14ac:dyDescent="0.2">
      <c r="A2" s="1234"/>
      <c r="C2" s="1234"/>
      <c r="O2" s="1234"/>
      <c r="P2" s="1234"/>
      <c r="Q2" s="1234"/>
      <c r="R2" s="1234"/>
      <c r="S2" s="1234"/>
      <c r="T2" s="1234"/>
      <c r="U2" s="1234"/>
      <c r="V2" s="1234"/>
      <c r="W2" s="1234"/>
      <c r="X2" s="1234"/>
      <c r="Y2" s="1234"/>
      <c r="Z2" s="1234"/>
      <c r="AA2" s="1234"/>
      <c r="AB2" s="1234"/>
      <c r="AC2" s="1234"/>
      <c r="AD2" s="1234"/>
      <c r="AE2" s="1234"/>
      <c r="AF2" s="1234"/>
      <c r="AG2" s="1234"/>
      <c r="AH2" s="1234"/>
      <c r="AI2" s="1234"/>
      <c r="AU2" s="1234"/>
      <c r="BG2" s="1234"/>
      <c r="BS2" s="1234"/>
      <c r="CE2" s="1234"/>
      <c r="CQ2" s="1234"/>
      <c r="DD2" s="1233"/>
      <c r="DE2" s="1233"/>
    </row>
    <row r="3" spans="1:143" ht="25.5" customHeight="1" x14ac:dyDescent="0.2">
      <c r="A3" s="1234"/>
      <c r="C3" s="1234"/>
      <c r="O3" s="1234"/>
      <c r="P3" s="1234"/>
      <c r="Q3" s="1234"/>
      <c r="R3" s="1234"/>
      <c r="S3" s="1234"/>
      <c r="T3" s="1234"/>
      <c r="U3" s="1234"/>
      <c r="V3" s="1234"/>
      <c r="W3" s="1234"/>
      <c r="X3" s="1234"/>
      <c r="Y3" s="1234"/>
      <c r="Z3" s="1234"/>
      <c r="AA3" s="1234"/>
      <c r="AB3" s="1234"/>
      <c r="AC3" s="1234"/>
      <c r="AD3" s="1234"/>
      <c r="AE3" s="1234"/>
      <c r="AF3" s="1234"/>
      <c r="AG3" s="1234"/>
      <c r="AH3" s="1234"/>
      <c r="AI3" s="1234"/>
      <c r="AU3" s="1234"/>
      <c r="BG3" s="1234"/>
      <c r="BS3" s="1234"/>
      <c r="CE3" s="1234"/>
      <c r="CQ3" s="1234"/>
      <c r="DD3" s="1233"/>
      <c r="DE3" s="1233"/>
    </row>
    <row r="4" spans="1:143" s="278" customFormat="1" ht="13" x14ac:dyDescent="0.2">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A4" s="1234"/>
      <c r="DB4" s="1234"/>
      <c r="DC4" s="1234"/>
      <c r="DD4" s="1234"/>
      <c r="DE4" s="1234"/>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34"/>
      <c r="CR5" s="1234"/>
      <c r="CS5" s="1234"/>
      <c r="CT5" s="1234"/>
      <c r="CU5" s="1234"/>
      <c r="CV5" s="1234"/>
      <c r="CW5" s="1234"/>
      <c r="CX5" s="1234"/>
      <c r="CY5" s="1234"/>
      <c r="CZ5" s="1234"/>
      <c r="DA5" s="1234"/>
      <c r="DB5" s="1234"/>
      <c r="DC5" s="1234"/>
      <c r="DD5" s="1234"/>
      <c r="DE5" s="1234"/>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4"/>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34"/>
      <c r="CR6" s="1234"/>
      <c r="CS6" s="1234"/>
      <c r="CT6" s="1234"/>
      <c r="CU6" s="1234"/>
      <c r="CV6" s="1234"/>
      <c r="CW6" s="1234"/>
      <c r="CX6" s="1234"/>
      <c r="CY6" s="1234"/>
      <c r="CZ6" s="1234"/>
      <c r="DA6" s="1234"/>
      <c r="DB6" s="1234"/>
      <c r="DC6" s="1234"/>
      <c r="DD6" s="1234"/>
      <c r="DE6" s="1234"/>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1234"/>
      <c r="CT7" s="1234"/>
      <c r="CU7" s="1234"/>
      <c r="CV7" s="1234"/>
      <c r="CW7" s="1234"/>
      <c r="CX7" s="1234"/>
      <c r="CY7" s="1234"/>
      <c r="CZ7" s="1234"/>
      <c r="DA7" s="1234"/>
      <c r="DB7" s="1234"/>
      <c r="DC7" s="1234"/>
      <c r="DD7" s="1234"/>
      <c r="DE7" s="1234"/>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1234"/>
      <c r="CT8" s="1234"/>
      <c r="CU8" s="1234"/>
      <c r="CV8" s="1234"/>
      <c r="CW8" s="1234"/>
      <c r="CX8" s="1234"/>
      <c r="CY8" s="1234"/>
      <c r="CZ8" s="1234"/>
      <c r="DA8" s="1234"/>
      <c r="DB8" s="1234"/>
      <c r="DC8" s="1234"/>
      <c r="DD8" s="1234"/>
      <c r="DE8" s="1234"/>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1234"/>
      <c r="CT9" s="1234"/>
      <c r="CU9" s="1234"/>
      <c r="CV9" s="1234"/>
      <c r="CW9" s="1234"/>
      <c r="CX9" s="1234"/>
      <c r="CY9" s="1234"/>
      <c r="CZ9" s="1234"/>
      <c r="DA9" s="1234"/>
      <c r="DB9" s="1234"/>
      <c r="DC9" s="1234"/>
      <c r="DD9" s="1234"/>
      <c r="DE9" s="1234"/>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1234"/>
      <c r="CT10" s="1234"/>
      <c r="CU10" s="1234"/>
      <c r="CV10" s="1234"/>
      <c r="CW10" s="1234"/>
      <c r="CX10" s="1234"/>
      <c r="CY10" s="1234"/>
      <c r="CZ10" s="1234"/>
      <c r="DA10" s="1234"/>
      <c r="DB10" s="1234"/>
      <c r="DC10" s="1234"/>
      <c r="DD10" s="1234"/>
      <c r="DE10" s="1234"/>
      <c r="DF10" s="279"/>
      <c r="DG10" s="279"/>
      <c r="DH10" s="279"/>
      <c r="DI10" s="279"/>
      <c r="DJ10" s="279"/>
      <c r="DK10" s="279"/>
      <c r="DL10" s="279"/>
      <c r="DM10" s="279"/>
      <c r="DN10" s="279"/>
      <c r="DO10" s="279"/>
      <c r="DP10" s="279"/>
      <c r="DQ10" s="279"/>
      <c r="DR10" s="279"/>
      <c r="DS10" s="279"/>
      <c r="DT10" s="279"/>
      <c r="DU10" s="279"/>
      <c r="DV10" s="279"/>
      <c r="DW10" s="279"/>
      <c r="EM10" s="278" t="s">
        <v>618</v>
      </c>
    </row>
    <row r="11" spans="1:143" s="278" customFormat="1" ht="13" x14ac:dyDescent="0.2">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34"/>
      <c r="CR11" s="1234"/>
      <c r="CS11" s="1234"/>
      <c r="CT11" s="1234"/>
      <c r="CU11" s="1234"/>
      <c r="CV11" s="1234"/>
      <c r="CW11" s="1234"/>
      <c r="CX11" s="1234"/>
      <c r="CY11" s="1234"/>
      <c r="CZ11" s="1234"/>
      <c r="DA11" s="1234"/>
      <c r="DB11" s="1234"/>
      <c r="DC11" s="1234"/>
      <c r="DD11" s="1234"/>
      <c r="DE11" s="1234"/>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34"/>
      <c r="CR12" s="1234"/>
      <c r="CS12" s="1234"/>
      <c r="CT12" s="1234"/>
      <c r="CU12" s="1234"/>
      <c r="CV12" s="1234"/>
      <c r="CW12" s="1234"/>
      <c r="CX12" s="1234"/>
      <c r="CY12" s="1234"/>
      <c r="CZ12" s="1234"/>
      <c r="DA12" s="1234"/>
      <c r="DB12" s="1234"/>
      <c r="DC12" s="1234"/>
      <c r="DD12" s="1234"/>
      <c r="DE12" s="1234"/>
      <c r="DF12" s="279"/>
      <c r="DG12" s="279"/>
      <c r="DH12" s="279"/>
      <c r="DI12" s="279"/>
      <c r="DJ12" s="279"/>
      <c r="DK12" s="279"/>
      <c r="DL12" s="279"/>
      <c r="DM12" s="279"/>
      <c r="DN12" s="279"/>
      <c r="DO12" s="279"/>
      <c r="DP12" s="279"/>
      <c r="DQ12" s="279"/>
      <c r="DR12" s="279"/>
      <c r="DS12" s="279"/>
      <c r="DT12" s="279"/>
      <c r="DU12" s="279"/>
      <c r="DV12" s="279"/>
      <c r="DW12" s="279"/>
      <c r="EM12" s="278" t="s">
        <v>618</v>
      </c>
    </row>
    <row r="13" spans="1:143" s="278" customFormat="1" ht="13" x14ac:dyDescent="0.2">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34"/>
      <c r="CR13" s="1234"/>
      <c r="CS13" s="1234"/>
      <c r="CT13" s="1234"/>
      <c r="CU13" s="1234"/>
      <c r="CV13" s="1234"/>
      <c r="CW13" s="1234"/>
      <c r="CX13" s="1234"/>
      <c r="CY13" s="1234"/>
      <c r="CZ13" s="1234"/>
      <c r="DA13" s="1234"/>
      <c r="DB13" s="1234"/>
      <c r="DC13" s="1234"/>
      <c r="DD13" s="1234"/>
      <c r="DE13" s="1234"/>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34"/>
      <c r="CR14" s="1234"/>
      <c r="CS14" s="1234"/>
      <c r="CT14" s="1234"/>
      <c r="CU14" s="1234"/>
      <c r="CV14" s="1234"/>
      <c r="CW14" s="1234"/>
      <c r="CX14" s="1234"/>
      <c r="CY14" s="1234"/>
      <c r="CZ14" s="1234"/>
      <c r="DA14" s="1234"/>
      <c r="DB14" s="1234"/>
      <c r="DC14" s="1234"/>
      <c r="DD14" s="1234"/>
      <c r="DE14" s="1234"/>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3"/>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34"/>
      <c r="CR15" s="1234"/>
      <c r="CS15" s="1234"/>
      <c r="CT15" s="1234"/>
      <c r="CU15" s="1234"/>
      <c r="CV15" s="1234"/>
      <c r="CW15" s="1234"/>
      <c r="CX15" s="1234"/>
      <c r="CY15" s="1234"/>
      <c r="CZ15" s="1234"/>
      <c r="DA15" s="1234"/>
      <c r="DB15" s="1234"/>
      <c r="DC15" s="1234"/>
      <c r="DD15" s="1234"/>
      <c r="DE15" s="1234"/>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3"/>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34"/>
      <c r="CR16" s="1234"/>
      <c r="CS16" s="1234"/>
      <c r="CT16" s="1234"/>
      <c r="CU16" s="1234"/>
      <c r="CV16" s="1234"/>
      <c r="CW16" s="1234"/>
      <c r="CX16" s="1234"/>
      <c r="CY16" s="1234"/>
      <c r="CZ16" s="1234"/>
      <c r="DA16" s="1234"/>
      <c r="DB16" s="1234"/>
      <c r="DC16" s="1234"/>
      <c r="DD16" s="1234"/>
      <c r="DE16" s="1234"/>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3"/>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34"/>
      <c r="CR17" s="1234"/>
      <c r="CS17" s="1234"/>
      <c r="CT17" s="1234"/>
      <c r="CU17" s="1234"/>
      <c r="CV17" s="1234"/>
      <c r="CW17" s="1234"/>
      <c r="CX17" s="1234"/>
      <c r="CY17" s="1234"/>
      <c r="CZ17" s="1234"/>
      <c r="DA17" s="1234"/>
      <c r="DB17" s="1234"/>
      <c r="DC17" s="1234"/>
      <c r="DD17" s="1234"/>
      <c r="DE17" s="1234"/>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3"/>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34"/>
      <c r="CR18" s="1234"/>
      <c r="CS18" s="1234"/>
      <c r="CT18" s="1234"/>
      <c r="CU18" s="1234"/>
      <c r="CV18" s="1234"/>
      <c r="CW18" s="1234"/>
      <c r="CX18" s="1234"/>
      <c r="CY18" s="1234"/>
      <c r="CZ18" s="1234"/>
      <c r="DA18" s="1234"/>
      <c r="DB18" s="1234"/>
      <c r="DC18" s="1234"/>
      <c r="DD18" s="1234"/>
      <c r="DE18" s="1234"/>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3"/>
      <c r="DE19" s="1233"/>
    </row>
    <row r="20" spans="1:351" ht="13" x14ac:dyDescent="0.2">
      <c r="DD20" s="1233"/>
      <c r="DE20" s="1233"/>
    </row>
    <row r="21" spans="1:351" ht="16.5" x14ac:dyDescent="0.2">
      <c r="B21" s="1235"/>
      <c r="C21" s="1236"/>
      <c r="D21" s="1236"/>
      <c r="E21" s="1236"/>
      <c r="F21" s="1236"/>
      <c r="G21" s="1236"/>
      <c r="H21" s="1236"/>
      <c r="I21" s="1236"/>
      <c r="J21" s="1236"/>
      <c r="K21" s="1236"/>
      <c r="L21" s="1236"/>
      <c r="M21" s="1236"/>
      <c r="N21" s="1237"/>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7"/>
      <c r="AU21" s="1236"/>
      <c r="AV21" s="1236"/>
      <c r="AW21" s="1236"/>
      <c r="AX21" s="1236"/>
      <c r="AY21" s="1236"/>
      <c r="AZ21" s="1236"/>
      <c r="BA21" s="1236"/>
      <c r="BB21" s="1236"/>
      <c r="BC21" s="1236"/>
      <c r="BD21" s="1236"/>
      <c r="BE21" s="1236"/>
      <c r="BF21" s="1237"/>
      <c r="BG21" s="1236"/>
      <c r="BH21" s="1236"/>
      <c r="BI21" s="1236"/>
      <c r="BJ21" s="1236"/>
      <c r="BK21" s="1236"/>
      <c r="BL21" s="1236"/>
      <c r="BM21" s="1236"/>
      <c r="BN21" s="1236"/>
      <c r="BO21" s="1236"/>
      <c r="BP21" s="1236"/>
      <c r="BQ21" s="1236"/>
      <c r="BR21" s="1237"/>
      <c r="BS21" s="1236"/>
      <c r="BT21" s="1236"/>
      <c r="BU21" s="1236"/>
      <c r="BV21" s="1236"/>
      <c r="BW21" s="1236"/>
      <c r="BX21" s="1236"/>
      <c r="BY21" s="1236"/>
      <c r="BZ21" s="1236"/>
      <c r="CA21" s="1236"/>
      <c r="CB21" s="1236"/>
      <c r="CC21" s="1236"/>
      <c r="CD21" s="1237"/>
      <c r="CE21" s="1236"/>
      <c r="CF21" s="1236"/>
      <c r="CG21" s="1236"/>
      <c r="CH21" s="1236"/>
      <c r="CI21" s="1236"/>
      <c r="CJ21" s="1236"/>
      <c r="CK21" s="1236"/>
      <c r="CL21" s="1236"/>
      <c r="CM21" s="1236"/>
      <c r="CN21" s="1236"/>
      <c r="CO21" s="1236"/>
      <c r="CP21" s="1237"/>
      <c r="CQ21" s="1236"/>
      <c r="CR21" s="1236"/>
      <c r="CS21" s="1236"/>
      <c r="CT21" s="1236"/>
      <c r="CU21" s="1236"/>
      <c r="CV21" s="1236"/>
      <c r="CW21" s="1236"/>
      <c r="CX21" s="1236"/>
      <c r="CY21" s="1236"/>
      <c r="CZ21" s="1236"/>
      <c r="DA21" s="1236"/>
      <c r="DB21" s="1237"/>
      <c r="DC21" s="1236"/>
      <c r="DD21" s="1238"/>
      <c r="DE21" s="1233"/>
      <c r="MM21" s="1239"/>
    </row>
    <row r="22" spans="1:351" ht="16.5" x14ac:dyDescent="0.2">
      <c r="B22" s="1240"/>
      <c r="MM22" s="1239"/>
    </row>
    <row r="23" spans="1:351" ht="13" x14ac:dyDescent="0.2">
      <c r="B23" s="1240"/>
    </row>
    <row r="24" spans="1:351" ht="13" x14ac:dyDescent="0.2">
      <c r="B24" s="1240"/>
    </row>
    <row r="25" spans="1:351" ht="13" x14ac:dyDescent="0.2">
      <c r="B25" s="1240"/>
    </row>
    <row r="26" spans="1:351" ht="13" x14ac:dyDescent="0.2">
      <c r="B26" s="1240"/>
    </row>
    <row r="27" spans="1:351" ht="13" x14ac:dyDescent="0.2">
      <c r="B27" s="1240"/>
    </row>
    <row r="28" spans="1:351" ht="13" x14ac:dyDescent="0.2">
      <c r="B28" s="1240"/>
    </row>
    <row r="29" spans="1:351" ht="13" x14ac:dyDescent="0.2">
      <c r="B29" s="1240"/>
    </row>
    <row r="30" spans="1:351" ht="13" x14ac:dyDescent="0.2">
      <c r="B30" s="1240"/>
    </row>
    <row r="31" spans="1:351" ht="13" x14ac:dyDescent="0.2">
      <c r="B31" s="1240"/>
    </row>
    <row r="32" spans="1:351" ht="13" x14ac:dyDescent="0.2">
      <c r="B32" s="1240"/>
    </row>
    <row r="33" spans="2:109" ht="13" x14ac:dyDescent="0.2">
      <c r="B33" s="1240"/>
    </row>
    <row r="34" spans="2:109" ht="13" x14ac:dyDescent="0.2">
      <c r="B34" s="1240"/>
    </row>
    <row r="35" spans="2:109" ht="13" x14ac:dyDescent="0.2">
      <c r="B35" s="1240"/>
    </row>
    <row r="36" spans="2:109" ht="13" x14ac:dyDescent="0.2">
      <c r="B36" s="1240"/>
    </row>
    <row r="37" spans="2:109" ht="13" x14ac:dyDescent="0.2">
      <c r="B37" s="1240"/>
    </row>
    <row r="38" spans="2:109" ht="13" x14ac:dyDescent="0.2">
      <c r="B38" s="1240"/>
    </row>
    <row r="39" spans="2:109" ht="13" x14ac:dyDescent="0.2">
      <c r="B39" s="1242"/>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4"/>
    </row>
    <row r="40" spans="2:109" ht="13" x14ac:dyDescent="0.2">
      <c r="B40" s="1245"/>
      <c r="DD40" s="1245"/>
      <c r="DE40" s="1233"/>
    </row>
    <row r="41" spans="2:109" ht="16.5" x14ac:dyDescent="0.2">
      <c r="B41" s="1246" t="s">
        <v>619</v>
      </c>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6"/>
      <c r="AS41" s="1236"/>
      <c r="AT41" s="1236"/>
      <c r="AU41" s="1236"/>
      <c r="AV41" s="1236"/>
      <c r="AW41" s="1236"/>
      <c r="AX41" s="1236"/>
      <c r="AY41" s="1236"/>
      <c r="AZ41" s="1236"/>
      <c r="BA41" s="1236"/>
      <c r="BB41" s="1236"/>
      <c r="BC41" s="1236"/>
      <c r="BD41" s="1236"/>
      <c r="BE41" s="1236"/>
      <c r="BF41" s="1236"/>
      <c r="BG41" s="1236"/>
      <c r="BH41" s="1236"/>
      <c r="BI41" s="1236"/>
      <c r="BJ41" s="1236"/>
      <c r="BK41" s="1236"/>
      <c r="BL41" s="1236"/>
      <c r="BM41" s="1236"/>
      <c r="BN41" s="1236"/>
      <c r="BO41" s="1236"/>
      <c r="BP41" s="1236"/>
      <c r="BQ41" s="1236"/>
      <c r="BR41" s="1236"/>
      <c r="BS41" s="1236"/>
      <c r="BT41" s="1236"/>
      <c r="BU41" s="1236"/>
      <c r="BV41" s="1236"/>
      <c r="BW41" s="1236"/>
      <c r="BX41" s="1236"/>
      <c r="BY41" s="1236"/>
      <c r="BZ41" s="1236"/>
      <c r="CA41" s="1236"/>
      <c r="CB41" s="1236"/>
      <c r="CC41" s="1236"/>
      <c r="CD41" s="1236"/>
      <c r="CE41" s="1236"/>
      <c r="CF41" s="1236"/>
      <c r="CG41" s="1236"/>
      <c r="CH41" s="1236"/>
      <c r="CI41" s="1236"/>
      <c r="CJ41" s="1236"/>
      <c r="CK41" s="1236"/>
      <c r="CL41" s="1236"/>
      <c r="CM41" s="1236"/>
      <c r="CN41" s="1236"/>
      <c r="CO41" s="1236"/>
      <c r="CP41" s="1236"/>
      <c r="CQ41" s="1236"/>
      <c r="CR41" s="1236"/>
      <c r="CS41" s="1236"/>
      <c r="CT41" s="1236"/>
      <c r="CU41" s="1236"/>
      <c r="CV41" s="1236"/>
      <c r="CW41" s="1236"/>
      <c r="CX41" s="1236"/>
      <c r="CY41" s="1236"/>
      <c r="CZ41" s="1236"/>
      <c r="DA41" s="1236"/>
      <c r="DB41" s="1236"/>
      <c r="DC41" s="1236"/>
      <c r="DD41" s="1238"/>
    </row>
    <row r="42" spans="2:109" ht="13" x14ac:dyDescent="0.2">
      <c r="B42" s="1240"/>
      <c r="G42" s="1247"/>
      <c r="I42" s="1248"/>
      <c r="J42" s="1248"/>
      <c r="K42" s="1248"/>
      <c r="AM42" s="1247"/>
      <c r="AN42" s="1247" t="s">
        <v>620</v>
      </c>
      <c r="AP42" s="1248"/>
      <c r="AQ42" s="1248"/>
      <c r="AR42" s="1248"/>
      <c r="AY42" s="1247"/>
      <c r="BA42" s="1248"/>
      <c r="BB42" s="1248"/>
      <c r="BC42" s="1248"/>
      <c r="BK42" s="1247"/>
      <c r="BM42" s="1248"/>
      <c r="BN42" s="1248"/>
      <c r="BO42" s="1248"/>
      <c r="BW42" s="1247"/>
      <c r="BY42" s="1248"/>
      <c r="BZ42" s="1248"/>
      <c r="CA42" s="1248"/>
      <c r="CI42" s="1247"/>
      <c r="CK42" s="1248"/>
      <c r="CL42" s="1248"/>
      <c r="CM42" s="1248"/>
      <c r="CU42" s="1247"/>
      <c r="CW42" s="1248"/>
      <c r="CX42" s="1248"/>
      <c r="CY42" s="1248"/>
    </row>
    <row r="43" spans="2:109" ht="13.5" customHeight="1" x14ac:dyDescent="0.2">
      <c r="B43" s="1240"/>
      <c r="AN43" s="1249" t="s">
        <v>621</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ht="13" x14ac:dyDescent="0.2">
      <c r="B44" s="1240"/>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ht="13" x14ac:dyDescent="0.2">
      <c r="B45" s="1240"/>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ht="13" x14ac:dyDescent="0.2">
      <c r="B46" s="1240"/>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ht="13" x14ac:dyDescent="0.2">
      <c r="B47" s="1240"/>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ht="13" x14ac:dyDescent="0.2">
      <c r="B48" s="1240"/>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 x14ac:dyDescent="0.2">
      <c r="B49" s="1240"/>
      <c r="AN49" s="1233" t="s">
        <v>622</v>
      </c>
    </row>
    <row r="50" spans="1:109" ht="13" x14ac:dyDescent="0.2">
      <c r="B50" s="1240"/>
      <c r="G50" s="1259"/>
      <c r="H50" s="1259"/>
      <c r="I50" s="1259"/>
      <c r="J50" s="1259"/>
      <c r="K50" s="1260"/>
      <c r="L50" s="1260"/>
      <c r="M50" s="1261"/>
      <c r="N50" s="1261"/>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65" t="s">
        <v>544</v>
      </c>
      <c r="BQ50" s="1265"/>
      <c r="BR50" s="1265"/>
      <c r="BS50" s="1265"/>
      <c r="BT50" s="1265"/>
      <c r="BU50" s="1265"/>
      <c r="BV50" s="1265"/>
      <c r="BW50" s="1265"/>
      <c r="BX50" s="1265" t="s">
        <v>545</v>
      </c>
      <c r="BY50" s="1265"/>
      <c r="BZ50" s="1265"/>
      <c r="CA50" s="1265"/>
      <c r="CB50" s="1265"/>
      <c r="CC50" s="1265"/>
      <c r="CD50" s="1265"/>
      <c r="CE50" s="1265"/>
      <c r="CF50" s="1265" t="s">
        <v>546</v>
      </c>
      <c r="CG50" s="1265"/>
      <c r="CH50" s="1265"/>
      <c r="CI50" s="1265"/>
      <c r="CJ50" s="1265"/>
      <c r="CK50" s="1265"/>
      <c r="CL50" s="1265"/>
      <c r="CM50" s="1265"/>
      <c r="CN50" s="1265" t="s">
        <v>547</v>
      </c>
      <c r="CO50" s="1265"/>
      <c r="CP50" s="1265"/>
      <c r="CQ50" s="1265"/>
      <c r="CR50" s="1265"/>
      <c r="CS50" s="1265"/>
      <c r="CT50" s="1265"/>
      <c r="CU50" s="1265"/>
      <c r="CV50" s="1265" t="s">
        <v>548</v>
      </c>
      <c r="CW50" s="1265"/>
      <c r="CX50" s="1265"/>
      <c r="CY50" s="1265"/>
      <c r="CZ50" s="1265"/>
      <c r="DA50" s="1265"/>
      <c r="DB50" s="1265"/>
      <c r="DC50" s="1265"/>
    </row>
    <row r="51" spans="1:109" ht="13.5" customHeight="1" x14ac:dyDescent="0.2">
      <c r="B51" s="1240"/>
      <c r="G51" s="1266"/>
      <c r="H51" s="1266"/>
      <c r="I51" s="1267"/>
      <c r="J51" s="1267"/>
      <c r="K51" s="1268"/>
      <c r="L51" s="1268"/>
      <c r="M51" s="1268"/>
      <c r="N51" s="1268"/>
      <c r="AM51" s="1258"/>
      <c r="AN51" s="1269" t="s">
        <v>623</v>
      </c>
      <c r="AO51" s="1269"/>
      <c r="AP51" s="1269"/>
      <c r="AQ51" s="1269"/>
      <c r="AR51" s="1269"/>
      <c r="AS51" s="1269"/>
      <c r="AT51" s="1269"/>
      <c r="AU51" s="1269"/>
      <c r="AV51" s="1269"/>
      <c r="AW51" s="1269"/>
      <c r="AX51" s="1269"/>
      <c r="AY51" s="1269"/>
      <c r="AZ51" s="1269"/>
      <c r="BA51" s="1269"/>
      <c r="BB51" s="1269" t="s">
        <v>624</v>
      </c>
      <c r="BC51" s="1269"/>
      <c r="BD51" s="1269"/>
      <c r="BE51" s="1269"/>
      <c r="BF51" s="1269"/>
      <c r="BG51" s="1269"/>
      <c r="BH51" s="1269"/>
      <c r="BI51" s="1269"/>
      <c r="BJ51" s="1269"/>
      <c r="BK51" s="1269"/>
      <c r="BL51" s="1269"/>
      <c r="BM51" s="1269"/>
      <c r="BN51" s="1269"/>
      <c r="BO51" s="1269"/>
      <c r="BP51" s="1270"/>
      <c r="BQ51" s="1271"/>
      <c r="BR51" s="1271"/>
      <c r="BS51" s="1271"/>
      <c r="BT51" s="1271"/>
      <c r="BU51" s="1271"/>
      <c r="BV51" s="1271"/>
      <c r="BW51" s="1271"/>
      <c r="BX51" s="1270"/>
      <c r="BY51" s="1271"/>
      <c r="BZ51" s="1271"/>
      <c r="CA51" s="1271"/>
      <c r="CB51" s="1271"/>
      <c r="CC51" s="1271"/>
      <c r="CD51" s="1271"/>
      <c r="CE51" s="1271"/>
      <c r="CF51" s="1270"/>
      <c r="CG51" s="1271"/>
      <c r="CH51" s="1271"/>
      <c r="CI51" s="1271"/>
      <c r="CJ51" s="1271"/>
      <c r="CK51" s="1271"/>
      <c r="CL51" s="1271"/>
      <c r="CM51" s="1271"/>
      <c r="CN51" s="1271">
        <v>315</v>
      </c>
      <c r="CO51" s="1271"/>
      <c r="CP51" s="1271"/>
      <c r="CQ51" s="1271"/>
      <c r="CR51" s="1271"/>
      <c r="CS51" s="1271"/>
      <c r="CT51" s="1271"/>
      <c r="CU51" s="1271"/>
      <c r="CV51" s="1271">
        <v>321.39999999999998</v>
      </c>
      <c r="CW51" s="1271"/>
      <c r="CX51" s="1271"/>
      <c r="CY51" s="1271"/>
      <c r="CZ51" s="1271"/>
      <c r="DA51" s="1271"/>
      <c r="DB51" s="1271"/>
      <c r="DC51" s="1271"/>
    </row>
    <row r="52" spans="1:109" ht="13" x14ac:dyDescent="0.2">
      <c r="B52" s="1240"/>
      <c r="G52" s="1266"/>
      <c r="H52" s="1266"/>
      <c r="I52" s="1267"/>
      <c r="J52" s="1267"/>
      <c r="K52" s="1268"/>
      <c r="L52" s="1268"/>
      <c r="M52" s="1268"/>
      <c r="N52" s="1268"/>
      <c r="AM52" s="1258"/>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 x14ac:dyDescent="0.2">
      <c r="A53" s="1248"/>
      <c r="B53" s="1240"/>
      <c r="G53" s="1266"/>
      <c r="H53" s="1266"/>
      <c r="I53" s="1259"/>
      <c r="J53" s="1259"/>
      <c r="K53" s="1268"/>
      <c r="L53" s="1268"/>
      <c r="M53" s="1268"/>
      <c r="N53" s="1268"/>
      <c r="AM53" s="1258"/>
      <c r="AN53" s="1269"/>
      <c r="AO53" s="1269"/>
      <c r="AP53" s="1269"/>
      <c r="AQ53" s="1269"/>
      <c r="AR53" s="1269"/>
      <c r="AS53" s="1269"/>
      <c r="AT53" s="1269"/>
      <c r="AU53" s="1269"/>
      <c r="AV53" s="1269"/>
      <c r="AW53" s="1269"/>
      <c r="AX53" s="1269"/>
      <c r="AY53" s="1269"/>
      <c r="AZ53" s="1269"/>
      <c r="BA53" s="1269"/>
      <c r="BB53" s="1269" t="s">
        <v>625</v>
      </c>
      <c r="BC53" s="1269"/>
      <c r="BD53" s="1269"/>
      <c r="BE53" s="1269"/>
      <c r="BF53" s="1269"/>
      <c r="BG53" s="1269"/>
      <c r="BH53" s="1269"/>
      <c r="BI53" s="1269"/>
      <c r="BJ53" s="1269"/>
      <c r="BK53" s="1269"/>
      <c r="BL53" s="1269"/>
      <c r="BM53" s="1269"/>
      <c r="BN53" s="1269"/>
      <c r="BO53" s="1269"/>
      <c r="BP53" s="1270"/>
      <c r="BQ53" s="1271"/>
      <c r="BR53" s="1271"/>
      <c r="BS53" s="1271"/>
      <c r="BT53" s="1271"/>
      <c r="BU53" s="1271"/>
      <c r="BV53" s="1271"/>
      <c r="BW53" s="1271"/>
      <c r="BX53" s="1270"/>
      <c r="BY53" s="1271"/>
      <c r="BZ53" s="1271"/>
      <c r="CA53" s="1271"/>
      <c r="CB53" s="1271"/>
      <c r="CC53" s="1271"/>
      <c r="CD53" s="1271"/>
      <c r="CE53" s="1271"/>
      <c r="CF53" s="1270"/>
      <c r="CG53" s="1271"/>
      <c r="CH53" s="1271"/>
      <c r="CI53" s="1271"/>
      <c r="CJ53" s="1271"/>
      <c r="CK53" s="1271"/>
      <c r="CL53" s="1271"/>
      <c r="CM53" s="1271"/>
      <c r="CN53" s="1271">
        <v>56.5</v>
      </c>
      <c r="CO53" s="1271"/>
      <c r="CP53" s="1271"/>
      <c r="CQ53" s="1271"/>
      <c r="CR53" s="1271"/>
      <c r="CS53" s="1271"/>
      <c r="CT53" s="1271"/>
      <c r="CU53" s="1271"/>
      <c r="CV53" s="1271">
        <v>57.8</v>
      </c>
      <c r="CW53" s="1271"/>
      <c r="CX53" s="1271"/>
      <c r="CY53" s="1271"/>
      <c r="CZ53" s="1271"/>
      <c r="DA53" s="1271"/>
      <c r="DB53" s="1271"/>
      <c r="DC53" s="1271"/>
    </row>
    <row r="54" spans="1:109" ht="13" x14ac:dyDescent="0.2">
      <c r="A54" s="1248"/>
      <c r="B54" s="1240"/>
      <c r="G54" s="1266"/>
      <c r="H54" s="1266"/>
      <c r="I54" s="1259"/>
      <c r="J54" s="1259"/>
      <c r="K54" s="1268"/>
      <c r="L54" s="1268"/>
      <c r="M54" s="1268"/>
      <c r="N54" s="1268"/>
      <c r="AM54" s="1258"/>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 x14ac:dyDescent="0.2">
      <c r="A55" s="1248"/>
      <c r="B55" s="1240"/>
      <c r="G55" s="1259"/>
      <c r="H55" s="1259"/>
      <c r="I55" s="1259"/>
      <c r="J55" s="1259"/>
      <c r="K55" s="1268"/>
      <c r="L55" s="1268"/>
      <c r="M55" s="1268"/>
      <c r="N55" s="1268"/>
      <c r="AN55" s="1265" t="s">
        <v>626</v>
      </c>
      <c r="AO55" s="1265"/>
      <c r="AP55" s="1265"/>
      <c r="AQ55" s="1265"/>
      <c r="AR55" s="1265"/>
      <c r="AS55" s="1265"/>
      <c r="AT55" s="1265"/>
      <c r="AU55" s="1265"/>
      <c r="AV55" s="1265"/>
      <c r="AW55" s="1265"/>
      <c r="AX55" s="1265"/>
      <c r="AY55" s="1265"/>
      <c r="AZ55" s="1265"/>
      <c r="BA55" s="1265"/>
      <c r="BB55" s="1269" t="s">
        <v>624</v>
      </c>
      <c r="BC55" s="1269"/>
      <c r="BD55" s="1269"/>
      <c r="BE55" s="1269"/>
      <c r="BF55" s="1269"/>
      <c r="BG55" s="1269"/>
      <c r="BH55" s="1269"/>
      <c r="BI55" s="1269"/>
      <c r="BJ55" s="1269"/>
      <c r="BK55" s="1269"/>
      <c r="BL55" s="1269"/>
      <c r="BM55" s="1269"/>
      <c r="BN55" s="1269"/>
      <c r="BO55" s="1269"/>
      <c r="BP55" s="1270"/>
      <c r="BQ55" s="1271"/>
      <c r="BR55" s="1271"/>
      <c r="BS55" s="1271"/>
      <c r="BT55" s="1271"/>
      <c r="BU55" s="1271"/>
      <c r="BV55" s="1271"/>
      <c r="BW55" s="1271"/>
      <c r="BX55" s="1270"/>
      <c r="BY55" s="1271"/>
      <c r="BZ55" s="1271"/>
      <c r="CA55" s="1271"/>
      <c r="CB55" s="1271"/>
      <c r="CC55" s="1271"/>
      <c r="CD55" s="1271"/>
      <c r="CE55" s="1271"/>
      <c r="CF55" s="1270"/>
      <c r="CG55" s="1271"/>
      <c r="CH55" s="1271"/>
      <c r="CI55" s="1271"/>
      <c r="CJ55" s="1271"/>
      <c r="CK55" s="1271"/>
      <c r="CL55" s="1271"/>
      <c r="CM55" s="1271"/>
      <c r="CN55" s="1271">
        <v>245.1</v>
      </c>
      <c r="CO55" s="1271"/>
      <c r="CP55" s="1271"/>
      <c r="CQ55" s="1271"/>
      <c r="CR55" s="1271"/>
      <c r="CS55" s="1271"/>
      <c r="CT55" s="1271"/>
      <c r="CU55" s="1271"/>
      <c r="CV55" s="1271">
        <v>246.9</v>
      </c>
      <c r="CW55" s="1271"/>
      <c r="CX55" s="1271"/>
      <c r="CY55" s="1271"/>
      <c r="CZ55" s="1271"/>
      <c r="DA55" s="1271"/>
      <c r="DB55" s="1271"/>
      <c r="DC55" s="1271"/>
    </row>
    <row r="56" spans="1:109" ht="13" x14ac:dyDescent="0.2">
      <c r="A56" s="1248"/>
      <c r="B56" s="1240"/>
      <c r="G56" s="1259"/>
      <c r="H56" s="1259"/>
      <c r="I56" s="1259"/>
      <c r="J56" s="1259"/>
      <c r="K56" s="1268"/>
      <c r="L56" s="1268"/>
      <c r="M56" s="1268"/>
      <c r="N56" s="1268"/>
      <c r="AN56" s="1265"/>
      <c r="AO56" s="1265"/>
      <c r="AP56" s="1265"/>
      <c r="AQ56" s="1265"/>
      <c r="AR56" s="1265"/>
      <c r="AS56" s="1265"/>
      <c r="AT56" s="1265"/>
      <c r="AU56" s="1265"/>
      <c r="AV56" s="1265"/>
      <c r="AW56" s="1265"/>
      <c r="AX56" s="1265"/>
      <c r="AY56" s="1265"/>
      <c r="AZ56" s="1265"/>
      <c r="BA56" s="1265"/>
      <c r="BB56" s="1269"/>
      <c r="BC56" s="1269"/>
      <c r="BD56" s="1269"/>
      <c r="BE56" s="1269"/>
      <c r="BF56" s="1269"/>
      <c r="BG56" s="1269"/>
      <c r="BH56" s="1269"/>
      <c r="BI56" s="1269"/>
      <c r="BJ56" s="1269"/>
      <c r="BK56" s="1269"/>
      <c r="BL56" s="1269"/>
      <c r="BM56" s="1269"/>
      <c r="BN56" s="1269"/>
      <c r="BO56" s="1269"/>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248" customFormat="1" ht="13" x14ac:dyDescent="0.2">
      <c r="B57" s="1272"/>
      <c r="G57" s="1259"/>
      <c r="H57" s="1259"/>
      <c r="I57" s="1273"/>
      <c r="J57" s="1273"/>
      <c r="K57" s="1268"/>
      <c r="L57" s="1268"/>
      <c r="M57" s="1268"/>
      <c r="N57" s="1268"/>
      <c r="AM57" s="1233"/>
      <c r="AN57" s="1265"/>
      <c r="AO57" s="1265"/>
      <c r="AP57" s="1265"/>
      <c r="AQ57" s="1265"/>
      <c r="AR57" s="1265"/>
      <c r="AS57" s="1265"/>
      <c r="AT57" s="1265"/>
      <c r="AU57" s="1265"/>
      <c r="AV57" s="1265"/>
      <c r="AW57" s="1265"/>
      <c r="AX57" s="1265"/>
      <c r="AY57" s="1265"/>
      <c r="AZ57" s="1265"/>
      <c r="BA57" s="1265"/>
      <c r="BB57" s="1269" t="s">
        <v>625</v>
      </c>
      <c r="BC57" s="1269"/>
      <c r="BD57" s="1269"/>
      <c r="BE57" s="1269"/>
      <c r="BF57" s="1269"/>
      <c r="BG57" s="1269"/>
      <c r="BH57" s="1269"/>
      <c r="BI57" s="1269"/>
      <c r="BJ57" s="1269"/>
      <c r="BK57" s="1269"/>
      <c r="BL57" s="1269"/>
      <c r="BM57" s="1269"/>
      <c r="BN57" s="1269"/>
      <c r="BO57" s="1269"/>
      <c r="BP57" s="1270"/>
      <c r="BQ57" s="1271"/>
      <c r="BR57" s="1271"/>
      <c r="BS57" s="1271"/>
      <c r="BT57" s="1271"/>
      <c r="BU57" s="1271"/>
      <c r="BV57" s="1271"/>
      <c r="BW57" s="1271"/>
      <c r="BX57" s="1270"/>
      <c r="BY57" s="1271"/>
      <c r="BZ57" s="1271"/>
      <c r="CA57" s="1271"/>
      <c r="CB57" s="1271"/>
      <c r="CC57" s="1271"/>
      <c r="CD57" s="1271"/>
      <c r="CE57" s="1271"/>
      <c r="CF57" s="1270"/>
      <c r="CG57" s="1271"/>
      <c r="CH57" s="1271"/>
      <c r="CI57" s="1271"/>
      <c r="CJ57" s="1271"/>
      <c r="CK57" s="1271"/>
      <c r="CL57" s="1271"/>
      <c r="CM57" s="1271"/>
      <c r="CN57" s="1271">
        <v>53.4</v>
      </c>
      <c r="CO57" s="1271"/>
      <c r="CP57" s="1271"/>
      <c r="CQ57" s="1271"/>
      <c r="CR57" s="1271"/>
      <c r="CS57" s="1271"/>
      <c r="CT57" s="1271"/>
      <c r="CU57" s="1271"/>
      <c r="CV57" s="1271">
        <v>53.9</v>
      </c>
      <c r="CW57" s="1271"/>
      <c r="CX57" s="1271"/>
      <c r="CY57" s="1271"/>
      <c r="CZ57" s="1271"/>
      <c r="DA57" s="1271"/>
      <c r="DB57" s="1271"/>
      <c r="DC57" s="1271"/>
      <c r="DD57" s="1274"/>
      <c r="DE57" s="1272"/>
    </row>
    <row r="58" spans="1:109" s="1248" customFormat="1" ht="13" x14ac:dyDescent="0.2">
      <c r="A58" s="1233"/>
      <c r="B58" s="1272"/>
      <c r="G58" s="1259"/>
      <c r="H58" s="1259"/>
      <c r="I58" s="1273"/>
      <c r="J58" s="1273"/>
      <c r="K58" s="1268"/>
      <c r="L58" s="1268"/>
      <c r="M58" s="1268"/>
      <c r="N58" s="1268"/>
      <c r="AM58" s="1233"/>
      <c r="AN58" s="1265"/>
      <c r="AO58" s="1265"/>
      <c r="AP58" s="1265"/>
      <c r="AQ58" s="1265"/>
      <c r="AR58" s="1265"/>
      <c r="AS58" s="1265"/>
      <c r="AT58" s="1265"/>
      <c r="AU58" s="1265"/>
      <c r="AV58" s="1265"/>
      <c r="AW58" s="1265"/>
      <c r="AX58" s="1265"/>
      <c r="AY58" s="1265"/>
      <c r="AZ58" s="1265"/>
      <c r="BA58" s="1265"/>
      <c r="BB58" s="1269"/>
      <c r="BC58" s="1269"/>
      <c r="BD58" s="1269"/>
      <c r="BE58" s="1269"/>
      <c r="BF58" s="1269"/>
      <c r="BG58" s="1269"/>
      <c r="BH58" s="1269"/>
      <c r="BI58" s="1269"/>
      <c r="BJ58" s="1269"/>
      <c r="BK58" s="1269"/>
      <c r="BL58" s="1269"/>
      <c r="BM58" s="1269"/>
      <c r="BN58" s="1269"/>
      <c r="BO58" s="1269"/>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274"/>
      <c r="DE58" s="1272"/>
    </row>
    <row r="59" spans="1:109" s="1248" customFormat="1" ht="13" x14ac:dyDescent="0.2">
      <c r="A59" s="1233"/>
      <c r="B59" s="1272"/>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72"/>
    </row>
    <row r="60" spans="1:109" s="1248" customFormat="1" ht="13" x14ac:dyDescent="0.2">
      <c r="A60" s="1233"/>
      <c r="B60" s="1272"/>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72"/>
    </row>
    <row r="61" spans="1:109" s="1248" customFormat="1" ht="13" x14ac:dyDescent="0.2">
      <c r="A61" s="1233"/>
      <c r="B61" s="1276"/>
      <c r="C61" s="1277"/>
      <c r="D61" s="1277"/>
      <c r="E61" s="1277"/>
      <c r="F61" s="1277"/>
      <c r="G61" s="1277"/>
      <c r="H61" s="1277"/>
      <c r="I61" s="1277"/>
      <c r="J61" s="1277"/>
      <c r="K61" s="1277"/>
      <c r="L61" s="1277"/>
      <c r="M61" s="1278"/>
      <c r="N61" s="1278"/>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8"/>
      <c r="AT61" s="1278"/>
      <c r="AU61" s="1277"/>
      <c r="AV61" s="1277"/>
      <c r="AW61" s="1277"/>
      <c r="AX61" s="1277"/>
      <c r="AY61" s="1277"/>
      <c r="AZ61" s="1277"/>
      <c r="BA61" s="1277"/>
      <c r="BB61" s="1277"/>
      <c r="BC61" s="1277"/>
      <c r="BD61" s="1277"/>
      <c r="BE61" s="1278"/>
      <c r="BF61" s="1278"/>
      <c r="BG61" s="1277"/>
      <c r="BH61" s="1277"/>
      <c r="BI61" s="1277"/>
      <c r="BJ61" s="1277"/>
      <c r="BK61" s="1277"/>
      <c r="BL61" s="1277"/>
      <c r="BM61" s="1277"/>
      <c r="BN61" s="1277"/>
      <c r="BO61" s="1277"/>
      <c r="BP61" s="1277"/>
      <c r="BQ61" s="1278"/>
      <c r="BR61" s="1278"/>
      <c r="BS61" s="1277"/>
      <c r="BT61" s="1277"/>
      <c r="BU61" s="1277"/>
      <c r="BV61" s="1277"/>
      <c r="BW61" s="1277"/>
      <c r="BX61" s="1277"/>
      <c r="BY61" s="1277"/>
      <c r="BZ61" s="1277"/>
      <c r="CA61" s="1277"/>
      <c r="CB61" s="1277"/>
      <c r="CC61" s="1278"/>
      <c r="CD61" s="1278"/>
      <c r="CE61" s="1277"/>
      <c r="CF61" s="1277"/>
      <c r="CG61" s="1277"/>
      <c r="CH61" s="1277"/>
      <c r="CI61" s="1277"/>
      <c r="CJ61" s="1277"/>
      <c r="CK61" s="1277"/>
      <c r="CL61" s="1277"/>
      <c r="CM61" s="1277"/>
      <c r="CN61" s="1277"/>
      <c r="CO61" s="1278"/>
      <c r="CP61" s="1278"/>
      <c r="CQ61" s="1277"/>
      <c r="CR61" s="1277"/>
      <c r="CS61" s="1277"/>
      <c r="CT61" s="1277"/>
      <c r="CU61" s="1277"/>
      <c r="CV61" s="1277"/>
      <c r="CW61" s="1277"/>
      <c r="CX61" s="1277"/>
      <c r="CY61" s="1277"/>
      <c r="CZ61" s="1277"/>
      <c r="DA61" s="1278"/>
      <c r="DB61" s="1278"/>
      <c r="DC61" s="1278"/>
      <c r="DD61" s="1279"/>
      <c r="DE61" s="1272"/>
    </row>
    <row r="62" spans="1:109" ht="13" x14ac:dyDescent="0.2">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33"/>
    </row>
    <row r="63" spans="1:109" ht="16.5" x14ac:dyDescent="0.2">
      <c r="B63" s="1280" t="s">
        <v>627</v>
      </c>
    </row>
    <row r="64" spans="1:109" ht="13" x14ac:dyDescent="0.2">
      <c r="B64" s="1240"/>
      <c r="G64" s="1247"/>
      <c r="I64" s="1281"/>
      <c r="J64" s="1281"/>
      <c r="K64" s="1281"/>
      <c r="L64" s="1281"/>
      <c r="M64" s="1281"/>
      <c r="N64" s="1282"/>
      <c r="AM64" s="1247"/>
      <c r="AN64" s="1247" t="s">
        <v>620</v>
      </c>
      <c r="AP64" s="1248"/>
      <c r="AQ64" s="1248"/>
      <c r="AR64" s="1248"/>
      <c r="AY64" s="1247"/>
      <c r="BA64" s="1248"/>
      <c r="BB64" s="1248"/>
      <c r="BC64" s="1248"/>
      <c r="BK64" s="1247"/>
      <c r="BM64" s="1248"/>
      <c r="BN64" s="1248"/>
      <c r="BO64" s="1248"/>
      <c r="BW64" s="1247"/>
      <c r="BY64" s="1248"/>
      <c r="BZ64" s="1248"/>
      <c r="CA64" s="1248"/>
      <c r="CI64" s="1247"/>
      <c r="CK64" s="1248"/>
      <c r="CL64" s="1248"/>
      <c r="CM64" s="1248"/>
      <c r="CU64" s="1247"/>
      <c r="CW64" s="1248"/>
      <c r="CX64" s="1248"/>
      <c r="CY64" s="1248"/>
    </row>
    <row r="65" spans="2:107" ht="13" x14ac:dyDescent="0.2">
      <c r="B65" s="1240"/>
      <c r="AN65" s="1283" t="s">
        <v>628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 x14ac:dyDescent="0.2">
      <c r="B66" s="1240"/>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 x14ac:dyDescent="0.2">
      <c r="B67" s="1240"/>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 x14ac:dyDescent="0.2">
      <c r="B68" s="1240"/>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 x14ac:dyDescent="0.2">
      <c r="B69" s="1240"/>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 x14ac:dyDescent="0.2">
      <c r="B70" s="1240"/>
      <c r="H70" s="1292"/>
      <c r="I70" s="1292"/>
      <c r="J70" s="1293"/>
      <c r="K70" s="1293"/>
      <c r="L70" s="1294"/>
      <c r="M70" s="1293"/>
      <c r="N70" s="1294"/>
      <c r="AN70" s="1258"/>
      <c r="AO70" s="1258"/>
      <c r="AP70" s="1258"/>
      <c r="AZ70" s="1258"/>
      <c r="BA70" s="1258"/>
      <c r="BB70" s="1258"/>
      <c r="BL70" s="1258"/>
      <c r="BM70" s="1258"/>
      <c r="BN70" s="1258"/>
      <c r="BX70" s="1258"/>
      <c r="BY70" s="1258"/>
      <c r="BZ70" s="1258"/>
      <c r="CJ70" s="1258"/>
      <c r="CK70" s="1258"/>
      <c r="CL70" s="1258"/>
      <c r="CV70" s="1258"/>
      <c r="CW70" s="1258"/>
      <c r="CX70" s="1258"/>
    </row>
    <row r="71" spans="2:107" ht="13" x14ac:dyDescent="0.2">
      <c r="B71" s="1240"/>
      <c r="G71" s="1295"/>
      <c r="I71" s="1296"/>
      <c r="J71" s="1293"/>
      <c r="K71" s="1293"/>
      <c r="L71" s="1294"/>
      <c r="M71" s="1293"/>
      <c r="N71" s="1294"/>
      <c r="AM71" s="1295"/>
      <c r="AN71" s="1233" t="s">
        <v>622</v>
      </c>
    </row>
    <row r="72" spans="2:107" ht="13" x14ac:dyDescent="0.2">
      <c r="B72" s="1240"/>
      <c r="G72" s="1259"/>
      <c r="H72" s="1259"/>
      <c r="I72" s="1259"/>
      <c r="J72" s="1259"/>
      <c r="K72" s="1260"/>
      <c r="L72" s="1260"/>
      <c r="M72" s="1261"/>
      <c r="N72" s="1261"/>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65" t="s">
        <v>544</v>
      </c>
      <c r="BQ72" s="1265"/>
      <c r="BR72" s="1265"/>
      <c r="BS72" s="1265"/>
      <c r="BT72" s="1265"/>
      <c r="BU72" s="1265"/>
      <c r="BV72" s="1265"/>
      <c r="BW72" s="1265"/>
      <c r="BX72" s="1265" t="s">
        <v>545</v>
      </c>
      <c r="BY72" s="1265"/>
      <c r="BZ72" s="1265"/>
      <c r="CA72" s="1265"/>
      <c r="CB72" s="1265"/>
      <c r="CC72" s="1265"/>
      <c r="CD72" s="1265"/>
      <c r="CE72" s="1265"/>
      <c r="CF72" s="1265" t="s">
        <v>546</v>
      </c>
      <c r="CG72" s="1265"/>
      <c r="CH72" s="1265"/>
      <c r="CI72" s="1265"/>
      <c r="CJ72" s="1265"/>
      <c r="CK72" s="1265"/>
      <c r="CL72" s="1265"/>
      <c r="CM72" s="1265"/>
      <c r="CN72" s="1265" t="s">
        <v>547</v>
      </c>
      <c r="CO72" s="1265"/>
      <c r="CP72" s="1265"/>
      <c r="CQ72" s="1265"/>
      <c r="CR72" s="1265"/>
      <c r="CS72" s="1265"/>
      <c r="CT72" s="1265"/>
      <c r="CU72" s="1265"/>
      <c r="CV72" s="1265" t="s">
        <v>548</v>
      </c>
      <c r="CW72" s="1265"/>
      <c r="CX72" s="1265"/>
      <c r="CY72" s="1265"/>
      <c r="CZ72" s="1265"/>
      <c r="DA72" s="1265"/>
      <c r="DB72" s="1265"/>
      <c r="DC72" s="1265"/>
    </row>
    <row r="73" spans="2:107" ht="13" x14ac:dyDescent="0.2">
      <c r="B73" s="1240"/>
      <c r="G73" s="1266"/>
      <c r="H73" s="1266"/>
      <c r="I73" s="1266"/>
      <c r="J73" s="1266"/>
      <c r="K73" s="1297"/>
      <c r="L73" s="1297"/>
      <c r="M73" s="1297"/>
      <c r="N73" s="1297"/>
      <c r="AM73" s="1258"/>
      <c r="AN73" s="1269" t="s">
        <v>623</v>
      </c>
      <c r="AO73" s="1269"/>
      <c r="AP73" s="1269"/>
      <c r="AQ73" s="1269"/>
      <c r="AR73" s="1269"/>
      <c r="AS73" s="1269"/>
      <c r="AT73" s="1269"/>
      <c r="AU73" s="1269"/>
      <c r="AV73" s="1269"/>
      <c r="AW73" s="1269"/>
      <c r="AX73" s="1269"/>
      <c r="AY73" s="1269"/>
      <c r="AZ73" s="1269"/>
      <c r="BA73" s="1269"/>
      <c r="BB73" s="1269" t="s">
        <v>624</v>
      </c>
      <c r="BC73" s="1269"/>
      <c r="BD73" s="1269"/>
      <c r="BE73" s="1269"/>
      <c r="BF73" s="1269"/>
      <c r="BG73" s="1269"/>
      <c r="BH73" s="1269"/>
      <c r="BI73" s="1269"/>
      <c r="BJ73" s="1269"/>
      <c r="BK73" s="1269"/>
      <c r="BL73" s="1269"/>
      <c r="BM73" s="1269"/>
      <c r="BN73" s="1269"/>
      <c r="BO73" s="1269"/>
      <c r="BP73" s="1271">
        <v>288.60000000000002</v>
      </c>
      <c r="BQ73" s="1271"/>
      <c r="BR73" s="1271"/>
      <c r="BS73" s="1271"/>
      <c r="BT73" s="1271"/>
      <c r="BU73" s="1271"/>
      <c r="BV73" s="1271"/>
      <c r="BW73" s="1271"/>
      <c r="BX73" s="1271">
        <v>286.5</v>
      </c>
      <c r="BY73" s="1271"/>
      <c r="BZ73" s="1271"/>
      <c r="CA73" s="1271"/>
      <c r="CB73" s="1271"/>
      <c r="CC73" s="1271"/>
      <c r="CD73" s="1271"/>
      <c r="CE73" s="1271"/>
      <c r="CF73" s="1271">
        <v>298.10000000000002</v>
      </c>
      <c r="CG73" s="1271"/>
      <c r="CH73" s="1271"/>
      <c r="CI73" s="1271"/>
      <c r="CJ73" s="1271"/>
      <c r="CK73" s="1271"/>
      <c r="CL73" s="1271"/>
      <c r="CM73" s="1271"/>
      <c r="CN73" s="1271">
        <v>315</v>
      </c>
      <c r="CO73" s="1271"/>
      <c r="CP73" s="1271"/>
      <c r="CQ73" s="1271"/>
      <c r="CR73" s="1271"/>
      <c r="CS73" s="1271"/>
      <c r="CT73" s="1271"/>
      <c r="CU73" s="1271"/>
      <c r="CV73" s="1271">
        <v>321.39999999999998</v>
      </c>
      <c r="CW73" s="1271"/>
      <c r="CX73" s="1271"/>
      <c r="CY73" s="1271"/>
      <c r="CZ73" s="1271"/>
      <c r="DA73" s="1271"/>
      <c r="DB73" s="1271"/>
      <c r="DC73" s="1271"/>
    </row>
    <row r="74" spans="2:107" ht="13" x14ac:dyDescent="0.2">
      <c r="B74" s="1240"/>
      <c r="G74" s="1266"/>
      <c r="H74" s="1266"/>
      <c r="I74" s="1266"/>
      <c r="J74" s="1266"/>
      <c r="K74" s="1297"/>
      <c r="L74" s="1297"/>
      <c r="M74" s="1297"/>
      <c r="N74" s="1297"/>
      <c r="AM74" s="1258"/>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 x14ac:dyDescent="0.2">
      <c r="B75" s="1240"/>
      <c r="G75" s="1266"/>
      <c r="H75" s="1266"/>
      <c r="I75" s="1259"/>
      <c r="J75" s="1259"/>
      <c r="K75" s="1268"/>
      <c r="L75" s="1268"/>
      <c r="M75" s="1268"/>
      <c r="N75" s="1268"/>
      <c r="AM75" s="1258"/>
      <c r="AN75" s="1269"/>
      <c r="AO75" s="1269"/>
      <c r="AP75" s="1269"/>
      <c r="AQ75" s="1269"/>
      <c r="AR75" s="1269"/>
      <c r="AS75" s="1269"/>
      <c r="AT75" s="1269"/>
      <c r="AU75" s="1269"/>
      <c r="AV75" s="1269"/>
      <c r="AW75" s="1269"/>
      <c r="AX75" s="1269"/>
      <c r="AY75" s="1269"/>
      <c r="AZ75" s="1269"/>
      <c r="BA75" s="1269"/>
      <c r="BB75" s="1269" t="s">
        <v>629</v>
      </c>
      <c r="BC75" s="1269"/>
      <c r="BD75" s="1269"/>
      <c r="BE75" s="1269"/>
      <c r="BF75" s="1269"/>
      <c r="BG75" s="1269"/>
      <c r="BH75" s="1269"/>
      <c r="BI75" s="1269"/>
      <c r="BJ75" s="1269"/>
      <c r="BK75" s="1269"/>
      <c r="BL75" s="1269"/>
      <c r="BM75" s="1269"/>
      <c r="BN75" s="1269"/>
      <c r="BO75" s="1269"/>
      <c r="BP75" s="1271">
        <v>16.8</v>
      </c>
      <c r="BQ75" s="1271"/>
      <c r="BR75" s="1271"/>
      <c r="BS75" s="1271"/>
      <c r="BT75" s="1271"/>
      <c r="BU75" s="1271"/>
      <c r="BV75" s="1271"/>
      <c r="BW75" s="1271"/>
      <c r="BX75" s="1271">
        <v>15.8</v>
      </c>
      <c r="BY75" s="1271"/>
      <c r="BZ75" s="1271"/>
      <c r="CA75" s="1271"/>
      <c r="CB75" s="1271"/>
      <c r="CC75" s="1271"/>
      <c r="CD75" s="1271"/>
      <c r="CE75" s="1271"/>
      <c r="CF75" s="1271">
        <v>14.6</v>
      </c>
      <c r="CG75" s="1271"/>
      <c r="CH75" s="1271"/>
      <c r="CI75" s="1271"/>
      <c r="CJ75" s="1271"/>
      <c r="CK75" s="1271"/>
      <c r="CL75" s="1271"/>
      <c r="CM75" s="1271"/>
      <c r="CN75" s="1271">
        <v>14.9</v>
      </c>
      <c r="CO75" s="1271"/>
      <c r="CP75" s="1271"/>
      <c r="CQ75" s="1271"/>
      <c r="CR75" s="1271"/>
      <c r="CS75" s="1271"/>
      <c r="CT75" s="1271"/>
      <c r="CU75" s="1271"/>
      <c r="CV75" s="1271">
        <v>15.9</v>
      </c>
      <c r="CW75" s="1271"/>
      <c r="CX75" s="1271"/>
      <c r="CY75" s="1271"/>
      <c r="CZ75" s="1271"/>
      <c r="DA75" s="1271"/>
      <c r="DB75" s="1271"/>
      <c r="DC75" s="1271"/>
    </row>
    <row r="76" spans="2:107" ht="13" x14ac:dyDescent="0.2">
      <c r="B76" s="1240"/>
      <c r="G76" s="1266"/>
      <c r="H76" s="1266"/>
      <c r="I76" s="1259"/>
      <c r="J76" s="1259"/>
      <c r="K76" s="1268"/>
      <c r="L76" s="1268"/>
      <c r="M76" s="1268"/>
      <c r="N76" s="1268"/>
      <c r="AM76" s="1258"/>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 x14ac:dyDescent="0.2">
      <c r="B77" s="1240"/>
      <c r="G77" s="1259"/>
      <c r="H77" s="1259"/>
      <c r="I77" s="1259"/>
      <c r="J77" s="1259"/>
      <c r="K77" s="1297"/>
      <c r="L77" s="1297"/>
      <c r="M77" s="1297"/>
      <c r="N77" s="1297"/>
      <c r="AN77" s="1265" t="s">
        <v>626</v>
      </c>
      <c r="AO77" s="1265"/>
      <c r="AP77" s="1265"/>
      <c r="AQ77" s="1265"/>
      <c r="AR77" s="1265"/>
      <c r="AS77" s="1265"/>
      <c r="AT77" s="1265"/>
      <c r="AU77" s="1265"/>
      <c r="AV77" s="1265"/>
      <c r="AW77" s="1265"/>
      <c r="AX77" s="1265"/>
      <c r="AY77" s="1265"/>
      <c r="AZ77" s="1265"/>
      <c r="BA77" s="1265"/>
      <c r="BB77" s="1269" t="s">
        <v>624</v>
      </c>
      <c r="BC77" s="1269"/>
      <c r="BD77" s="1269"/>
      <c r="BE77" s="1269"/>
      <c r="BF77" s="1269"/>
      <c r="BG77" s="1269"/>
      <c r="BH77" s="1269"/>
      <c r="BI77" s="1269"/>
      <c r="BJ77" s="1269"/>
      <c r="BK77" s="1269"/>
      <c r="BL77" s="1269"/>
      <c r="BM77" s="1269"/>
      <c r="BN77" s="1269"/>
      <c r="BO77" s="1269"/>
      <c r="BP77" s="1271">
        <v>208.1</v>
      </c>
      <c r="BQ77" s="1271"/>
      <c r="BR77" s="1271"/>
      <c r="BS77" s="1271"/>
      <c r="BT77" s="1271"/>
      <c r="BU77" s="1271"/>
      <c r="BV77" s="1271"/>
      <c r="BW77" s="1271"/>
      <c r="BX77" s="1271">
        <v>239.1</v>
      </c>
      <c r="BY77" s="1271"/>
      <c r="BZ77" s="1271"/>
      <c r="CA77" s="1271"/>
      <c r="CB77" s="1271"/>
      <c r="CC77" s="1271"/>
      <c r="CD77" s="1271"/>
      <c r="CE77" s="1271"/>
      <c r="CF77" s="1271">
        <v>244</v>
      </c>
      <c r="CG77" s="1271"/>
      <c r="CH77" s="1271"/>
      <c r="CI77" s="1271"/>
      <c r="CJ77" s="1271"/>
      <c r="CK77" s="1271"/>
      <c r="CL77" s="1271"/>
      <c r="CM77" s="1271"/>
      <c r="CN77" s="1271">
        <v>245.1</v>
      </c>
      <c r="CO77" s="1271"/>
      <c r="CP77" s="1271"/>
      <c r="CQ77" s="1271"/>
      <c r="CR77" s="1271"/>
      <c r="CS77" s="1271"/>
      <c r="CT77" s="1271"/>
      <c r="CU77" s="1271"/>
      <c r="CV77" s="1271">
        <v>246.9</v>
      </c>
      <c r="CW77" s="1271"/>
      <c r="CX77" s="1271"/>
      <c r="CY77" s="1271"/>
      <c r="CZ77" s="1271"/>
      <c r="DA77" s="1271"/>
      <c r="DB77" s="1271"/>
      <c r="DC77" s="1271"/>
    </row>
    <row r="78" spans="2:107" ht="13" x14ac:dyDescent="0.2">
      <c r="B78" s="1240"/>
      <c r="G78" s="1259"/>
      <c r="H78" s="1259"/>
      <c r="I78" s="1259"/>
      <c r="J78" s="1259"/>
      <c r="K78" s="1297"/>
      <c r="L78" s="1297"/>
      <c r="M78" s="1297"/>
      <c r="N78" s="1297"/>
      <c r="AN78" s="1265"/>
      <c r="AO78" s="1265"/>
      <c r="AP78" s="1265"/>
      <c r="AQ78" s="1265"/>
      <c r="AR78" s="1265"/>
      <c r="AS78" s="1265"/>
      <c r="AT78" s="1265"/>
      <c r="AU78" s="1265"/>
      <c r="AV78" s="1265"/>
      <c r="AW78" s="1265"/>
      <c r="AX78" s="1265"/>
      <c r="AY78" s="1265"/>
      <c r="AZ78" s="1265"/>
      <c r="BA78" s="1265"/>
      <c r="BB78" s="1269"/>
      <c r="BC78" s="1269"/>
      <c r="BD78" s="1269"/>
      <c r="BE78" s="1269"/>
      <c r="BF78" s="1269"/>
      <c r="BG78" s="1269"/>
      <c r="BH78" s="1269"/>
      <c r="BI78" s="1269"/>
      <c r="BJ78" s="1269"/>
      <c r="BK78" s="1269"/>
      <c r="BL78" s="1269"/>
      <c r="BM78" s="1269"/>
      <c r="BN78" s="1269"/>
      <c r="BO78" s="1269"/>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 x14ac:dyDescent="0.2">
      <c r="B79" s="1240"/>
      <c r="G79" s="1259"/>
      <c r="H79" s="1259"/>
      <c r="I79" s="1273"/>
      <c r="J79" s="1273"/>
      <c r="K79" s="1298"/>
      <c r="L79" s="1298"/>
      <c r="M79" s="1298"/>
      <c r="N79" s="1298"/>
      <c r="AN79" s="1265"/>
      <c r="AO79" s="1265"/>
      <c r="AP79" s="1265"/>
      <c r="AQ79" s="1265"/>
      <c r="AR79" s="1265"/>
      <c r="AS79" s="1265"/>
      <c r="AT79" s="1265"/>
      <c r="AU79" s="1265"/>
      <c r="AV79" s="1265"/>
      <c r="AW79" s="1265"/>
      <c r="AX79" s="1265"/>
      <c r="AY79" s="1265"/>
      <c r="AZ79" s="1265"/>
      <c r="BA79" s="1265"/>
      <c r="BB79" s="1269" t="s">
        <v>629</v>
      </c>
      <c r="BC79" s="1269"/>
      <c r="BD79" s="1269"/>
      <c r="BE79" s="1269"/>
      <c r="BF79" s="1269"/>
      <c r="BG79" s="1269"/>
      <c r="BH79" s="1269"/>
      <c r="BI79" s="1269"/>
      <c r="BJ79" s="1269"/>
      <c r="BK79" s="1269"/>
      <c r="BL79" s="1269"/>
      <c r="BM79" s="1269"/>
      <c r="BN79" s="1269"/>
      <c r="BO79" s="1269"/>
      <c r="BP79" s="1271">
        <v>14.2</v>
      </c>
      <c r="BQ79" s="1271"/>
      <c r="BR79" s="1271"/>
      <c r="BS79" s="1271"/>
      <c r="BT79" s="1271"/>
      <c r="BU79" s="1271"/>
      <c r="BV79" s="1271"/>
      <c r="BW79" s="1271"/>
      <c r="BX79" s="1271">
        <v>15.9</v>
      </c>
      <c r="BY79" s="1271"/>
      <c r="BZ79" s="1271"/>
      <c r="CA79" s="1271"/>
      <c r="CB79" s="1271"/>
      <c r="CC79" s="1271"/>
      <c r="CD79" s="1271"/>
      <c r="CE79" s="1271"/>
      <c r="CF79" s="1271">
        <v>15.4</v>
      </c>
      <c r="CG79" s="1271"/>
      <c r="CH79" s="1271"/>
      <c r="CI79" s="1271"/>
      <c r="CJ79" s="1271"/>
      <c r="CK79" s="1271"/>
      <c r="CL79" s="1271"/>
      <c r="CM79" s="1271"/>
      <c r="CN79" s="1271">
        <v>15.2</v>
      </c>
      <c r="CO79" s="1271"/>
      <c r="CP79" s="1271"/>
      <c r="CQ79" s="1271"/>
      <c r="CR79" s="1271"/>
      <c r="CS79" s="1271"/>
      <c r="CT79" s="1271"/>
      <c r="CU79" s="1271"/>
      <c r="CV79" s="1271">
        <v>14.9</v>
      </c>
      <c r="CW79" s="1271"/>
      <c r="CX79" s="1271"/>
      <c r="CY79" s="1271"/>
      <c r="CZ79" s="1271"/>
      <c r="DA79" s="1271"/>
      <c r="DB79" s="1271"/>
      <c r="DC79" s="1271"/>
    </row>
    <row r="80" spans="2:107" ht="13" x14ac:dyDescent="0.2">
      <c r="B80" s="1240"/>
      <c r="G80" s="1259"/>
      <c r="H80" s="1259"/>
      <c r="I80" s="1273"/>
      <c r="J80" s="1273"/>
      <c r="K80" s="1298"/>
      <c r="L80" s="1298"/>
      <c r="M80" s="1298"/>
      <c r="N80" s="1298"/>
      <c r="AN80" s="1265"/>
      <c r="AO80" s="1265"/>
      <c r="AP80" s="1265"/>
      <c r="AQ80" s="1265"/>
      <c r="AR80" s="1265"/>
      <c r="AS80" s="1265"/>
      <c r="AT80" s="1265"/>
      <c r="AU80" s="1265"/>
      <c r="AV80" s="1265"/>
      <c r="AW80" s="1265"/>
      <c r="AX80" s="1265"/>
      <c r="AY80" s="1265"/>
      <c r="AZ80" s="1265"/>
      <c r="BA80" s="1265"/>
      <c r="BB80" s="1269"/>
      <c r="BC80" s="1269"/>
      <c r="BD80" s="1269"/>
      <c r="BE80" s="1269"/>
      <c r="BF80" s="1269"/>
      <c r="BG80" s="1269"/>
      <c r="BH80" s="1269"/>
      <c r="BI80" s="1269"/>
      <c r="BJ80" s="1269"/>
      <c r="BK80" s="1269"/>
      <c r="BL80" s="1269"/>
      <c r="BM80" s="1269"/>
      <c r="BN80" s="1269"/>
      <c r="BO80" s="1269"/>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 x14ac:dyDescent="0.2">
      <c r="B81" s="1240"/>
    </row>
    <row r="82" spans="2:109" ht="16.5" x14ac:dyDescent="0.2">
      <c r="B82" s="124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x14ac:dyDescent="0.2">
      <c r="B83" s="1242"/>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4"/>
    </row>
    <row r="84" spans="2:109" ht="13" x14ac:dyDescent="0.2">
      <c r="DD84" s="1233"/>
      <c r="DE84" s="1233"/>
    </row>
    <row r="85" spans="2:109" ht="13" x14ac:dyDescent="0.2">
      <c r="DD85" s="1233"/>
      <c r="DE85" s="1233"/>
    </row>
    <row r="86" spans="2:109" ht="13" hidden="1" x14ac:dyDescent="0.2">
      <c r="DD86" s="1233"/>
      <c r="DE86" s="1233"/>
    </row>
    <row r="87" spans="2:109" ht="13" hidden="1" x14ac:dyDescent="0.2">
      <c r="K87" s="1300"/>
      <c r="AQ87" s="1300"/>
      <c r="BC87" s="1300"/>
      <c r="BO87" s="1300"/>
      <c r="CA87" s="1300"/>
      <c r="CM87" s="1300"/>
      <c r="CY87" s="1300"/>
      <c r="DD87" s="1233"/>
      <c r="DE87" s="1233"/>
    </row>
    <row r="88" spans="2:109" ht="13" hidden="1" x14ac:dyDescent="0.2">
      <c r="DD88" s="1233"/>
      <c r="DE88" s="1233"/>
    </row>
    <row r="89" spans="2:109" ht="13" hidden="1" x14ac:dyDescent="0.2">
      <c r="DD89" s="1233"/>
      <c r="DE89" s="1233"/>
    </row>
    <row r="90" spans="2:109" ht="13" hidden="1" x14ac:dyDescent="0.2">
      <c r="DD90" s="1233"/>
      <c r="DE90" s="1233"/>
    </row>
    <row r="91" spans="2:109" ht="13" hidden="1" x14ac:dyDescent="0.2">
      <c r="DD91" s="1233"/>
      <c r="DE91" s="1233"/>
    </row>
    <row r="92" spans="2:109" ht="13.5" hidden="1" customHeight="1" x14ac:dyDescent="0.2">
      <c r="DD92" s="1233"/>
      <c r="DE92" s="1233"/>
    </row>
    <row r="93" spans="2:109" ht="13.5" hidden="1" customHeight="1" x14ac:dyDescent="0.2">
      <c r="DD93" s="1233"/>
      <c r="DE93" s="1233"/>
    </row>
    <row r="94" spans="2:109" ht="13.5" hidden="1" customHeight="1" x14ac:dyDescent="0.2">
      <c r="DD94" s="1233"/>
      <c r="DE94" s="1233"/>
    </row>
    <row r="95" spans="2:109" ht="13.5" hidden="1" customHeight="1" x14ac:dyDescent="0.2">
      <c r="DD95" s="1233"/>
      <c r="DE95" s="1233"/>
    </row>
    <row r="96" spans="2:109" ht="13.5" hidden="1" customHeight="1" x14ac:dyDescent="0.2">
      <c r="DD96" s="1233"/>
      <c r="DE96" s="1233"/>
    </row>
    <row r="97" spans="108:109" ht="13.5" hidden="1" customHeight="1" x14ac:dyDescent="0.2">
      <c r="DD97" s="1233"/>
      <c r="DE97" s="1233"/>
    </row>
    <row r="98" spans="108:109" ht="13.5" hidden="1" customHeight="1" x14ac:dyDescent="0.2">
      <c r="DD98" s="1233"/>
      <c r="DE98" s="1233"/>
    </row>
    <row r="99" spans="108:109" ht="13.5" hidden="1" customHeight="1" x14ac:dyDescent="0.2">
      <c r="DD99" s="1233"/>
      <c r="DE99" s="1233"/>
    </row>
    <row r="100" spans="108:109" ht="13.5" hidden="1" customHeight="1" x14ac:dyDescent="0.2">
      <c r="DD100" s="1233"/>
      <c r="DE100" s="1233"/>
    </row>
    <row r="101" spans="108:109" ht="13.5" hidden="1" customHeight="1" x14ac:dyDescent="0.2">
      <c r="DD101" s="1233"/>
      <c r="DE101" s="1233"/>
    </row>
    <row r="102" spans="108:109" ht="13.5" hidden="1" customHeight="1" x14ac:dyDescent="0.2">
      <c r="DD102" s="1233"/>
      <c r="DE102" s="1233"/>
    </row>
    <row r="103" spans="108:109" ht="13.5" hidden="1" customHeight="1" x14ac:dyDescent="0.2">
      <c r="DD103" s="1233"/>
      <c r="DE103" s="1233"/>
    </row>
    <row r="104" spans="108:109" ht="13.5" hidden="1" customHeight="1" x14ac:dyDescent="0.2">
      <c r="DD104" s="1233"/>
      <c r="DE104" s="1233"/>
    </row>
    <row r="105" spans="108:109" ht="13.5" hidden="1" customHeight="1" x14ac:dyDescent="0.2">
      <c r="DD105" s="1233"/>
      <c r="DE105" s="1233"/>
    </row>
    <row r="106" spans="108:109" ht="13.5" hidden="1" customHeight="1" x14ac:dyDescent="0.2">
      <c r="DD106" s="1233"/>
      <c r="DE106" s="1233"/>
    </row>
    <row r="107" spans="108:109" ht="13.5" hidden="1" customHeight="1" x14ac:dyDescent="0.2">
      <c r="DD107" s="1233"/>
      <c r="DE107" s="1233"/>
    </row>
    <row r="108" spans="108:109" ht="13.5" hidden="1" customHeight="1" x14ac:dyDescent="0.2">
      <c r="DD108" s="1233"/>
      <c r="DE108" s="1233"/>
    </row>
    <row r="109" spans="108:109" ht="13.5" hidden="1" customHeight="1" x14ac:dyDescent="0.2">
      <c r="DD109" s="1233"/>
      <c r="DE109" s="1233"/>
    </row>
    <row r="110" spans="108:109" ht="13.5" hidden="1" customHeight="1" x14ac:dyDescent="0.2">
      <c r="DD110" s="1233"/>
      <c r="DE110" s="1233"/>
    </row>
    <row r="111" spans="108:109" ht="13.5" hidden="1" customHeight="1" x14ac:dyDescent="0.2">
      <c r="DD111" s="1233"/>
      <c r="DE111" s="1233"/>
    </row>
    <row r="112" spans="108:109" ht="13.5" hidden="1" customHeight="1" x14ac:dyDescent="0.2">
      <c r="DD112" s="1233"/>
      <c r="DE112" s="1233"/>
    </row>
    <row r="113" spans="108:109" ht="13.5" hidden="1" customHeight="1" x14ac:dyDescent="0.2">
      <c r="DD113" s="1233"/>
      <c r="DE113" s="1233"/>
    </row>
    <row r="114" spans="108:109" ht="13.5" hidden="1" customHeight="1" x14ac:dyDescent="0.2">
      <c r="DD114" s="1233"/>
      <c r="DE114" s="1233"/>
    </row>
    <row r="115" spans="108:109" ht="13.5" hidden="1" customHeight="1" x14ac:dyDescent="0.2">
      <c r="DD115" s="1233"/>
      <c r="DE115" s="1233"/>
    </row>
    <row r="116" spans="108:109" ht="13.5" hidden="1" customHeight="1" x14ac:dyDescent="0.2">
      <c r="DD116" s="1233"/>
      <c r="DE116" s="1233"/>
    </row>
    <row r="117" spans="108:109" ht="13.5" hidden="1" customHeight="1" x14ac:dyDescent="0.2">
      <c r="DD117" s="1233"/>
      <c r="DE117" s="1233"/>
    </row>
    <row r="118" spans="108:109" ht="13.5" hidden="1" customHeight="1" x14ac:dyDescent="0.2">
      <c r="DD118" s="1233"/>
      <c r="DE118" s="1233"/>
    </row>
    <row r="119" spans="108:109" ht="13.5" hidden="1" customHeight="1" x14ac:dyDescent="0.2">
      <c r="DD119" s="1233"/>
      <c r="DE119" s="1233"/>
    </row>
    <row r="120" spans="108:109" ht="13.5" hidden="1" customHeight="1" x14ac:dyDescent="0.2">
      <c r="DD120" s="1233"/>
      <c r="DE120" s="1233"/>
    </row>
    <row r="121" spans="108:109" ht="13.5" hidden="1" customHeight="1" x14ac:dyDescent="0.2">
      <c r="DD121" s="1233"/>
      <c r="DE121" s="1233"/>
    </row>
    <row r="122" spans="108:109" ht="13.5" hidden="1" customHeight="1" x14ac:dyDescent="0.2">
      <c r="DD122" s="1233"/>
      <c r="DE122" s="1233"/>
    </row>
    <row r="123" spans="108:109" ht="13.5" hidden="1" customHeight="1" x14ac:dyDescent="0.2">
      <c r="DD123" s="1233"/>
      <c r="DE123" s="1233"/>
    </row>
    <row r="124" spans="108:109" ht="13.5" hidden="1" customHeight="1" x14ac:dyDescent="0.2">
      <c r="DD124" s="1233"/>
      <c r="DE124" s="1233"/>
    </row>
    <row r="125" spans="108:109" ht="13.5" hidden="1" customHeight="1" x14ac:dyDescent="0.2">
      <c r="DD125" s="1233"/>
      <c r="DE125" s="1233"/>
    </row>
    <row r="126" spans="108:109" ht="13.5" hidden="1" customHeight="1" x14ac:dyDescent="0.2">
      <c r="DD126" s="1233"/>
      <c r="DE126" s="1233"/>
    </row>
    <row r="127" spans="108:109" ht="13.5" hidden="1" customHeight="1" x14ac:dyDescent="0.2">
      <c r="DD127" s="1233"/>
      <c r="DE127" s="1233"/>
    </row>
    <row r="128" spans="108:109" ht="13.5" hidden="1" customHeight="1" x14ac:dyDescent="0.2">
      <c r="DD128" s="1233"/>
      <c r="DE128" s="1233"/>
    </row>
    <row r="129" spans="108:109" ht="13.5" hidden="1" customHeight="1" x14ac:dyDescent="0.2">
      <c r="DD129" s="1233"/>
      <c r="DE129" s="1233"/>
    </row>
    <row r="130" spans="108:109" ht="13.5" hidden="1" customHeight="1" x14ac:dyDescent="0.2">
      <c r="DD130" s="1233"/>
      <c r="DE130" s="1233"/>
    </row>
    <row r="131" spans="108:109" ht="13.5" hidden="1" customHeight="1" x14ac:dyDescent="0.2">
      <c r="DD131" s="1233"/>
      <c r="DE131" s="1233"/>
    </row>
    <row r="132" spans="108:109" ht="13.5" hidden="1" customHeight="1" x14ac:dyDescent="0.2">
      <c r="DD132" s="1233"/>
      <c r="DE132" s="1233"/>
    </row>
    <row r="133" spans="108:109" ht="13.5" hidden="1" customHeight="1" x14ac:dyDescent="0.2">
      <c r="DD133" s="1233"/>
      <c r="DE133" s="1233"/>
    </row>
    <row r="134" spans="108:109" ht="13.5" hidden="1" customHeight="1" x14ac:dyDescent="0.2">
      <c r="DD134" s="1233"/>
      <c r="DE134" s="1233"/>
    </row>
    <row r="135" spans="108:109" ht="13.5" hidden="1" customHeight="1" x14ac:dyDescent="0.2">
      <c r="DD135" s="1233"/>
      <c r="DE135" s="1233"/>
    </row>
    <row r="136" spans="108:109" ht="13.5" hidden="1" customHeight="1" x14ac:dyDescent="0.2">
      <c r="DD136" s="1233"/>
      <c r="DE136" s="1233"/>
    </row>
    <row r="137" spans="108:109" ht="13.5" hidden="1" customHeight="1" x14ac:dyDescent="0.2">
      <c r="DD137" s="1233"/>
      <c r="DE137" s="1233"/>
    </row>
    <row r="138" spans="108:109" ht="13.5" hidden="1" customHeight="1" x14ac:dyDescent="0.2">
      <c r="DD138" s="1233"/>
      <c r="DE138" s="1233"/>
    </row>
    <row r="139" spans="108:109" ht="13.5" hidden="1" customHeight="1" x14ac:dyDescent="0.2">
      <c r="DD139" s="1233"/>
      <c r="DE139" s="1233"/>
    </row>
    <row r="140" spans="108:109" ht="13.5" hidden="1" customHeight="1" x14ac:dyDescent="0.2">
      <c r="DD140" s="1233"/>
      <c r="DE140" s="1233"/>
    </row>
    <row r="141" spans="108:109" ht="13.5" hidden="1" customHeight="1" x14ac:dyDescent="0.2">
      <c r="DD141" s="1233"/>
      <c r="DE141" s="1233"/>
    </row>
    <row r="142" spans="108:109" ht="13.5" hidden="1" customHeight="1" x14ac:dyDescent="0.2">
      <c r="DD142" s="1233"/>
      <c r="DE142" s="1233"/>
    </row>
    <row r="143" spans="108:109" ht="13.5" hidden="1" customHeight="1" x14ac:dyDescent="0.2">
      <c r="DD143" s="1233"/>
      <c r="DE143" s="1233"/>
    </row>
    <row r="144" spans="108:109" ht="13.5" hidden="1" customHeight="1" x14ac:dyDescent="0.2">
      <c r="DD144" s="1233"/>
      <c r="DE144" s="1233"/>
    </row>
    <row r="145" spans="108:109" ht="13.5" hidden="1" customHeight="1" x14ac:dyDescent="0.2">
      <c r="DD145" s="1233"/>
      <c r="DE145" s="1233"/>
    </row>
    <row r="146" spans="108:109" ht="13.5" hidden="1" customHeight="1" x14ac:dyDescent="0.2">
      <c r="DD146" s="1233"/>
      <c r="DE146" s="1233"/>
    </row>
    <row r="147" spans="108:109" ht="13.5" hidden="1" customHeight="1" x14ac:dyDescent="0.2">
      <c r="DD147" s="1233"/>
      <c r="DE147" s="1233"/>
    </row>
    <row r="148" spans="108:109" ht="13.5" hidden="1" customHeight="1" x14ac:dyDescent="0.2">
      <c r="DD148" s="1233"/>
      <c r="DE148" s="1233"/>
    </row>
    <row r="149" spans="108:109" ht="13.5" hidden="1" customHeight="1" x14ac:dyDescent="0.2">
      <c r="DD149" s="1233"/>
      <c r="DE149" s="1233"/>
    </row>
    <row r="150" spans="108:109" ht="13.5" hidden="1" customHeight="1" x14ac:dyDescent="0.2">
      <c r="DD150" s="1233"/>
      <c r="DE150" s="1233"/>
    </row>
    <row r="151" spans="108:109" ht="13.5" hidden="1" customHeight="1" x14ac:dyDescent="0.2">
      <c r="DD151" s="1233"/>
      <c r="DE151" s="1233"/>
    </row>
    <row r="152" spans="108:109" ht="13.5" hidden="1" customHeight="1" x14ac:dyDescent="0.2">
      <c r="DD152" s="1233"/>
      <c r="DE152" s="1233"/>
    </row>
    <row r="153" spans="108:109" ht="13.5" hidden="1" customHeight="1" x14ac:dyDescent="0.2">
      <c r="DD153" s="1233"/>
      <c r="DE153" s="1233"/>
    </row>
    <row r="154" spans="108:109" ht="13.5" hidden="1" customHeight="1" x14ac:dyDescent="0.2">
      <c r="DD154" s="1233"/>
      <c r="DE154" s="1233"/>
    </row>
    <row r="155" spans="108:109" ht="13.5" hidden="1" customHeight="1" x14ac:dyDescent="0.2">
      <c r="DD155" s="1233"/>
      <c r="DE155" s="1233"/>
    </row>
    <row r="156" spans="108:109" ht="13.5" hidden="1" customHeight="1" x14ac:dyDescent="0.2">
      <c r="DD156" s="1233"/>
      <c r="DE156" s="1233"/>
    </row>
    <row r="157" spans="108:109" ht="13.5" hidden="1" customHeight="1" x14ac:dyDescent="0.2">
      <c r="DD157" s="1233"/>
      <c r="DE157" s="1233"/>
    </row>
    <row r="158" spans="108:109" ht="13.5" hidden="1" customHeight="1" x14ac:dyDescent="0.2">
      <c r="DD158" s="1233"/>
      <c r="DE158" s="1233"/>
    </row>
    <row r="159" spans="108:109" ht="13.5" hidden="1" customHeight="1" x14ac:dyDescent="0.2">
      <c r="DD159" s="1233"/>
      <c r="DE159" s="1233"/>
    </row>
    <row r="160" spans="108:109" ht="13.5" hidden="1" customHeight="1" x14ac:dyDescent="0.2">
      <c r="DD160" s="1233"/>
      <c r="DE160" s="123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04ddO8gj6/J5WgLhWyHL4C32WOjSp+6v+uwRfGTm2odA9sx+HaZTxfzeqb8LpTyPgfeb1dsJ7cZ0Ac4wcRbDA==" saltValue="SN/SrJGruvW2KYj1oYt9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JGFQbEpSQhqE1wVYfHlCW+ZM5uToqNtMN1ySeTpIQYWeYVf+ltjcUGrZpUuzK2Vjn83F3+AiAeddpO2d4SgGw==" saltValue="abqN1MSABz1zdSZhs7vX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hSN8DOXPsn8ZaioZzlUld/dIn773wFbC/0S5Rl4wJZZo5VB7FGNH9Y05YY5ETAmF/yzzuJ5SGBBYRhaDHnkxw==" saltValue="BTcuQ+q2GAwF7mcRzIfK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536</v>
      </c>
      <c r="B3" s="130"/>
      <c r="C3" s="131"/>
      <c r="D3" s="132">
        <v>94743</v>
      </c>
      <c r="E3" s="133"/>
      <c r="F3" s="134">
        <v>79311</v>
      </c>
      <c r="G3" s="135"/>
      <c r="H3" s="136"/>
    </row>
    <row r="4" spans="1:8" x14ac:dyDescent="0.2">
      <c r="A4" s="137"/>
      <c r="B4" s="138"/>
      <c r="C4" s="139"/>
      <c r="D4" s="140">
        <v>29041</v>
      </c>
      <c r="E4" s="141"/>
      <c r="F4" s="142">
        <v>22064</v>
      </c>
      <c r="G4" s="143"/>
      <c r="H4" s="144"/>
    </row>
    <row r="5" spans="1:8" x14ac:dyDescent="0.2">
      <c r="A5" s="125" t="s">
        <v>538</v>
      </c>
      <c r="B5" s="130"/>
      <c r="C5" s="131"/>
      <c r="D5" s="132">
        <v>76805</v>
      </c>
      <c r="E5" s="133"/>
      <c r="F5" s="134">
        <v>67951</v>
      </c>
      <c r="G5" s="135"/>
      <c r="H5" s="136"/>
    </row>
    <row r="6" spans="1:8" x14ac:dyDescent="0.2">
      <c r="A6" s="137"/>
      <c r="B6" s="138"/>
      <c r="C6" s="139"/>
      <c r="D6" s="140">
        <v>24160</v>
      </c>
      <c r="E6" s="141"/>
      <c r="F6" s="142">
        <v>17498</v>
      </c>
      <c r="G6" s="143"/>
      <c r="H6" s="144"/>
    </row>
    <row r="7" spans="1:8" x14ac:dyDescent="0.2">
      <c r="A7" s="125" t="s">
        <v>539</v>
      </c>
      <c r="B7" s="130"/>
      <c r="C7" s="131"/>
      <c r="D7" s="132">
        <v>79842</v>
      </c>
      <c r="E7" s="133"/>
      <c r="F7" s="134">
        <v>72635</v>
      </c>
      <c r="G7" s="135"/>
      <c r="H7" s="136"/>
    </row>
    <row r="8" spans="1:8" x14ac:dyDescent="0.2">
      <c r="A8" s="137"/>
      <c r="B8" s="138"/>
      <c r="C8" s="139"/>
      <c r="D8" s="140">
        <v>19670</v>
      </c>
      <c r="E8" s="141"/>
      <c r="F8" s="142">
        <v>18276</v>
      </c>
      <c r="G8" s="143"/>
      <c r="H8" s="144"/>
    </row>
    <row r="9" spans="1:8" x14ac:dyDescent="0.2">
      <c r="A9" s="125" t="s">
        <v>540</v>
      </c>
      <c r="B9" s="130"/>
      <c r="C9" s="131"/>
      <c r="D9" s="132">
        <v>81017</v>
      </c>
      <c r="E9" s="133"/>
      <c r="F9" s="134">
        <v>77936</v>
      </c>
      <c r="G9" s="135"/>
      <c r="H9" s="136"/>
    </row>
    <row r="10" spans="1:8" x14ac:dyDescent="0.2">
      <c r="A10" s="137"/>
      <c r="B10" s="138"/>
      <c r="C10" s="139"/>
      <c r="D10" s="140">
        <v>20421</v>
      </c>
      <c r="E10" s="141"/>
      <c r="F10" s="142">
        <v>19401</v>
      </c>
      <c r="G10" s="143"/>
      <c r="H10" s="144"/>
    </row>
    <row r="11" spans="1:8" x14ac:dyDescent="0.2">
      <c r="A11" s="125" t="s">
        <v>541</v>
      </c>
      <c r="B11" s="130"/>
      <c r="C11" s="131"/>
      <c r="D11" s="132">
        <v>88284</v>
      </c>
      <c r="E11" s="133"/>
      <c r="F11" s="134">
        <v>82531</v>
      </c>
      <c r="G11" s="135"/>
      <c r="H11" s="136"/>
    </row>
    <row r="12" spans="1:8" x14ac:dyDescent="0.2">
      <c r="A12" s="137"/>
      <c r="B12" s="138"/>
      <c r="C12" s="145"/>
      <c r="D12" s="140">
        <v>21011</v>
      </c>
      <c r="E12" s="141"/>
      <c r="F12" s="142">
        <v>19102</v>
      </c>
      <c r="G12" s="143"/>
      <c r="H12" s="144"/>
    </row>
    <row r="13" spans="1:8" x14ac:dyDescent="0.2">
      <c r="A13" s="125"/>
      <c r="B13" s="130"/>
      <c r="C13" s="146"/>
      <c r="D13" s="147">
        <v>84138</v>
      </c>
      <c r="E13" s="148"/>
      <c r="F13" s="149">
        <v>76073</v>
      </c>
      <c r="G13" s="150"/>
      <c r="H13" s="136"/>
    </row>
    <row r="14" spans="1:8" x14ac:dyDescent="0.2">
      <c r="A14" s="137"/>
      <c r="B14" s="138"/>
      <c r="C14" s="139"/>
      <c r="D14" s="140">
        <v>22861</v>
      </c>
      <c r="E14" s="141"/>
      <c r="F14" s="142">
        <v>19268</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1.05</v>
      </c>
      <c r="C19" s="151">
        <f>ROUND(VALUE(SUBSTITUTE(実質収支比率等に係る経年分析!G$48,"▲","-")),2)</f>
        <v>1.1200000000000001</v>
      </c>
      <c r="D19" s="151">
        <f>ROUND(VALUE(SUBSTITUTE(実質収支比率等に係る経年分析!H$48,"▲","-")),2)</f>
        <v>0.97</v>
      </c>
      <c r="E19" s="151">
        <f>ROUND(VALUE(SUBSTITUTE(実質収支比率等に係る経年分析!I$48,"▲","-")),2)</f>
        <v>1.01</v>
      </c>
      <c r="F19" s="151">
        <f>ROUND(VALUE(SUBSTITUTE(実質収支比率等に係る経年分析!J$48,"▲","-")),2)</f>
        <v>1.1399999999999999</v>
      </c>
    </row>
    <row r="20" spans="1:11" x14ac:dyDescent="0.2">
      <c r="A20" s="151" t="s">
        <v>53</v>
      </c>
      <c r="B20" s="151">
        <f>ROUND(VALUE(SUBSTITUTE(実質収支比率等に係る経年分析!F$47,"▲","-")),2)</f>
        <v>0.97</v>
      </c>
      <c r="C20" s="151">
        <f>ROUND(VALUE(SUBSTITUTE(実質収支比率等に係る経年分析!G$47,"▲","-")),2)</f>
        <v>1.03</v>
      </c>
      <c r="D20" s="151">
        <f>ROUND(VALUE(SUBSTITUTE(実質収支比率等に係る経年分析!H$47,"▲","-")),2)</f>
        <v>1.07</v>
      </c>
      <c r="E20" s="151">
        <f>ROUND(VALUE(SUBSTITUTE(実質収支比率等に係る経年分析!I$47,"▲","-")),2)</f>
        <v>1.23</v>
      </c>
      <c r="F20" s="151">
        <f>ROUND(VALUE(SUBSTITUTE(実質収支比率等に係る経年分析!J$47,"▲","-")),2)</f>
        <v>1.1399999999999999</v>
      </c>
    </row>
    <row r="21" spans="1:11" x14ac:dyDescent="0.2">
      <c r="A21" s="151" t="s">
        <v>54</v>
      </c>
      <c r="B21" s="151">
        <f>IF(ISNUMBER(VALUE(SUBSTITUTE(実質収支比率等に係る経年分析!F$49,"▲","-"))),ROUND(VALUE(SUBSTITUTE(実質収支比率等に係る経年分析!F$49,"▲","-")),2),NA())</f>
        <v>7.0000000000000007E-2</v>
      </c>
      <c r="C21" s="151">
        <f>IF(ISNUMBER(VALUE(SUBSTITUTE(実質収支比率等に係る経年分析!G$49,"▲","-"))),ROUND(VALUE(SUBSTITUTE(実質収支比率等に係る経年分析!G$49,"▲","-")),2),NA())</f>
        <v>0.16</v>
      </c>
      <c r="D21" s="151">
        <f>IF(ISNUMBER(VALUE(SUBSTITUTE(実質収支比率等に係る経年分析!H$49,"▲","-"))),ROUND(VALUE(SUBSTITUTE(実質収支比率等に係る経年分析!H$49,"▲","-")),2),NA())</f>
        <v>-0.16</v>
      </c>
      <c r="E21" s="151">
        <f>IF(ISNUMBER(VALUE(SUBSTITUTE(実質収支比率等に係る経年分析!I$49,"▲","-"))),ROUND(VALUE(SUBSTITUTE(実質収支比率等に係る経年分析!I$49,"▲","-")),2),NA())</f>
        <v>0.06</v>
      </c>
      <c r="F21" s="151">
        <f>IF(ISNUMBER(VALUE(SUBSTITUTE(実質収支比率等に係る経年分析!J$49,"▲","-"))),ROUND(VALUE(SUBSTITUTE(実質収支比率等に係る経年分析!J$49,"▲","-")),2),NA())</f>
        <v>0.01</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0.59</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0.56000000000000005</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0.44</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0.5</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0.52</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基幹病院事業会計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0.34</v>
      </c>
    </row>
    <row r="30" spans="1:11" x14ac:dyDescent="0.2">
      <c r="A30" s="152" t="str">
        <f>IF(連結実質赤字比率に係る赤字・黒字の構成分析!C$40="",NA(),連結実質赤字比率に係る赤字・黒字の構成分析!C$40)</f>
        <v>国民健康保険事業特別会計</v>
      </c>
      <c r="B30" s="152" t="e">
        <f>IF(ROUND(VALUE(SUBSTITUTE(連結実質赤字比率に係る赤字・黒字の構成分析!F$40,"▲", "-")), 2) &lt; 0, ABS(ROUND(VALUE(SUBSTITUTE(連結実質赤字比率に係る赤字・黒字の構成分析!F$40,"▲", "-")), 2)), NA())</f>
        <v>#VALUE!</v>
      </c>
      <c r="C30" s="152" t="e">
        <f>IF(ROUND(VALUE(SUBSTITUTE(連結実質赤字比率に係る赤字・黒字の構成分析!F$40,"▲", "-")), 2) &gt;= 0, ABS(ROUND(VALUE(SUBSTITUTE(連結実質赤字比率に係る赤字・黒字の構成分析!F$40,"▲", "-")), 2)), NA())</f>
        <v>#VALUE!</v>
      </c>
      <c r="D30" s="152" t="e">
        <f>IF(ROUND(VALUE(SUBSTITUTE(連結実質赤字比率に係る赤字・黒字の構成分析!G$40,"▲", "-")), 2) &lt; 0, ABS(ROUND(VALUE(SUBSTITUTE(連結実質赤字比率に係る赤字・黒字の構成分析!G$40,"▲", "-")), 2)), NA())</f>
        <v>#VALUE!</v>
      </c>
      <c r="E30" s="152" t="e">
        <f>IF(ROUND(VALUE(SUBSTITUTE(連結実質赤字比率に係る赤字・黒字の構成分析!G$40,"▲", "-")), 2) &gt;= 0, ABS(ROUND(VALUE(SUBSTITUTE(連結実質赤字比率に係る赤字・黒字の構成分析!G$40,"▲", "-")), 2)), NA())</f>
        <v>#VALUE!</v>
      </c>
      <c r="F30" s="152" t="e">
        <f>IF(ROUND(VALUE(SUBSTITUTE(連結実質赤字比率に係る赤字・黒字の構成分析!H$40,"▲", "-")), 2) &lt; 0, ABS(ROUND(VALUE(SUBSTITUTE(連結実質赤字比率に係る赤字・黒字の構成分析!H$40,"▲", "-")), 2)), NA())</f>
        <v>#VALUE!</v>
      </c>
      <c r="G30" s="152" t="e">
        <f>IF(ROUND(VALUE(SUBSTITUTE(連結実質赤字比率に係る赤字・黒字の構成分析!H$40,"▲", "-")), 2) &gt;= 0, ABS(ROUND(VALUE(SUBSTITUTE(連結実質赤字比率に係る赤字・黒字の構成分析!H$40,"▲", "-")), 2)), NA())</f>
        <v>#VALUE!</v>
      </c>
      <c r="H30" s="152" t="e">
        <f>IF(ROUND(VALUE(SUBSTITUTE(連結実質赤字比率に係る赤字・黒字の構成分析!I$40,"▲", "-")), 2) &lt; 0, ABS(ROUND(VALUE(SUBSTITUTE(連結実質赤字比率に係る赤字・黒字の構成分析!I$40,"▲", "-")), 2)), NA())</f>
        <v>#VALUE!</v>
      </c>
      <c r="I30" s="152" t="e">
        <f>IF(ROUND(VALUE(SUBSTITUTE(連結実質赤字比率に係る赤字・黒字の構成分析!I$40,"▲", "-")), 2) &gt;= 0, ABS(ROUND(VALUE(SUBSTITUTE(連結実質赤字比率に係る赤字・黒字の構成分析!I$40,"▲", "-")), 2)), NA())</f>
        <v>#VALUE!</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0.35</v>
      </c>
    </row>
    <row r="31" spans="1:11" x14ac:dyDescent="0.2">
      <c r="A31" s="152" t="str">
        <f>IF(連結実質赤字比率に係る赤字・黒字の構成分析!C$39="",NA(),連結実質赤字比率に係る赤字・黒字の構成分析!C$39)</f>
        <v>地域づくり資金貸付事業特別会計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0.21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0.22</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0.43</v>
      </c>
    </row>
    <row r="32" spans="1:11" x14ac:dyDescent="0.2">
      <c r="A32" s="152" t="str">
        <f>IF(連結実質赤字比率に係る赤字・黒字の構成分析!C$38="",NA(),連結実質赤字比率に係る赤字・黒字の構成分析!C$38)</f>
        <v>一般会計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0.51</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0.65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0.64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0.65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0.56999999999999995</v>
      </c>
    </row>
    <row r="33" spans="1:16" x14ac:dyDescent="0.2">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0.48</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0.52</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0.63</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0.72</v>
      </c>
    </row>
    <row r="34" spans="1:16" x14ac:dyDescent="0.2">
      <c r="A34" s="152" t="str">
        <f>IF(連結実質赤字比率に係る赤字・黒字の構成分析!C$36="",NA(),連結実質赤字比率に係る赤字・黒字の構成分析!C$36)</f>
        <v>電気事業会計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0.8</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1.54</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2.2999999999999998</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2.85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3.07</v>
      </c>
    </row>
    <row r="35" spans="1:16" x14ac:dyDescent="0.2">
      <c r="A35" s="152" t="str">
        <f>IF(連結実質赤字比率に係る赤字・黒字の構成分析!C$35="",NA(),連結実質赤字比率に係る赤字・黒字の構成分析!C$35)</f>
        <v>病院事業会計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0.35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0.36</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0.7</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0.04</v>
      </c>
      <c r="J35" s="152">
        <f>IF(ROUND(VALUE(SUBSTITUTE(連結実質赤字比率に係る赤字・黒字の構成分析!J$35,"▲", "-")), 2) &lt; 0, ABS(ROUND(VALUE(SUBSTITUTE(連結実質赤字比率に係る赤字・黒字の構成分析!J$35,"▲", "-")), 2)), NA())</f>
        <v>0.3</v>
      </c>
      <c r="K35" s="152" t="e">
        <f>IF(ROUND(VALUE(SUBSTITUTE(連結実質赤字比率に係る赤字・黒字の構成分析!J$35,"▲", "-")), 2) &gt;= 0, ABS(ROUND(VALUE(SUBSTITUTE(連結実質赤字比率に係る赤字・黒字の構成分析!J$35,"▲", "-")), 2)), NA())</f>
        <v>#N/A</v>
      </c>
    </row>
    <row r="36" spans="1:16" x14ac:dyDescent="0.2">
      <c r="A36" s="152" t="str">
        <f>IF(連結実質赤字比率に係る赤字・黒字の構成分析!C$34="",NA(),連結実質赤字比率に係る赤字・黒字の構成分析!C$34)</f>
        <v>工業用地造成事業会計</v>
      </c>
      <c r="B36" s="152">
        <f>IF(ROUND(VALUE(SUBSTITUTE(連結実質赤字比率に係る赤字・黒字の構成分析!F$34,"▲", "-")), 2) &lt; 0, ABS(ROUND(VALUE(SUBSTITUTE(連結実質赤字比率に係る赤字・黒字の構成分析!F$34,"▲", "-")), 2)), NA())</f>
        <v>0.48</v>
      </c>
      <c r="C36" s="152" t="e">
        <f>IF(ROUND(VALUE(SUBSTITUTE(連結実質赤字比率に係る赤字・黒字の構成分析!F$34,"▲", "-")), 2) &gt;= 0, ABS(ROUND(VALUE(SUBSTITUTE(連結実質赤字比率に係る赤字・黒字の構成分析!F$34,"▲", "-")), 2)), NA())</f>
        <v>#N/A</v>
      </c>
      <c r="D36" s="152">
        <f>IF(ROUND(VALUE(SUBSTITUTE(連結実質赤字比率に係る赤字・黒字の構成分析!G$34,"▲", "-")), 2) &lt; 0, ABS(ROUND(VALUE(SUBSTITUTE(連結実質赤字比率に係る赤字・黒字の構成分析!G$34,"▲", "-")), 2)), NA())</f>
        <v>0.41</v>
      </c>
      <c r="E36" s="152" t="e">
        <f>IF(ROUND(VALUE(SUBSTITUTE(連結実質赤字比率に係る赤字・黒字の構成分析!G$34,"▲", "-")), 2) &gt;= 0, ABS(ROUND(VALUE(SUBSTITUTE(連結実質赤字比率に係る赤字・黒字の構成分析!G$34,"▲", "-")), 2)), NA())</f>
        <v>#N/A</v>
      </c>
      <c r="F36" s="152">
        <f>IF(ROUND(VALUE(SUBSTITUTE(連結実質赤字比率に係る赤字・黒字の構成分析!H$34,"▲", "-")), 2) &lt; 0, ABS(ROUND(VALUE(SUBSTITUTE(連結実質赤字比率に係る赤字・黒字の構成分析!H$34,"▲", "-")), 2)), NA())</f>
        <v>0.4</v>
      </c>
      <c r="G36" s="152" t="e">
        <f>IF(ROUND(VALUE(SUBSTITUTE(連結実質赤字比率に係る赤字・黒字の構成分析!H$34,"▲", "-")), 2) &gt;= 0, ABS(ROUND(VALUE(SUBSTITUTE(連結実質赤字比率に係る赤字・黒字の構成分析!H$34,"▲", "-")), 2)), NA())</f>
        <v>#N/A</v>
      </c>
      <c r="H36" s="152">
        <f>IF(ROUND(VALUE(SUBSTITUTE(連結実質赤字比率に係る赤字・黒字の構成分析!I$34,"▲", "-")), 2) &lt; 0, ABS(ROUND(VALUE(SUBSTITUTE(連結実質赤字比率に係る赤字・黒字の構成分析!I$34,"▲", "-")), 2)), NA())</f>
        <v>0.36</v>
      </c>
      <c r="I36" s="152" t="e">
        <f>IF(ROUND(VALUE(SUBSTITUTE(連結実質赤字比率に係る赤字・黒字の構成分析!I$34,"▲", "-")), 2) &gt;= 0, ABS(ROUND(VALUE(SUBSTITUTE(連結実質赤字比率に係る赤字・黒字の構成分析!I$34,"▲", "-")), 2)), NA())</f>
        <v>#N/A</v>
      </c>
      <c r="J36" s="152">
        <f>IF(ROUND(VALUE(SUBSTITUTE(連結実質赤字比率に係る赤字・黒字の構成分析!J$34,"▲", "-")), 2) &lt; 0, ABS(ROUND(VALUE(SUBSTITUTE(連結実質赤字比率に係る赤字・黒字の構成分析!J$34,"▲", "-")), 2)), NA())</f>
        <v>0.35</v>
      </c>
      <c r="K36" s="152" t="e">
        <f>IF(ROUND(VALUE(SUBSTITUTE(連結実質赤字比率に係る赤字・黒字の構成分析!J$34,"▲", "-")), 2) &gt;= 0, ABS(ROUND(VALUE(SUBSTITUTE(連結実質赤字比率に係る赤字・黒字の構成分析!J$34,"▲", "-")), 2)), NA())</f>
        <v>#N/A</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443298</v>
      </c>
      <c r="E42" s="153"/>
      <c r="F42" s="153"/>
      <c r="G42" s="153">
        <f>'実質公債費比率（分子）の構造'!L$52</f>
        <v>138084</v>
      </c>
      <c r="H42" s="153"/>
      <c r="I42" s="153"/>
      <c r="J42" s="153">
        <f>'実質公債費比率（分子）の構造'!M$52</f>
        <v>131830</v>
      </c>
      <c r="K42" s="153"/>
      <c r="L42" s="153"/>
      <c r="M42" s="153">
        <f>'実質公債費比率（分子）の構造'!N$52</f>
        <v>134824</v>
      </c>
      <c r="N42" s="153"/>
      <c r="O42" s="153"/>
      <c r="P42" s="153">
        <f>'実質公債費比率（分子）の構造'!O$52</f>
        <v>124348</v>
      </c>
    </row>
    <row r="43" spans="1:16" x14ac:dyDescent="0.2">
      <c r="A43" s="153" t="s">
        <v>62</v>
      </c>
      <c r="B43" s="153">
        <f>'実質公債費比率（分子）の構造'!K$51</f>
        <v>6</v>
      </c>
      <c r="C43" s="153"/>
      <c r="D43" s="153"/>
      <c r="E43" s="153">
        <f>'実質公債費比率（分子）の構造'!L$51</f>
        <v>1</v>
      </c>
      <c r="F43" s="153"/>
      <c r="G43" s="153"/>
      <c r="H43" s="153">
        <f>'実質公債費比率（分子）の構造'!M$51</f>
        <v>1</v>
      </c>
      <c r="I43" s="153"/>
      <c r="J43" s="153"/>
      <c r="K43" s="153">
        <f>'実質公債費比率（分子）の構造'!N$51</f>
        <v>1</v>
      </c>
      <c r="L43" s="153"/>
      <c r="M43" s="153"/>
      <c r="N43" s="153">
        <f>'実質公債費比率（分子）の構造'!O$51</f>
        <v>1</v>
      </c>
      <c r="O43" s="153"/>
      <c r="P43" s="153"/>
    </row>
    <row r="44" spans="1:16" x14ac:dyDescent="0.2">
      <c r="A44" s="153" t="s">
        <v>63</v>
      </c>
      <c r="B44" s="153">
        <f>'実質公債費比率（分子）の構造'!K$50</f>
        <v>5017</v>
      </c>
      <c r="C44" s="153"/>
      <c r="D44" s="153"/>
      <c r="E44" s="153">
        <f>'実質公債費比率（分子）の構造'!L$50</f>
        <v>3476</v>
      </c>
      <c r="F44" s="153"/>
      <c r="G44" s="153"/>
      <c r="H44" s="153">
        <f>'実質公債費比率（分子）の構造'!M$50</f>
        <v>3380</v>
      </c>
      <c r="I44" s="153"/>
      <c r="J44" s="153"/>
      <c r="K44" s="153">
        <f>'実質公債費比率（分子）の構造'!N$50</f>
        <v>2450</v>
      </c>
      <c r="L44" s="153"/>
      <c r="M44" s="153"/>
      <c r="N44" s="153">
        <f>'実質公債費比率（分子）の構造'!O$50</f>
        <v>2191</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6359</v>
      </c>
      <c r="C46" s="153"/>
      <c r="D46" s="153"/>
      <c r="E46" s="153">
        <f>'実質公債費比率（分子）の構造'!L$48</f>
        <v>6889</v>
      </c>
      <c r="F46" s="153"/>
      <c r="G46" s="153"/>
      <c r="H46" s="153">
        <f>'実質公債費比率（分子）の構造'!M$48</f>
        <v>7382</v>
      </c>
      <c r="I46" s="153"/>
      <c r="J46" s="153"/>
      <c r="K46" s="153">
        <f>'実質公債費比率（分子）の構造'!N$48</f>
        <v>6924</v>
      </c>
      <c r="L46" s="153"/>
      <c r="M46" s="153"/>
      <c r="N46" s="153">
        <f>'実質公債費比率（分子）の構造'!O$48</f>
        <v>6918</v>
      </c>
      <c r="O46" s="153"/>
      <c r="P46" s="153"/>
    </row>
    <row r="47" spans="1:16" x14ac:dyDescent="0.2">
      <c r="A47" s="153" t="s">
        <v>66</v>
      </c>
      <c r="B47" s="153">
        <f>'実質公債費比率（分子）の構造'!K$47</f>
        <v>51695</v>
      </c>
      <c r="C47" s="153"/>
      <c r="D47" s="153"/>
      <c r="E47" s="153">
        <f>'実質公債費比率（分子）の構造'!L$47</f>
        <v>54256</v>
      </c>
      <c r="F47" s="153"/>
      <c r="G47" s="153"/>
      <c r="H47" s="153">
        <f>'実質公債費比率（分子）の構造'!M$47</f>
        <v>56912</v>
      </c>
      <c r="I47" s="153"/>
      <c r="J47" s="153"/>
      <c r="K47" s="153">
        <f>'実質公債費比率（分子）の構造'!N$47</f>
        <v>60380</v>
      </c>
      <c r="L47" s="153"/>
      <c r="M47" s="153"/>
      <c r="N47" s="153">
        <f>'実質公債費比率（分子）の構造'!O$47</f>
        <v>62731</v>
      </c>
      <c r="O47" s="153"/>
      <c r="P47" s="153"/>
    </row>
    <row r="48" spans="1:16" x14ac:dyDescent="0.2">
      <c r="A48" s="153" t="s">
        <v>67</v>
      </c>
      <c r="B48" s="153">
        <f>'実質公債費比率（分子）の構造'!K$46</f>
        <v>5835</v>
      </c>
      <c r="C48" s="153"/>
      <c r="D48" s="153"/>
      <c r="E48" s="153">
        <f>'実質公債費比率（分子）の構造'!L$46</f>
        <v>6706</v>
      </c>
      <c r="F48" s="153"/>
      <c r="G48" s="153"/>
      <c r="H48" s="153">
        <f>'実質公債費比率（分子）の構造'!M$46</f>
        <v>6824</v>
      </c>
      <c r="I48" s="153"/>
      <c r="J48" s="153"/>
      <c r="K48" s="153">
        <f>'実質公債費比率（分子）の構造'!N$46</f>
        <v>7345</v>
      </c>
      <c r="L48" s="153"/>
      <c r="M48" s="153"/>
      <c r="N48" s="153">
        <f>'実質公債費比率（分子）の構造'!O$46</f>
        <v>9481</v>
      </c>
      <c r="O48" s="153"/>
      <c r="P48" s="153"/>
    </row>
    <row r="49" spans="1:16" x14ac:dyDescent="0.2">
      <c r="A49" s="153" t="s">
        <v>68</v>
      </c>
      <c r="B49" s="153">
        <f>'実質公債費比率（分子）の構造'!K$45</f>
        <v>445492</v>
      </c>
      <c r="C49" s="153"/>
      <c r="D49" s="153"/>
      <c r="E49" s="153">
        <f>'実質公債費比率（分子）の構造'!L$45</f>
        <v>134202</v>
      </c>
      <c r="F49" s="153"/>
      <c r="G49" s="153"/>
      <c r="H49" s="153">
        <f>'実質公債費比率（分子）の構造'!M$45</f>
        <v>126170</v>
      </c>
      <c r="I49" s="153"/>
      <c r="J49" s="153"/>
      <c r="K49" s="153">
        <f>'実質公債費比率（分子）の構造'!N$45</f>
        <v>128527</v>
      </c>
      <c r="L49" s="153"/>
      <c r="M49" s="153"/>
      <c r="N49" s="153">
        <f>'実質公債費比率（分子）の構造'!O$45</f>
        <v>117898</v>
      </c>
      <c r="O49" s="153"/>
      <c r="P49" s="153"/>
    </row>
    <row r="50" spans="1:16" x14ac:dyDescent="0.2">
      <c r="A50" s="153" t="s">
        <v>69</v>
      </c>
      <c r="B50" s="153" t="e">
        <f>NA()</f>
        <v>#N/A</v>
      </c>
      <c r="C50" s="153">
        <f>IF(ISNUMBER('実質公債費比率（分子）の構造'!K$53),'実質公債費比率（分子）の構造'!K$53,NA())</f>
        <v>71106</v>
      </c>
      <c r="D50" s="153" t="e">
        <f>NA()</f>
        <v>#N/A</v>
      </c>
      <c r="E50" s="153" t="e">
        <f>NA()</f>
        <v>#N/A</v>
      </c>
      <c r="F50" s="153">
        <f>IF(ISNUMBER('実質公債費比率（分子）の構造'!L$53),'実質公債費比率（分子）の構造'!L$53,NA())</f>
        <v>67446</v>
      </c>
      <c r="G50" s="153" t="e">
        <f>NA()</f>
        <v>#N/A</v>
      </c>
      <c r="H50" s="153" t="e">
        <f>NA()</f>
        <v>#N/A</v>
      </c>
      <c r="I50" s="153">
        <f>IF(ISNUMBER('実質公債費比率（分子）の構造'!M$53),'実質公債費比率（分子）の構造'!M$53,NA())</f>
        <v>68839</v>
      </c>
      <c r="J50" s="153" t="e">
        <f>NA()</f>
        <v>#N/A</v>
      </c>
      <c r="K50" s="153" t="e">
        <f>NA()</f>
        <v>#N/A</v>
      </c>
      <c r="L50" s="153">
        <f>IF(ISNUMBER('実質公債費比率（分子）の構造'!N$53),'実質公債費比率（分子）の構造'!N$53,NA())</f>
        <v>70803</v>
      </c>
      <c r="M50" s="153" t="e">
        <f>NA()</f>
        <v>#N/A</v>
      </c>
      <c r="N50" s="153" t="e">
        <f>NA()</f>
        <v>#N/A</v>
      </c>
      <c r="O50" s="153">
        <f>IF(ISNUMBER('実質公債費比率（分子）の構造'!O$53),'実質公債費比率（分子）の構造'!O$53,NA())</f>
        <v>74872</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1343526</v>
      </c>
      <c r="E56" s="152"/>
      <c r="F56" s="152"/>
      <c r="G56" s="152">
        <f>'将来負担比率（分子）の構造'!J$52</f>
        <v>1319496</v>
      </c>
      <c r="H56" s="152"/>
      <c r="I56" s="152"/>
      <c r="J56" s="152">
        <f>'将来負担比率（分子）の構造'!K$52</f>
        <v>1293440</v>
      </c>
      <c r="K56" s="152"/>
      <c r="L56" s="152"/>
      <c r="M56" s="152">
        <f>'将来負担比率（分子）の構造'!L$52</f>
        <v>1270996</v>
      </c>
      <c r="N56" s="152"/>
      <c r="O56" s="152"/>
      <c r="P56" s="152">
        <f>'将来負担比率（分子）の構造'!M$52</f>
        <v>1248425</v>
      </c>
    </row>
    <row r="57" spans="1:16" x14ac:dyDescent="0.2">
      <c r="A57" s="152" t="s">
        <v>40</v>
      </c>
      <c r="B57" s="152"/>
      <c r="C57" s="152"/>
      <c r="D57" s="152">
        <f>'将来負担比率（分子）の構造'!I$51</f>
        <v>44545</v>
      </c>
      <c r="E57" s="152"/>
      <c r="F57" s="152"/>
      <c r="G57" s="152">
        <f>'将来負担比率（分子）の構造'!J$51</f>
        <v>43804</v>
      </c>
      <c r="H57" s="152"/>
      <c r="I57" s="152"/>
      <c r="J57" s="152">
        <f>'将来負担比率（分子）の構造'!K$51</f>
        <v>42216</v>
      </c>
      <c r="K57" s="152"/>
      <c r="L57" s="152"/>
      <c r="M57" s="152">
        <f>'将来負担比率（分子）の構造'!L$51</f>
        <v>32677</v>
      </c>
      <c r="N57" s="152"/>
      <c r="O57" s="152"/>
      <c r="P57" s="152">
        <f>'将来負担比率（分子）の構造'!M$51</f>
        <v>32070</v>
      </c>
    </row>
    <row r="58" spans="1:16" x14ac:dyDescent="0.2">
      <c r="A58" s="152" t="s">
        <v>39</v>
      </c>
      <c r="B58" s="152"/>
      <c r="C58" s="152"/>
      <c r="D58" s="152">
        <f>'将来負担比率（分子）の構造'!I$50</f>
        <v>277785</v>
      </c>
      <c r="E58" s="152"/>
      <c r="F58" s="152"/>
      <c r="G58" s="152">
        <f>'将来負担比率（分子）の構造'!J$50</f>
        <v>288902</v>
      </c>
      <c r="H58" s="152"/>
      <c r="I58" s="152"/>
      <c r="J58" s="152">
        <f>'将来負担比率（分子）の構造'!K$50</f>
        <v>284919</v>
      </c>
      <c r="K58" s="152"/>
      <c r="L58" s="152"/>
      <c r="M58" s="152">
        <f>'将来負担比率（分子）の構造'!L$50</f>
        <v>274828</v>
      </c>
      <c r="N58" s="152"/>
      <c r="O58" s="152"/>
      <c r="P58" s="152">
        <f>'将来負担比率（分子）の構造'!M$50</f>
        <v>268218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9354</v>
      </c>
      <c r="C61" s="152"/>
      <c r="D61" s="152"/>
      <c r="E61" s="152">
        <f>'将来負担比率（分子）の構造'!J$46</f>
        <v>9682</v>
      </c>
      <c r="F61" s="152"/>
      <c r="G61" s="152"/>
      <c r="H61" s="152">
        <f>'将来負担比率（分子）の構造'!K$46</f>
        <v>9824</v>
      </c>
      <c r="I61" s="152"/>
      <c r="J61" s="152"/>
      <c r="K61" s="152">
        <f>'将来負担比率（分子）の構造'!L$46</f>
        <v>10179</v>
      </c>
      <c r="L61" s="152"/>
      <c r="M61" s="152"/>
      <c r="N61" s="152">
        <f>'将来負担比率（分子）の構造'!M$46</f>
        <v>9923</v>
      </c>
      <c r="O61" s="152"/>
      <c r="P61" s="152"/>
    </row>
    <row r="62" spans="1:16" x14ac:dyDescent="0.2">
      <c r="A62" s="152" t="s">
        <v>33</v>
      </c>
      <c r="B62" s="152">
        <f>'将来負担比率（分子）の構造'!I$45</f>
        <v>262271</v>
      </c>
      <c r="C62" s="152"/>
      <c r="D62" s="152"/>
      <c r="E62" s="152">
        <f>'将来負担比率（分子）の構造'!J$45</f>
        <v>263201</v>
      </c>
      <c r="F62" s="152"/>
      <c r="G62" s="152"/>
      <c r="H62" s="152">
        <f>'将来負担比率（分子）の構造'!K$45</f>
        <v>265852</v>
      </c>
      <c r="I62" s="152"/>
      <c r="J62" s="152"/>
      <c r="K62" s="152">
        <f>'将来負担比率（分子）の構造'!L$45</f>
        <v>216635</v>
      </c>
      <c r="L62" s="152"/>
      <c r="M62" s="152"/>
      <c r="N62" s="152">
        <f>'将来負担比率（分子）の構造'!M$45</f>
        <v>211622</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76894</v>
      </c>
      <c r="C64" s="152"/>
      <c r="D64" s="152"/>
      <c r="E64" s="152">
        <f>'将来負担比率（分子）の構造'!J$43</f>
        <v>81764</v>
      </c>
      <c r="F64" s="152"/>
      <c r="G64" s="152"/>
      <c r="H64" s="152">
        <f>'将来負担比率（分子）の構造'!K$43</f>
        <v>79928</v>
      </c>
      <c r="I64" s="152"/>
      <c r="J64" s="152"/>
      <c r="K64" s="152">
        <f>'将来負担比率（分子）の構造'!L$43</f>
        <v>75699</v>
      </c>
      <c r="L64" s="152"/>
      <c r="M64" s="152"/>
      <c r="N64" s="152">
        <f>'将来負担比率（分子）の構造'!M$43</f>
        <v>72952</v>
      </c>
      <c r="O64" s="152"/>
      <c r="P64" s="152"/>
    </row>
    <row r="65" spans="1:16" x14ac:dyDescent="0.2">
      <c r="A65" s="152" t="s">
        <v>30</v>
      </c>
      <c r="B65" s="152">
        <f>'将来負担比率（分子）の構造'!I$42</f>
        <v>19999</v>
      </c>
      <c r="C65" s="152"/>
      <c r="D65" s="152"/>
      <c r="E65" s="152">
        <f>'将来負担比率（分子）の構造'!J$42</f>
        <v>16460</v>
      </c>
      <c r="F65" s="152"/>
      <c r="G65" s="152"/>
      <c r="H65" s="152">
        <f>'将来負担比率（分子）の構造'!K$42</f>
        <v>19820</v>
      </c>
      <c r="I65" s="152"/>
      <c r="J65" s="152"/>
      <c r="K65" s="152">
        <f>'将来負担比率（分子）の構造'!L$42</f>
        <v>17569</v>
      </c>
      <c r="L65" s="152"/>
      <c r="M65" s="152"/>
      <c r="N65" s="152">
        <f>'将来負担比率（分子）の構造'!M$42</f>
        <v>15903</v>
      </c>
      <c r="O65" s="152"/>
      <c r="P65" s="152"/>
    </row>
    <row r="66" spans="1:16" x14ac:dyDescent="0.2">
      <c r="A66" s="152" t="s">
        <v>29</v>
      </c>
      <c r="B66" s="152">
        <f>'将来負担比率（分子）の構造'!I$41</f>
        <v>2642761</v>
      </c>
      <c r="C66" s="152"/>
      <c r="D66" s="152"/>
      <c r="E66" s="152">
        <f>'将来負担比率（分子）の構造'!J$41</f>
        <v>2642464</v>
      </c>
      <c r="F66" s="152"/>
      <c r="G66" s="152"/>
      <c r="H66" s="152">
        <f>'将来負担比率（分子）の構造'!K$41</f>
        <v>2646947</v>
      </c>
      <c r="I66" s="152"/>
      <c r="J66" s="152"/>
      <c r="K66" s="152">
        <f>'将来負担比率（分子）の構造'!L$41</f>
        <v>2644211</v>
      </c>
      <c r="L66" s="152"/>
      <c r="M66" s="152"/>
      <c r="N66" s="152">
        <f>'将来負担比率（分子）の構造'!M$41</f>
        <v>2644861</v>
      </c>
      <c r="O66" s="152"/>
      <c r="P66" s="152"/>
    </row>
    <row r="67" spans="1:16" x14ac:dyDescent="0.2">
      <c r="A67" s="152" t="s">
        <v>73</v>
      </c>
      <c r="B67" s="152" t="e">
        <f>NA()</f>
        <v>#N/A</v>
      </c>
      <c r="C67" s="152">
        <f>IF(ISNUMBER('将来負担比率（分子）の構造'!I$53), IF('将来負担比率（分子）の構造'!I$53 &lt; 0, 0, '将来負担比率（分子）の構造'!I$53), NA())</f>
        <v>1345423</v>
      </c>
      <c r="D67" s="152" t="e">
        <f>NA()</f>
        <v>#N/A</v>
      </c>
      <c r="E67" s="152" t="e">
        <f>NA()</f>
        <v>#N/A</v>
      </c>
      <c r="F67" s="152">
        <f>IF(ISNUMBER('将来負担比率（分子）の構造'!J$53), IF('将来負担比率（分子）の構造'!J$53 &lt; 0, 0, '将来負担比率（分子）の構造'!J$53), NA())</f>
        <v>1361369</v>
      </c>
      <c r="G67" s="152" t="e">
        <f>NA()</f>
        <v>#N/A</v>
      </c>
      <c r="H67" s="152" t="e">
        <f>NA()</f>
        <v>#N/A</v>
      </c>
      <c r="I67" s="152">
        <f>IF(ISNUMBER('将来負担比率（分子）の構造'!K$53), IF('将来負担比率（分子）の構造'!K$53 &lt; 0, 0, '将来負担比率（分子）の構造'!K$53), NA())</f>
        <v>1401794</v>
      </c>
      <c r="J67" s="152" t="e">
        <f>NA()</f>
        <v>#N/A</v>
      </c>
      <c r="K67" s="152" t="e">
        <f>NA()</f>
        <v>#N/A</v>
      </c>
      <c r="L67" s="152">
        <f>IF(ISNUMBER('将来負担比率（分子）の構造'!L$53), IF('将来負担比率（分子）の構造'!L$53 &lt; 0, 0, '将来負担比率（分子）の構造'!L$53), NA())</f>
        <v>1385793</v>
      </c>
      <c r="M67" s="152" t="e">
        <f>NA()</f>
        <v>#N/A</v>
      </c>
      <c r="N67" s="152" t="e">
        <f>NA()</f>
        <v>#N/A</v>
      </c>
      <c r="O67" s="152">
        <f>IF(ISNUMBER('将来負担比率（分子）の構造'!M$53), IF('将来負担比率（分子）の構造'!M$53 &lt; 0, 0, '将来負担比率（分子）の構造'!M$53), NA())</f>
        <v>1406548</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6398</v>
      </c>
      <c r="C72" s="156">
        <f>基金残高に係る経年分析!G55</f>
        <v>6880</v>
      </c>
      <c r="D72" s="156">
        <f>基金残高に係る経年分析!H55</f>
        <v>6311</v>
      </c>
    </row>
    <row r="73" spans="1:16" x14ac:dyDescent="0.2">
      <c r="A73" s="155" t="s">
        <v>76</v>
      </c>
      <c r="B73" s="156">
        <f>基金残高に係る経年分析!F56</f>
        <v>51330</v>
      </c>
      <c r="C73" s="156">
        <f>基金残高に係る経年分析!G56</f>
        <v>43581</v>
      </c>
      <c r="D73" s="156">
        <f>基金残高に係る経年分析!H56</f>
        <v>31812</v>
      </c>
    </row>
    <row r="74" spans="1:16" x14ac:dyDescent="0.2">
      <c r="A74" s="155" t="s">
        <v>77</v>
      </c>
      <c r="B74" s="156">
        <f>基金残高に係る経年分析!F57</f>
        <v>51653</v>
      </c>
      <c r="C74" s="156">
        <f>基金残高に係る経年分析!G57</f>
        <v>50272</v>
      </c>
      <c r="D74" s="156">
        <f>基金残高に係る経年分析!H57</f>
        <v>52754</v>
      </c>
    </row>
  </sheetData>
  <sheetProtection algorithmName="SHA-512" hashValue="FVbXHvm3JCoHkvrzXCo/Zk181iUtsCGytMxwDwE+yisC3QQqMZQZh3ySDdxD/5mtz4FwtUZLA8r+3cjh8HBKFA==" saltValue="ymWdfJEBSbbue3Gekzxs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0" zoomScaleNormal="7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187</v>
      </c>
      <c r="DD1" s="698"/>
      <c r="DE1" s="698"/>
      <c r="DF1" s="698"/>
      <c r="DG1" s="698"/>
      <c r="DH1" s="698"/>
      <c r="DI1" s="699"/>
      <c r="DK1" s="697" t="s">
        <v>188</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190</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191</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192</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193</v>
      </c>
      <c r="S4" s="668"/>
      <c r="T4" s="668"/>
      <c r="U4" s="668"/>
      <c r="V4" s="668"/>
      <c r="W4" s="668"/>
      <c r="X4" s="668"/>
      <c r="Y4" s="669"/>
      <c r="Z4" s="667" t="s">
        <v>194</v>
      </c>
      <c r="AA4" s="668"/>
      <c r="AB4" s="668"/>
      <c r="AC4" s="669"/>
      <c r="AD4" s="667" t="s">
        <v>195</v>
      </c>
      <c r="AE4" s="668"/>
      <c r="AF4" s="668"/>
      <c r="AG4" s="668"/>
      <c r="AH4" s="668"/>
      <c r="AI4" s="668"/>
      <c r="AJ4" s="668"/>
      <c r="AK4" s="669"/>
      <c r="AL4" s="667" t="s">
        <v>194</v>
      </c>
      <c r="AM4" s="668"/>
      <c r="AN4" s="668"/>
      <c r="AO4" s="669"/>
      <c r="AP4" s="700" t="s">
        <v>196</v>
      </c>
      <c r="AQ4" s="700"/>
      <c r="AR4" s="700"/>
      <c r="AS4" s="700"/>
      <c r="AT4" s="700"/>
      <c r="AU4" s="700"/>
      <c r="AV4" s="700"/>
      <c r="AW4" s="700"/>
      <c r="AX4" s="700"/>
      <c r="AY4" s="700"/>
      <c r="AZ4" s="700"/>
      <c r="BA4" s="700"/>
      <c r="BB4" s="700"/>
      <c r="BC4" s="700"/>
      <c r="BD4" s="700" t="s">
        <v>197</v>
      </c>
      <c r="BE4" s="700"/>
      <c r="BF4" s="700"/>
      <c r="BG4" s="700"/>
      <c r="BH4" s="700"/>
      <c r="BI4" s="700"/>
      <c r="BJ4" s="700"/>
      <c r="BK4" s="700"/>
      <c r="BL4" s="700" t="s">
        <v>194</v>
      </c>
      <c r="BM4" s="700"/>
      <c r="BN4" s="700"/>
      <c r="BO4" s="700"/>
      <c r="BP4" s="700" t="s">
        <v>198</v>
      </c>
      <c r="BQ4" s="700"/>
      <c r="BR4" s="700"/>
      <c r="BS4" s="700"/>
      <c r="BT4" s="700"/>
      <c r="BU4" s="700"/>
      <c r="BV4" s="700"/>
      <c r="BW4" s="700"/>
      <c r="BY4" s="667" t="s">
        <v>199</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200</v>
      </c>
      <c r="C5" s="665"/>
      <c r="D5" s="665"/>
      <c r="E5" s="665"/>
      <c r="F5" s="665"/>
      <c r="G5" s="665"/>
      <c r="H5" s="665"/>
      <c r="I5" s="665"/>
      <c r="J5" s="665"/>
      <c r="K5" s="665"/>
      <c r="L5" s="665"/>
      <c r="M5" s="665"/>
      <c r="N5" s="665"/>
      <c r="O5" s="665"/>
      <c r="P5" s="665"/>
      <c r="Q5" s="666"/>
      <c r="R5" s="676">
        <v>289913721</v>
      </c>
      <c r="S5" s="677"/>
      <c r="T5" s="677"/>
      <c r="U5" s="677"/>
      <c r="V5" s="677"/>
      <c r="W5" s="677"/>
      <c r="X5" s="677"/>
      <c r="Y5" s="678"/>
      <c r="Z5" s="695">
        <v>28.4</v>
      </c>
      <c r="AA5" s="695"/>
      <c r="AB5" s="695"/>
      <c r="AC5" s="695"/>
      <c r="AD5" s="696">
        <v>229406217</v>
      </c>
      <c r="AE5" s="696"/>
      <c r="AF5" s="696"/>
      <c r="AG5" s="696"/>
      <c r="AH5" s="696"/>
      <c r="AI5" s="696"/>
      <c r="AJ5" s="696"/>
      <c r="AK5" s="696"/>
      <c r="AL5" s="679">
        <v>44.4</v>
      </c>
      <c r="AM5" s="680"/>
      <c r="AN5" s="680"/>
      <c r="AO5" s="683"/>
      <c r="AP5" s="664" t="s">
        <v>201</v>
      </c>
      <c r="AQ5" s="665"/>
      <c r="AR5" s="665"/>
      <c r="AS5" s="665"/>
      <c r="AT5" s="665"/>
      <c r="AU5" s="665"/>
      <c r="AV5" s="665"/>
      <c r="AW5" s="665"/>
      <c r="AX5" s="665"/>
      <c r="AY5" s="665"/>
      <c r="AZ5" s="665"/>
      <c r="BA5" s="665"/>
      <c r="BB5" s="665"/>
      <c r="BC5" s="666"/>
      <c r="BD5" s="595">
        <v>289754329</v>
      </c>
      <c r="BE5" s="596"/>
      <c r="BF5" s="596"/>
      <c r="BG5" s="596"/>
      <c r="BH5" s="596"/>
      <c r="BI5" s="596"/>
      <c r="BJ5" s="596"/>
      <c r="BK5" s="597"/>
      <c r="BL5" s="684">
        <v>99.9</v>
      </c>
      <c r="BM5" s="684"/>
      <c r="BN5" s="684"/>
      <c r="BO5" s="684"/>
      <c r="BP5" s="685">
        <v>1266558</v>
      </c>
      <c r="BQ5" s="685"/>
      <c r="BR5" s="685"/>
      <c r="BS5" s="685"/>
      <c r="BT5" s="685"/>
      <c r="BU5" s="685"/>
      <c r="BV5" s="685"/>
      <c r="BW5" s="688"/>
      <c r="BY5" s="667" t="s">
        <v>196</v>
      </c>
      <c r="BZ5" s="668"/>
      <c r="CA5" s="668"/>
      <c r="CB5" s="668"/>
      <c r="CC5" s="668"/>
      <c r="CD5" s="668"/>
      <c r="CE5" s="668"/>
      <c r="CF5" s="668"/>
      <c r="CG5" s="668"/>
      <c r="CH5" s="668"/>
      <c r="CI5" s="668"/>
      <c r="CJ5" s="668"/>
      <c r="CK5" s="668"/>
      <c r="CL5" s="669"/>
      <c r="CM5" s="667" t="s">
        <v>202</v>
      </c>
      <c r="CN5" s="668"/>
      <c r="CO5" s="668"/>
      <c r="CP5" s="668"/>
      <c r="CQ5" s="668"/>
      <c r="CR5" s="668"/>
      <c r="CS5" s="668"/>
      <c r="CT5" s="669"/>
      <c r="CU5" s="667" t="s">
        <v>194</v>
      </c>
      <c r="CV5" s="668"/>
      <c r="CW5" s="668"/>
      <c r="CX5" s="669"/>
      <c r="CY5" s="667" t="s">
        <v>203</v>
      </c>
      <c r="CZ5" s="668"/>
      <c r="DA5" s="668"/>
      <c r="DB5" s="668"/>
      <c r="DC5" s="668"/>
      <c r="DD5" s="668"/>
      <c r="DE5" s="668"/>
      <c r="DF5" s="668"/>
      <c r="DG5" s="668"/>
      <c r="DH5" s="668"/>
      <c r="DI5" s="668"/>
      <c r="DJ5" s="668"/>
      <c r="DK5" s="669"/>
      <c r="DL5" s="667" t="s">
        <v>204</v>
      </c>
      <c r="DM5" s="668"/>
      <c r="DN5" s="668"/>
      <c r="DO5" s="668"/>
      <c r="DP5" s="668"/>
      <c r="DQ5" s="668"/>
      <c r="DR5" s="668"/>
      <c r="DS5" s="668"/>
      <c r="DT5" s="668"/>
      <c r="DU5" s="668"/>
      <c r="DV5" s="668"/>
      <c r="DW5" s="668"/>
      <c r="DX5" s="669"/>
    </row>
    <row r="6" spans="2:138" ht="11.25" customHeight="1" x14ac:dyDescent="0.2">
      <c r="B6" s="592" t="s">
        <v>205</v>
      </c>
      <c r="C6" s="593"/>
      <c r="D6" s="593"/>
      <c r="E6" s="593"/>
      <c r="F6" s="593"/>
      <c r="G6" s="593"/>
      <c r="H6" s="593"/>
      <c r="I6" s="593"/>
      <c r="J6" s="593"/>
      <c r="K6" s="593"/>
      <c r="L6" s="593"/>
      <c r="M6" s="593"/>
      <c r="N6" s="593"/>
      <c r="O6" s="593"/>
      <c r="P6" s="593"/>
      <c r="Q6" s="594"/>
      <c r="R6" s="595">
        <v>42448538</v>
      </c>
      <c r="S6" s="596"/>
      <c r="T6" s="596"/>
      <c r="U6" s="596"/>
      <c r="V6" s="596"/>
      <c r="W6" s="596"/>
      <c r="X6" s="596"/>
      <c r="Y6" s="597"/>
      <c r="Z6" s="684">
        <v>4.2</v>
      </c>
      <c r="AA6" s="684"/>
      <c r="AB6" s="684"/>
      <c r="AC6" s="684"/>
      <c r="AD6" s="685">
        <v>42448538</v>
      </c>
      <c r="AE6" s="685"/>
      <c r="AF6" s="685"/>
      <c r="AG6" s="685"/>
      <c r="AH6" s="685"/>
      <c r="AI6" s="685"/>
      <c r="AJ6" s="685"/>
      <c r="AK6" s="685"/>
      <c r="AL6" s="598">
        <v>8.1999999999999993</v>
      </c>
      <c r="AM6" s="686"/>
      <c r="AN6" s="686"/>
      <c r="AO6" s="687"/>
      <c r="AP6" s="592" t="s">
        <v>206</v>
      </c>
      <c r="AQ6" s="593"/>
      <c r="AR6" s="593"/>
      <c r="AS6" s="593"/>
      <c r="AT6" s="593"/>
      <c r="AU6" s="593"/>
      <c r="AV6" s="593"/>
      <c r="AW6" s="593"/>
      <c r="AX6" s="593"/>
      <c r="AY6" s="593"/>
      <c r="AZ6" s="593"/>
      <c r="BA6" s="593"/>
      <c r="BB6" s="593"/>
      <c r="BC6" s="594"/>
      <c r="BD6" s="595">
        <v>286544485</v>
      </c>
      <c r="BE6" s="596"/>
      <c r="BF6" s="596"/>
      <c r="BG6" s="596"/>
      <c r="BH6" s="596"/>
      <c r="BI6" s="596"/>
      <c r="BJ6" s="596"/>
      <c r="BK6" s="597"/>
      <c r="BL6" s="684">
        <v>98.8</v>
      </c>
      <c r="BM6" s="684"/>
      <c r="BN6" s="684"/>
      <c r="BO6" s="684"/>
      <c r="BP6" s="685">
        <v>1266558</v>
      </c>
      <c r="BQ6" s="685"/>
      <c r="BR6" s="685"/>
      <c r="BS6" s="685"/>
      <c r="BT6" s="685"/>
      <c r="BU6" s="685"/>
      <c r="BV6" s="685"/>
      <c r="BW6" s="688"/>
      <c r="BY6" s="664" t="s">
        <v>207</v>
      </c>
      <c r="BZ6" s="665"/>
      <c r="CA6" s="665"/>
      <c r="CB6" s="665"/>
      <c r="CC6" s="665"/>
      <c r="CD6" s="665"/>
      <c r="CE6" s="665"/>
      <c r="CF6" s="665"/>
      <c r="CG6" s="665"/>
      <c r="CH6" s="665"/>
      <c r="CI6" s="665"/>
      <c r="CJ6" s="665"/>
      <c r="CK6" s="665"/>
      <c r="CL6" s="666"/>
      <c r="CM6" s="595">
        <v>1386916</v>
      </c>
      <c r="CN6" s="596"/>
      <c r="CO6" s="596"/>
      <c r="CP6" s="596"/>
      <c r="CQ6" s="596"/>
      <c r="CR6" s="596"/>
      <c r="CS6" s="596"/>
      <c r="CT6" s="597"/>
      <c r="CU6" s="684">
        <v>0.1</v>
      </c>
      <c r="CV6" s="684"/>
      <c r="CW6" s="684"/>
      <c r="CX6" s="684"/>
      <c r="CY6" s="601" t="s">
        <v>128</v>
      </c>
      <c r="CZ6" s="596"/>
      <c r="DA6" s="596"/>
      <c r="DB6" s="596"/>
      <c r="DC6" s="596"/>
      <c r="DD6" s="596"/>
      <c r="DE6" s="596"/>
      <c r="DF6" s="596"/>
      <c r="DG6" s="596"/>
      <c r="DH6" s="596"/>
      <c r="DI6" s="596"/>
      <c r="DJ6" s="596"/>
      <c r="DK6" s="597"/>
      <c r="DL6" s="601">
        <v>1386915</v>
      </c>
      <c r="DM6" s="596"/>
      <c r="DN6" s="596"/>
      <c r="DO6" s="596"/>
      <c r="DP6" s="596"/>
      <c r="DQ6" s="596"/>
      <c r="DR6" s="596"/>
      <c r="DS6" s="596"/>
      <c r="DT6" s="596"/>
      <c r="DU6" s="596"/>
      <c r="DV6" s="596"/>
      <c r="DW6" s="596"/>
      <c r="DX6" s="690"/>
    </row>
    <row r="7" spans="2:138" ht="11.25" customHeight="1" x14ac:dyDescent="0.2">
      <c r="B7" s="592" t="s">
        <v>208</v>
      </c>
      <c r="C7" s="593"/>
      <c r="D7" s="593"/>
      <c r="E7" s="593"/>
      <c r="F7" s="593"/>
      <c r="G7" s="593"/>
      <c r="H7" s="593"/>
      <c r="I7" s="593"/>
      <c r="J7" s="593"/>
      <c r="K7" s="593"/>
      <c r="L7" s="593"/>
      <c r="M7" s="593"/>
      <c r="N7" s="593"/>
      <c r="O7" s="593"/>
      <c r="P7" s="593"/>
      <c r="Q7" s="594"/>
      <c r="R7" s="595">
        <v>4295873</v>
      </c>
      <c r="S7" s="596"/>
      <c r="T7" s="596"/>
      <c r="U7" s="596"/>
      <c r="V7" s="596"/>
      <c r="W7" s="596"/>
      <c r="X7" s="596"/>
      <c r="Y7" s="597"/>
      <c r="Z7" s="684">
        <v>0.4</v>
      </c>
      <c r="AA7" s="684"/>
      <c r="AB7" s="684"/>
      <c r="AC7" s="684"/>
      <c r="AD7" s="685">
        <v>4295873</v>
      </c>
      <c r="AE7" s="685"/>
      <c r="AF7" s="685"/>
      <c r="AG7" s="685"/>
      <c r="AH7" s="685"/>
      <c r="AI7" s="685"/>
      <c r="AJ7" s="685"/>
      <c r="AK7" s="685"/>
      <c r="AL7" s="598">
        <v>0.8</v>
      </c>
      <c r="AM7" s="686"/>
      <c r="AN7" s="686"/>
      <c r="AO7" s="687"/>
      <c r="AP7" s="592" t="s">
        <v>209</v>
      </c>
      <c r="AQ7" s="593"/>
      <c r="AR7" s="593"/>
      <c r="AS7" s="593"/>
      <c r="AT7" s="593"/>
      <c r="AU7" s="593"/>
      <c r="AV7" s="593"/>
      <c r="AW7" s="593"/>
      <c r="AX7" s="593"/>
      <c r="AY7" s="593"/>
      <c r="AZ7" s="593"/>
      <c r="BA7" s="593"/>
      <c r="BB7" s="593"/>
      <c r="BC7" s="594"/>
      <c r="BD7" s="595">
        <v>70525140</v>
      </c>
      <c r="BE7" s="596"/>
      <c r="BF7" s="596"/>
      <c r="BG7" s="596"/>
      <c r="BH7" s="596"/>
      <c r="BI7" s="596"/>
      <c r="BJ7" s="596"/>
      <c r="BK7" s="597"/>
      <c r="BL7" s="684">
        <v>24.3</v>
      </c>
      <c r="BM7" s="684"/>
      <c r="BN7" s="684"/>
      <c r="BO7" s="684"/>
      <c r="BP7" s="685">
        <v>1266558</v>
      </c>
      <c r="BQ7" s="685"/>
      <c r="BR7" s="685"/>
      <c r="BS7" s="685"/>
      <c r="BT7" s="685"/>
      <c r="BU7" s="685"/>
      <c r="BV7" s="685"/>
      <c r="BW7" s="688"/>
      <c r="BY7" s="592" t="s">
        <v>210</v>
      </c>
      <c r="BZ7" s="593"/>
      <c r="CA7" s="593"/>
      <c r="CB7" s="593"/>
      <c r="CC7" s="593"/>
      <c r="CD7" s="593"/>
      <c r="CE7" s="593"/>
      <c r="CF7" s="593"/>
      <c r="CG7" s="593"/>
      <c r="CH7" s="593"/>
      <c r="CI7" s="593"/>
      <c r="CJ7" s="593"/>
      <c r="CK7" s="593"/>
      <c r="CL7" s="594"/>
      <c r="CM7" s="595">
        <v>47998634</v>
      </c>
      <c r="CN7" s="596"/>
      <c r="CO7" s="596"/>
      <c r="CP7" s="596"/>
      <c r="CQ7" s="596"/>
      <c r="CR7" s="596"/>
      <c r="CS7" s="596"/>
      <c r="CT7" s="597"/>
      <c r="CU7" s="684">
        <v>4.8</v>
      </c>
      <c r="CV7" s="684"/>
      <c r="CW7" s="684"/>
      <c r="CX7" s="684"/>
      <c r="CY7" s="601">
        <v>1417466</v>
      </c>
      <c r="CZ7" s="596"/>
      <c r="DA7" s="596"/>
      <c r="DB7" s="596"/>
      <c r="DC7" s="596"/>
      <c r="DD7" s="596"/>
      <c r="DE7" s="596"/>
      <c r="DF7" s="596"/>
      <c r="DG7" s="596"/>
      <c r="DH7" s="596"/>
      <c r="DI7" s="596"/>
      <c r="DJ7" s="596"/>
      <c r="DK7" s="597"/>
      <c r="DL7" s="601">
        <v>39304189</v>
      </c>
      <c r="DM7" s="596"/>
      <c r="DN7" s="596"/>
      <c r="DO7" s="596"/>
      <c r="DP7" s="596"/>
      <c r="DQ7" s="596"/>
      <c r="DR7" s="596"/>
      <c r="DS7" s="596"/>
      <c r="DT7" s="596"/>
      <c r="DU7" s="596"/>
      <c r="DV7" s="596"/>
      <c r="DW7" s="596"/>
      <c r="DX7" s="690"/>
    </row>
    <row r="8" spans="2:138" ht="11.25" customHeight="1" x14ac:dyDescent="0.2">
      <c r="B8" s="592" t="s">
        <v>211</v>
      </c>
      <c r="C8" s="593"/>
      <c r="D8" s="593"/>
      <c r="E8" s="593"/>
      <c r="F8" s="593"/>
      <c r="G8" s="593"/>
      <c r="H8" s="593"/>
      <c r="I8" s="593"/>
      <c r="J8" s="593"/>
      <c r="K8" s="593"/>
      <c r="L8" s="593"/>
      <c r="M8" s="593"/>
      <c r="N8" s="593"/>
      <c r="O8" s="593"/>
      <c r="P8" s="593"/>
      <c r="Q8" s="594"/>
      <c r="R8" s="595" t="s">
        <v>212</v>
      </c>
      <c r="S8" s="596"/>
      <c r="T8" s="596"/>
      <c r="U8" s="596"/>
      <c r="V8" s="596"/>
      <c r="W8" s="596"/>
      <c r="X8" s="596"/>
      <c r="Y8" s="597"/>
      <c r="Z8" s="684" t="s">
        <v>119</v>
      </c>
      <c r="AA8" s="684"/>
      <c r="AB8" s="684"/>
      <c r="AC8" s="684"/>
      <c r="AD8" s="685" t="s">
        <v>128</v>
      </c>
      <c r="AE8" s="685"/>
      <c r="AF8" s="685"/>
      <c r="AG8" s="685"/>
      <c r="AH8" s="685"/>
      <c r="AI8" s="685"/>
      <c r="AJ8" s="685"/>
      <c r="AK8" s="685"/>
      <c r="AL8" s="598" t="s">
        <v>119</v>
      </c>
      <c r="AM8" s="686"/>
      <c r="AN8" s="686"/>
      <c r="AO8" s="687"/>
      <c r="AP8" s="592" t="s">
        <v>213</v>
      </c>
      <c r="AQ8" s="593"/>
      <c r="AR8" s="593"/>
      <c r="AS8" s="593"/>
      <c r="AT8" s="593"/>
      <c r="AU8" s="593"/>
      <c r="AV8" s="593"/>
      <c r="AW8" s="593"/>
      <c r="AX8" s="593"/>
      <c r="AY8" s="593"/>
      <c r="AZ8" s="593"/>
      <c r="BA8" s="593"/>
      <c r="BB8" s="593"/>
      <c r="BC8" s="594"/>
      <c r="BD8" s="595">
        <v>1719485</v>
      </c>
      <c r="BE8" s="596"/>
      <c r="BF8" s="596"/>
      <c r="BG8" s="596"/>
      <c r="BH8" s="596"/>
      <c r="BI8" s="596"/>
      <c r="BJ8" s="596"/>
      <c r="BK8" s="597"/>
      <c r="BL8" s="684">
        <v>0.6</v>
      </c>
      <c r="BM8" s="684"/>
      <c r="BN8" s="684"/>
      <c r="BO8" s="684"/>
      <c r="BP8" s="685" t="s">
        <v>128</v>
      </c>
      <c r="BQ8" s="685"/>
      <c r="BR8" s="685"/>
      <c r="BS8" s="685"/>
      <c r="BT8" s="685"/>
      <c r="BU8" s="685"/>
      <c r="BV8" s="685"/>
      <c r="BW8" s="688"/>
      <c r="BY8" s="592" t="s">
        <v>214</v>
      </c>
      <c r="BZ8" s="593"/>
      <c r="CA8" s="593"/>
      <c r="CB8" s="593"/>
      <c r="CC8" s="593"/>
      <c r="CD8" s="593"/>
      <c r="CE8" s="593"/>
      <c r="CF8" s="593"/>
      <c r="CG8" s="593"/>
      <c r="CH8" s="593"/>
      <c r="CI8" s="593"/>
      <c r="CJ8" s="593"/>
      <c r="CK8" s="593"/>
      <c r="CL8" s="594"/>
      <c r="CM8" s="595">
        <v>126782272</v>
      </c>
      <c r="CN8" s="596"/>
      <c r="CO8" s="596"/>
      <c r="CP8" s="596"/>
      <c r="CQ8" s="596"/>
      <c r="CR8" s="596"/>
      <c r="CS8" s="596"/>
      <c r="CT8" s="597"/>
      <c r="CU8" s="684">
        <v>12.7</v>
      </c>
      <c r="CV8" s="684"/>
      <c r="CW8" s="684"/>
      <c r="CX8" s="684"/>
      <c r="CY8" s="601">
        <v>3709488</v>
      </c>
      <c r="CZ8" s="596"/>
      <c r="DA8" s="596"/>
      <c r="DB8" s="596"/>
      <c r="DC8" s="596"/>
      <c r="DD8" s="596"/>
      <c r="DE8" s="596"/>
      <c r="DF8" s="596"/>
      <c r="DG8" s="596"/>
      <c r="DH8" s="596"/>
      <c r="DI8" s="596"/>
      <c r="DJ8" s="596"/>
      <c r="DK8" s="597"/>
      <c r="DL8" s="601">
        <v>116740501</v>
      </c>
      <c r="DM8" s="596"/>
      <c r="DN8" s="596"/>
      <c r="DO8" s="596"/>
      <c r="DP8" s="596"/>
      <c r="DQ8" s="596"/>
      <c r="DR8" s="596"/>
      <c r="DS8" s="596"/>
      <c r="DT8" s="596"/>
      <c r="DU8" s="596"/>
      <c r="DV8" s="596"/>
      <c r="DW8" s="596"/>
      <c r="DX8" s="690"/>
    </row>
    <row r="9" spans="2:138" ht="11.25" customHeight="1" x14ac:dyDescent="0.2">
      <c r="B9" s="592" t="s">
        <v>215</v>
      </c>
      <c r="C9" s="593"/>
      <c r="D9" s="593"/>
      <c r="E9" s="593"/>
      <c r="F9" s="593"/>
      <c r="G9" s="593"/>
      <c r="H9" s="593"/>
      <c r="I9" s="593"/>
      <c r="J9" s="593"/>
      <c r="K9" s="593"/>
      <c r="L9" s="593"/>
      <c r="M9" s="593"/>
      <c r="N9" s="593"/>
      <c r="O9" s="593"/>
      <c r="P9" s="593"/>
      <c r="Q9" s="594"/>
      <c r="R9" s="595" t="s">
        <v>119</v>
      </c>
      <c r="S9" s="596"/>
      <c r="T9" s="596"/>
      <c r="U9" s="596"/>
      <c r="V9" s="596"/>
      <c r="W9" s="596"/>
      <c r="X9" s="596"/>
      <c r="Y9" s="597"/>
      <c r="Z9" s="684" t="s">
        <v>216</v>
      </c>
      <c r="AA9" s="684"/>
      <c r="AB9" s="684"/>
      <c r="AC9" s="684"/>
      <c r="AD9" s="685" t="s">
        <v>119</v>
      </c>
      <c r="AE9" s="685"/>
      <c r="AF9" s="685"/>
      <c r="AG9" s="685"/>
      <c r="AH9" s="685"/>
      <c r="AI9" s="685"/>
      <c r="AJ9" s="685"/>
      <c r="AK9" s="685"/>
      <c r="AL9" s="598" t="s">
        <v>212</v>
      </c>
      <c r="AM9" s="686"/>
      <c r="AN9" s="686"/>
      <c r="AO9" s="687"/>
      <c r="AP9" s="592" t="s">
        <v>217</v>
      </c>
      <c r="AQ9" s="593"/>
      <c r="AR9" s="593"/>
      <c r="AS9" s="593"/>
      <c r="AT9" s="593"/>
      <c r="AU9" s="593"/>
      <c r="AV9" s="593"/>
      <c r="AW9" s="593"/>
      <c r="AX9" s="593"/>
      <c r="AY9" s="593"/>
      <c r="AZ9" s="593"/>
      <c r="BA9" s="593"/>
      <c r="BB9" s="593"/>
      <c r="BC9" s="594"/>
      <c r="BD9" s="595">
        <v>55632469</v>
      </c>
      <c r="BE9" s="596"/>
      <c r="BF9" s="596"/>
      <c r="BG9" s="596"/>
      <c r="BH9" s="596"/>
      <c r="BI9" s="596"/>
      <c r="BJ9" s="596"/>
      <c r="BK9" s="597"/>
      <c r="BL9" s="684">
        <v>19.2</v>
      </c>
      <c r="BM9" s="684"/>
      <c r="BN9" s="684"/>
      <c r="BO9" s="684"/>
      <c r="BP9" s="685" t="s">
        <v>119</v>
      </c>
      <c r="BQ9" s="685"/>
      <c r="BR9" s="685"/>
      <c r="BS9" s="685"/>
      <c r="BT9" s="685"/>
      <c r="BU9" s="685"/>
      <c r="BV9" s="685"/>
      <c r="BW9" s="688"/>
      <c r="BY9" s="592" t="s">
        <v>218</v>
      </c>
      <c r="BZ9" s="593"/>
      <c r="CA9" s="593"/>
      <c r="CB9" s="593"/>
      <c r="CC9" s="593"/>
      <c r="CD9" s="593"/>
      <c r="CE9" s="593"/>
      <c r="CF9" s="593"/>
      <c r="CG9" s="593"/>
      <c r="CH9" s="593"/>
      <c r="CI9" s="593"/>
      <c r="CJ9" s="593"/>
      <c r="CK9" s="593"/>
      <c r="CL9" s="594"/>
      <c r="CM9" s="595">
        <v>36380344</v>
      </c>
      <c r="CN9" s="596"/>
      <c r="CO9" s="596"/>
      <c r="CP9" s="596"/>
      <c r="CQ9" s="596"/>
      <c r="CR9" s="596"/>
      <c r="CS9" s="596"/>
      <c r="CT9" s="597"/>
      <c r="CU9" s="684">
        <v>3.6</v>
      </c>
      <c r="CV9" s="684"/>
      <c r="CW9" s="684"/>
      <c r="CX9" s="684"/>
      <c r="CY9" s="601">
        <v>3797079</v>
      </c>
      <c r="CZ9" s="596"/>
      <c r="DA9" s="596"/>
      <c r="DB9" s="596"/>
      <c r="DC9" s="596"/>
      <c r="DD9" s="596"/>
      <c r="DE9" s="596"/>
      <c r="DF9" s="596"/>
      <c r="DG9" s="596"/>
      <c r="DH9" s="596"/>
      <c r="DI9" s="596"/>
      <c r="DJ9" s="596"/>
      <c r="DK9" s="597"/>
      <c r="DL9" s="601">
        <v>27277260</v>
      </c>
      <c r="DM9" s="596"/>
      <c r="DN9" s="596"/>
      <c r="DO9" s="596"/>
      <c r="DP9" s="596"/>
      <c r="DQ9" s="596"/>
      <c r="DR9" s="596"/>
      <c r="DS9" s="596"/>
      <c r="DT9" s="596"/>
      <c r="DU9" s="596"/>
      <c r="DV9" s="596"/>
      <c r="DW9" s="596"/>
      <c r="DX9" s="690"/>
    </row>
    <row r="10" spans="2:138" ht="11.25" customHeight="1" x14ac:dyDescent="0.2">
      <c r="B10" s="592" t="s">
        <v>219</v>
      </c>
      <c r="C10" s="593"/>
      <c r="D10" s="593"/>
      <c r="E10" s="593"/>
      <c r="F10" s="593"/>
      <c r="G10" s="593"/>
      <c r="H10" s="593"/>
      <c r="I10" s="593"/>
      <c r="J10" s="593"/>
      <c r="K10" s="593"/>
      <c r="L10" s="593"/>
      <c r="M10" s="593"/>
      <c r="N10" s="593"/>
      <c r="O10" s="593"/>
      <c r="P10" s="593"/>
      <c r="Q10" s="594"/>
      <c r="R10" s="595">
        <v>234436</v>
      </c>
      <c r="S10" s="596"/>
      <c r="T10" s="596"/>
      <c r="U10" s="596"/>
      <c r="V10" s="596"/>
      <c r="W10" s="596"/>
      <c r="X10" s="596"/>
      <c r="Y10" s="597"/>
      <c r="Z10" s="684">
        <v>0</v>
      </c>
      <c r="AA10" s="684"/>
      <c r="AB10" s="684"/>
      <c r="AC10" s="684"/>
      <c r="AD10" s="685">
        <v>234436</v>
      </c>
      <c r="AE10" s="685"/>
      <c r="AF10" s="685"/>
      <c r="AG10" s="685"/>
      <c r="AH10" s="685"/>
      <c r="AI10" s="685"/>
      <c r="AJ10" s="685"/>
      <c r="AK10" s="685"/>
      <c r="AL10" s="598">
        <v>0</v>
      </c>
      <c r="AM10" s="686"/>
      <c r="AN10" s="686"/>
      <c r="AO10" s="687"/>
      <c r="AP10" s="592" t="s">
        <v>220</v>
      </c>
      <c r="AQ10" s="593"/>
      <c r="AR10" s="593"/>
      <c r="AS10" s="593"/>
      <c r="AT10" s="593"/>
      <c r="AU10" s="593"/>
      <c r="AV10" s="593"/>
      <c r="AW10" s="593"/>
      <c r="AX10" s="593"/>
      <c r="AY10" s="593"/>
      <c r="AZ10" s="593"/>
      <c r="BA10" s="593"/>
      <c r="BB10" s="593"/>
      <c r="BC10" s="594"/>
      <c r="BD10" s="595">
        <v>2582610</v>
      </c>
      <c r="BE10" s="596"/>
      <c r="BF10" s="596"/>
      <c r="BG10" s="596"/>
      <c r="BH10" s="596"/>
      <c r="BI10" s="596"/>
      <c r="BJ10" s="596"/>
      <c r="BK10" s="597"/>
      <c r="BL10" s="684">
        <v>0.9</v>
      </c>
      <c r="BM10" s="684"/>
      <c r="BN10" s="684"/>
      <c r="BO10" s="684"/>
      <c r="BP10" s="685" t="s">
        <v>119</v>
      </c>
      <c r="BQ10" s="685"/>
      <c r="BR10" s="685"/>
      <c r="BS10" s="685"/>
      <c r="BT10" s="685"/>
      <c r="BU10" s="685"/>
      <c r="BV10" s="685"/>
      <c r="BW10" s="688"/>
      <c r="BY10" s="592" t="s">
        <v>221</v>
      </c>
      <c r="BZ10" s="593"/>
      <c r="CA10" s="593"/>
      <c r="CB10" s="593"/>
      <c r="CC10" s="593"/>
      <c r="CD10" s="593"/>
      <c r="CE10" s="593"/>
      <c r="CF10" s="593"/>
      <c r="CG10" s="593"/>
      <c r="CH10" s="593"/>
      <c r="CI10" s="593"/>
      <c r="CJ10" s="593"/>
      <c r="CK10" s="593"/>
      <c r="CL10" s="594"/>
      <c r="CM10" s="595">
        <v>2187270</v>
      </c>
      <c r="CN10" s="596"/>
      <c r="CO10" s="596"/>
      <c r="CP10" s="596"/>
      <c r="CQ10" s="596"/>
      <c r="CR10" s="596"/>
      <c r="CS10" s="596"/>
      <c r="CT10" s="597"/>
      <c r="CU10" s="684">
        <v>0.2</v>
      </c>
      <c r="CV10" s="684"/>
      <c r="CW10" s="684"/>
      <c r="CX10" s="684"/>
      <c r="CY10" s="601" t="s">
        <v>119</v>
      </c>
      <c r="CZ10" s="596"/>
      <c r="DA10" s="596"/>
      <c r="DB10" s="596"/>
      <c r="DC10" s="596"/>
      <c r="DD10" s="596"/>
      <c r="DE10" s="596"/>
      <c r="DF10" s="596"/>
      <c r="DG10" s="596"/>
      <c r="DH10" s="596"/>
      <c r="DI10" s="596"/>
      <c r="DJ10" s="596"/>
      <c r="DK10" s="597"/>
      <c r="DL10" s="601">
        <v>1095888</v>
      </c>
      <c r="DM10" s="596"/>
      <c r="DN10" s="596"/>
      <c r="DO10" s="596"/>
      <c r="DP10" s="596"/>
      <c r="DQ10" s="596"/>
      <c r="DR10" s="596"/>
      <c r="DS10" s="596"/>
      <c r="DT10" s="596"/>
      <c r="DU10" s="596"/>
      <c r="DV10" s="596"/>
      <c r="DW10" s="596"/>
      <c r="DX10" s="690"/>
    </row>
    <row r="11" spans="2:138" ht="11.25" customHeight="1" x14ac:dyDescent="0.2">
      <c r="B11" s="592" t="s">
        <v>222</v>
      </c>
      <c r="C11" s="593"/>
      <c r="D11" s="593"/>
      <c r="E11" s="593"/>
      <c r="F11" s="593"/>
      <c r="G11" s="593"/>
      <c r="H11" s="593"/>
      <c r="I11" s="593"/>
      <c r="J11" s="593"/>
      <c r="K11" s="593"/>
      <c r="L11" s="593"/>
      <c r="M11" s="593"/>
      <c r="N11" s="593"/>
      <c r="O11" s="593"/>
      <c r="P11" s="593"/>
      <c r="Q11" s="594"/>
      <c r="R11" s="595">
        <v>3034</v>
      </c>
      <c r="S11" s="596"/>
      <c r="T11" s="596"/>
      <c r="U11" s="596"/>
      <c r="V11" s="596"/>
      <c r="W11" s="596"/>
      <c r="X11" s="596"/>
      <c r="Y11" s="597"/>
      <c r="Z11" s="684">
        <v>0</v>
      </c>
      <c r="AA11" s="684"/>
      <c r="AB11" s="684"/>
      <c r="AC11" s="684"/>
      <c r="AD11" s="685">
        <v>3034</v>
      </c>
      <c r="AE11" s="685"/>
      <c r="AF11" s="685"/>
      <c r="AG11" s="685"/>
      <c r="AH11" s="685"/>
      <c r="AI11" s="685"/>
      <c r="AJ11" s="685"/>
      <c r="AK11" s="685"/>
      <c r="AL11" s="598">
        <v>0</v>
      </c>
      <c r="AM11" s="686"/>
      <c r="AN11" s="686"/>
      <c r="AO11" s="687"/>
      <c r="AP11" s="592" t="s">
        <v>223</v>
      </c>
      <c r="AQ11" s="593"/>
      <c r="AR11" s="593"/>
      <c r="AS11" s="593"/>
      <c r="AT11" s="593"/>
      <c r="AU11" s="593"/>
      <c r="AV11" s="593"/>
      <c r="AW11" s="593"/>
      <c r="AX11" s="593"/>
      <c r="AY11" s="593"/>
      <c r="AZ11" s="593"/>
      <c r="BA11" s="593"/>
      <c r="BB11" s="593"/>
      <c r="BC11" s="594"/>
      <c r="BD11" s="595">
        <v>7171712</v>
      </c>
      <c r="BE11" s="596"/>
      <c r="BF11" s="596"/>
      <c r="BG11" s="596"/>
      <c r="BH11" s="596"/>
      <c r="BI11" s="596"/>
      <c r="BJ11" s="596"/>
      <c r="BK11" s="597"/>
      <c r="BL11" s="684">
        <v>2.5</v>
      </c>
      <c r="BM11" s="684"/>
      <c r="BN11" s="684"/>
      <c r="BO11" s="684"/>
      <c r="BP11" s="685">
        <v>1266558</v>
      </c>
      <c r="BQ11" s="685"/>
      <c r="BR11" s="685"/>
      <c r="BS11" s="685"/>
      <c r="BT11" s="685"/>
      <c r="BU11" s="685"/>
      <c r="BV11" s="685"/>
      <c r="BW11" s="688"/>
      <c r="BY11" s="592" t="s">
        <v>224</v>
      </c>
      <c r="BZ11" s="593"/>
      <c r="CA11" s="593"/>
      <c r="CB11" s="593"/>
      <c r="CC11" s="593"/>
      <c r="CD11" s="593"/>
      <c r="CE11" s="593"/>
      <c r="CF11" s="593"/>
      <c r="CG11" s="593"/>
      <c r="CH11" s="593"/>
      <c r="CI11" s="593"/>
      <c r="CJ11" s="593"/>
      <c r="CK11" s="593"/>
      <c r="CL11" s="594"/>
      <c r="CM11" s="595">
        <v>93901402</v>
      </c>
      <c r="CN11" s="596"/>
      <c r="CO11" s="596"/>
      <c r="CP11" s="596"/>
      <c r="CQ11" s="596"/>
      <c r="CR11" s="596"/>
      <c r="CS11" s="596"/>
      <c r="CT11" s="597"/>
      <c r="CU11" s="684">
        <v>9.4</v>
      </c>
      <c r="CV11" s="684"/>
      <c r="CW11" s="684"/>
      <c r="CX11" s="684"/>
      <c r="CY11" s="601">
        <v>63533727</v>
      </c>
      <c r="CZ11" s="596"/>
      <c r="DA11" s="596"/>
      <c r="DB11" s="596"/>
      <c r="DC11" s="596"/>
      <c r="DD11" s="596"/>
      <c r="DE11" s="596"/>
      <c r="DF11" s="596"/>
      <c r="DG11" s="596"/>
      <c r="DH11" s="596"/>
      <c r="DI11" s="596"/>
      <c r="DJ11" s="596"/>
      <c r="DK11" s="597"/>
      <c r="DL11" s="601">
        <v>23751855</v>
      </c>
      <c r="DM11" s="596"/>
      <c r="DN11" s="596"/>
      <c r="DO11" s="596"/>
      <c r="DP11" s="596"/>
      <c r="DQ11" s="596"/>
      <c r="DR11" s="596"/>
      <c r="DS11" s="596"/>
      <c r="DT11" s="596"/>
      <c r="DU11" s="596"/>
      <c r="DV11" s="596"/>
      <c r="DW11" s="596"/>
      <c r="DX11" s="690"/>
    </row>
    <row r="12" spans="2:138" ht="11.25" customHeight="1" x14ac:dyDescent="0.2">
      <c r="B12" s="592" t="s">
        <v>225</v>
      </c>
      <c r="C12" s="593"/>
      <c r="D12" s="593"/>
      <c r="E12" s="593"/>
      <c r="F12" s="593"/>
      <c r="G12" s="593"/>
      <c r="H12" s="593"/>
      <c r="I12" s="593"/>
      <c r="J12" s="593"/>
      <c r="K12" s="593"/>
      <c r="L12" s="593"/>
      <c r="M12" s="593"/>
      <c r="N12" s="593"/>
      <c r="O12" s="593"/>
      <c r="P12" s="593"/>
      <c r="Q12" s="594"/>
      <c r="R12" s="595">
        <v>37915195</v>
      </c>
      <c r="S12" s="596"/>
      <c r="T12" s="596"/>
      <c r="U12" s="596"/>
      <c r="V12" s="596"/>
      <c r="W12" s="596"/>
      <c r="X12" s="596"/>
      <c r="Y12" s="597"/>
      <c r="Z12" s="684">
        <v>3.7</v>
      </c>
      <c r="AA12" s="684"/>
      <c r="AB12" s="684"/>
      <c r="AC12" s="684"/>
      <c r="AD12" s="685">
        <v>37915195</v>
      </c>
      <c r="AE12" s="685"/>
      <c r="AF12" s="685"/>
      <c r="AG12" s="685"/>
      <c r="AH12" s="685"/>
      <c r="AI12" s="685"/>
      <c r="AJ12" s="685"/>
      <c r="AK12" s="685"/>
      <c r="AL12" s="598">
        <v>7.3</v>
      </c>
      <c r="AM12" s="686"/>
      <c r="AN12" s="686"/>
      <c r="AO12" s="687"/>
      <c r="AP12" s="592" t="s">
        <v>226</v>
      </c>
      <c r="AQ12" s="593"/>
      <c r="AR12" s="593"/>
      <c r="AS12" s="593"/>
      <c r="AT12" s="593"/>
      <c r="AU12" s="593"/>
      <c r="AV12" s="593"/>
      <c r="AW12" s="593"/>
      <c r="AX12" s="593"/>
      <c r="AY12" s="593"/>
      <c r="AZ12" s="593"/>
      <c r="BA12" s="593"/>
      <c r="BB12" s="593"/>
      <c r="BC12" s="594"/>
      <c r="BD12" s="595">
        <v>727931</v>
      </c>
      <c r="BE12" s="596"/>
      <c r="BF12" s="596"/>
      <c r="BG12" s="596"/>
      <c r="BH12" s="596"/>
      <c r="BI12" s="596"/>
      <c r="BJ12" s="596"/>
      <c r="BK12" s="597"/>
      <c r="BL12" s="684">
        <v>0.3</v>
      </c>
      <c r="BM12" s="684"/>
      <c r="BN12" s="684"/>
      <c r="BO12" s="684"/>
      <c r="BP12" s="685" t="s">
        <v>119</v>
      </c>
      <c r="BQ12" s="685"/>
      <c r="BR12" s="685"/>
      <c r="BS12" s="685"/>
      <c r="BT12" s="685"/>
      <c r="BU12" s="685"/>
      <c r="BV12" s="685"/>
      <c r="BW12" s="688"/>
      <c r="BY12" s="592" t="s">
        <v>227</v>
      </c>
      <c r="BZ12" s="593"/>
      <c r="CA12" s="593"/>
      <c r="CB12" s="593"/>
      <c r="CC12" s="593"/>
      <c r="CD12" s="593"/>
      <c r="CE12" s="593"/>
      <c r="CF12" s="593"/>
      <c r="CG12" s="593"/>
      <c r="CH12" s="593"/>
      <c r="CI12" s="593"/>
      <c r="CJ12" s="593"/>
      <c r="CK12" s="593"/>
      <c r="CL12" s="594"/>
      <c r="CM12" s="595">
        <v>57171296</v>
      </c>
      <c r="CN12" s="596"/>
      <c r="CO12" s="596"/>
      <c r="CP12" s="596"/>
      <c r="CQ12" s="596"/>
      <c r="CR12" s="596"/>
      <c r="CS12" s="596"/>
      <c r="CT12" s="597"/>
      <c r="CU12" s="684">
        <v>5.7</v>
      </c>
      <c r="CV12" s="684"/>
      <c r="CW12" s="684"/>
      <c r="CX12" s="684"/>
      <c r="CY12" s="601">
        <v>1257685</v>
      </c>
      <c r="CZ12" s="596"/>
      <c r="DA12" s="596"/>
      <c r="DB12" s="596"/>
      <c r="DC12" s="596"/>
      <c r="DD12" s="596"/>
      <c r="DE12" s="596"/>
      <c r="DF12" s="596"/>
      <c r="DG12" s="596"/>
      <c r="DH12" s="596"/>
      <c r="DI12" s="596"/>
      <c r="DJ12" s="596"/>
      <c r="DK12" s="597"/>
      <c r="DL12" s="601">
        <v>15645337</v>
      </c>
      <c r="DM12" s="596"/>
      <c r="DN12" s="596"/>
      <c r="DO12" s="596"/>
      <c r="DP12" s="596"/>
      <c r="DQ12" s="596"/>
      <c r="DR12" s="596"/>
      <c r="DS12" s="596"/>
      <c r="DT12" s="596"/>
      <c r="DU12" s="596"/>
      <c r="DV12" s="596"/>
      <c r="DW12" s="596"/>
      <c r="DX12" s="690"/>
    </row>
    <row r="13" spans="2:138" ht="11.25" customHeight="1" x14ac:dyDescent="0.2">
      <c r="B13" s="592" t="s">
        <v>228</v>
      </c>
      <c r="C13" s="593"/>
      <c r="D13" s="593"/>
      <c r="E13" s="593"/>
      <c r="F13" s="593"/>
      <c r="G13" s="593"/>
      <c r="H13" s="593"/>
      <c r="I13" s="593"/>
      <c r="J13" s="593"/>
      <c r="K13" s="593"/>
      <c r="L13" s="593"/>
      <c r="M13" s="593"/>
      <c r="N13" s="593"/>
      <c r="O13" s="593"/>
      <c r="P13" s="593"/>
      <c r="Q13" s="594"/>
      <c r="R13" s="595" t="s">
        <v>119</v>
      </c>
      <c r="S13" s="596"/>
      <c r="T13" s="596"/>
      <c r="U13" s="596"/>
      <c r="V13" s="596"/>
      <c r="W13" s="596"/>
      <c r="X13" s="596"/>
      <c r="Y13" s="597"/>
      <c r="Z13" s="684" t="s">
        <v>128</v>
      </c>
      <c r="AA13" s="684"/>
      <c r="AB13" s="684"/>
      <c r="AC13" s="684"/>
      <c r="AD13" s="685" t="s">
        <v>128</v>
      </c>
      <c r="AE13" s="685"/>
      <c r="AF13" s="685"/>
      <c r="AG13" s="685"/>
      <c r="AH13" s="685"/>
      <c r="AI13" s="685"/>
      <c r="AJ13" s="685"/>
      <c r="AK13" s="685"/>
      <c r="AL13" s="598" t="s">
        <v>119</v>
      </c>
      <c r="AM13" s="686"/>
      <c r="AN13" s="686"/>
      <c r="AO13" s="687"/>
      <c r="AP13" s="592" t="s">
        <v>229</v>
      </c>
      <c r="AQ13" s="593"/>
      <c r="AR13" s="593"/>
      <c r="AS13" s="593"/>
      <c r="AT13" s="593"/>
      <c r="AU13" s="593"/>
      <c r="AV13" s="593"/>
      <c r="AW13" s="593"/>
      <c r="AX13" s="593"/>
      <c r="AY13" s="593"/>
      <c r="AZ13" s="593"/>
      <c r="BA13" s="593"/>
      <c r="BB13" s="593"/>
      <c r="BC13" s="594"/>
      <c r="BD13" s="595">
        <v>1517945</v>
      </c>
      <c r="BE13" s="596"/>
      <c r="BF13" s="596"/>
      <c r="BG13" s="596"/>
      <c r="BH13" s="596"/>
      <c r="BI13" s="596"/>
      <c r="BJ13" s="596"/>
      <c r="BK13" s="597"/>
      <c r="BL13" s="684">
        <v>0.5</v>
      </c>
      <c r="BM13" s="684"/>
      <c r="BN13" s="684"/>
      <c r="BO13" s="684"/>
      <c r="BP13" s="685" t="s">
        <v>216</v>
      </c>
      <c r="BQ13" s="685"/>
      <c r="BR13" s="685"/>
      <c r="BS13" s="685"/>
      <c r="BT13" s="685"/>
      <c r="BU13" s="685"/>
      <c r="BV13" s="685"/>
      <c r="BW13" s="688"/>
      <c r="BY13" s="592" t="s">
        <v>230</v>
      </c>
      <c r="BZ13" s="593"/>
      <c r="CA13" s="593"/>
      <c r="CB13" s="593"/>
      <c r="CC13" s="593"/>
      <c r="CD13" s="593"/>
      <c r="CE13" s="593"/>
      <c r="CF13" s="593"/>
      <c r="CG13" s="593"/>
      <c r="CH13" s="593"/>
      <c r="CI13" s="593"/>
      <c r="CJ13" s="593"/>
      <c r="CK13" s="593"/>
      <c r="CL13" s="594"/>
      <c r="CM13" s="595">
        <v>156027520</v>
      </c>
      <c r="CN13" s="596"/>
      <c r="CO13" s="596"/>
      <c r="CP13" s="596"/>
      <c r="CQ13" s="596"/>
      <c r="CR13" s="596"/>
      <c r="CS13" s="596"/>
      <c r="CT13" s="597"/>
      <c r="CU13" s="684">
        <v>15.6</v>
      </c>
      <c r="CV13" s="684"/>
      <c r="CW13" s="684"/>
      <c r="CX13" s="684"/>
      <c r="CY13" s="601">
        <v>112174377</v>
      </c>
      <c r="CZ13" s="596"/>
      <c r="DA13" s="596"/>
      <c r="DB13" s="596"/>
      <c r="DC13" s="596"/>
      <c r="DD13" s="596"/>
      <c r="DE13" s="596"/>
      <c r="DF13" s="596"/>
      <c r="DG13" s="596"/>
      <c r="DH13" s="596"/>
      <c r="DI13" s="596"/>
      <c r="DJ13" s="596"/>
      <c r="DK13" s="597"/>
      <c r="DL13" s="601">
        <v>34069161</v>
      </c>
      <c r="DM13" s="596"/>
      <c r="DN13" s="596"/>
      <c r="DO13" s="596"/>
      <c r="DP13" s="596"/>
      <c r="DQ13" s="596"/>
      <c r="DR13" s="596"/>
      <c r="DS13" s="596"/>
      <c r="DT13" s="596"/>
      <c r="DU13" s="596"/>
      <c r="DV13" s="596"/>
      <c r="DW13" s="596"/>
      <c r="DX13" s="690"/>
    </row>
    <row r="14" spans="2:138" ht="11.25" customHeight="1" x14ac:dyDescent="0.2">
      <c r="B14" s="592" t="s">
        <v>231</v>
      </c>
      <c r="C14" s="593"/>
      <c r="D14" s="593"/>
      <c r="E14" s="593"/>
      <c r="F14" s="593"/>
      <c r="G14" s="593"/>
      <c r="H14" s="593"/>
      <c r="I14" s="593"/>
      <c r="J14" s="593"/>
      <c r="K14" s="593"/>
      <c r="L14" s="593"/>
      <c r="M14" s="593"/>
      <c r="N14" s="593"/>
      <c r="O14" s="593"/>
      <c r="P14" s="593"/>
      <c r="Q14" s="594"/>
      <c r="R14" s="595">
        <v>820048</v>
      </c>
      <c r="S14" s="596"/>
      <c r="T14" s="596"/>
      <c r="U14" s="596"/>
      <c r="V14" s="596"/>
      <c r="W14" s="596"/>
      <c r="X14" s="596"/>
      <c r="Y14" s="597"/>
      <c r="Z14" s="684">
        <v>0.1</v>
      </c>
      <c r="AA14" s="684"/>
      <c r="AB14" s="684"/>
      <c r="AC14" s="684"/>
      <c r="AD14" s="685">
        <v>820048</v>
      </c>
      <c r="AE14" s="685"/>
      <c r="AF14" s="685"/>
      <c r="AG14" s="685"/>
      <c r="AH14" s="685"/>
      <c r="AI14" s="685"/>
      <c r="AJ14" s="685"/>
      <c r="AK14" s="685"/>
      <c r="AL14" s="598">
        <v>0.2</v>
      </c>
      <c r="AM14" s="686"/>
      <c r="AN14" s="686"/>
      <c r="AO14" s="687"/>
      <c r="AP14" s="592" t="s">
        <v>232</v>
      </c>
      <c r="AQ14" s="593"/>
      <c r="AR14" s="593"/>
      <c r="AS14" s="593"/>
      <c r="AT14" s="593"/>
      <c r="AU14" s="593"/>
      <c r="AV14" s="593"/>
      <c r="AW14" s="593"/>
      <c r="AX14" s="593"/>
      <c r="AY14" s="593"/>
      <c r="AZ14" s="593"/>
      <c r="BA14" s="593"/>
      <c r="BB14" s="593"/>
      <c r="BC14" s="594"/>
      <c r="BD14" s="595">
        <v>1172988</v>
      </c>
      <c r="BE14" s="596"/>
      <c r="BF14" s="596"/>
      <c r="BG14" s="596"/>
      <c r="BH14" s="596"/>
      <c r="BI14" s="596"/>
      <c r="BJ14" s="596"/>
      <c r="BK14" s="597"/>
      <c r="BL14" s="684">
        <v>0.4</v>
      </c>
      <c r="BM14" s="684"/>
      <c r="BN14" s="684"/>
      <c r="BO14" s="684"/>
      <c r="BP14" s="685" t="s">
        <v>119</v>
      </c>
      <c r="BQ14" s="685"/>
      <c r="BR14" s="685"/>
      <c r="BS14" s="685"/>
      <c r="BT14" s="685"/>
      <c r="BU14" s="685"/>
      <c r="BV14" s="685"/>
      <c r="BW14" s="688"/>
      <c r="BY14" s="592" t="s">
        <v>233</v>
      </c>
      <c r="BZ14" s="593"/>
      <c r="CA14" s="593"/>
      <c r="CB14" s="593"/>
      <c r="CC14" s="593"/>
      <c r="CD14" s="593"/>
      <c r="CE14" s="593"/>
      <c r="CF14" s="593"/>
      <c r="CG14" s="593"/>
      <c r="CH14" s="593"/>
      <c r="CI14" s="593"/>
      <c r="CJ14" s="593"/>
      <c r="CK14" s="593"/>
      <c r="CL14" s="594"/>
      <c r="CM14" s="595">
        <v>51100917</v>
      </c>
      <c r="CN14" s="596"/>
      <c r="CO14" s="596"/>
      <c r="CP14" s="596"/>
      <c r="CQ14" s="596"/>
      <c r="CR14" s="596"/>
      <c r="CS14" s="596"/>
      <c r="CT14" s="597"/>
      <c r="CU14" s="684">
        <v>5.0999999999999996</v>
      </c>
      <c r="CV14" s="684"/>
      <c r="CW14" s="684"/>
      <c r="CX14" s="684"/>
      <c r="CY14" s="601">
        <v>3290918</v>
      </c>
      <c r="CZ14" s="596"/>
      <c r="DA14" s="596"/>
      <c r="DB14" s="596"/>
      <c r="DC14" s="596"/>
      <c r="DD14" s="596"/>
      <c r="DE14" s="596"/>
      <c r="DF14" s="596"/>
      <c r="DG14" s="596"/>
      <c r="DH14" s="596"/>
      <c r="DI14" s="596"/>
      <c r="DJ14" s="596"/>
      <c r="DK14" s="597"/>
      <c r="DL14" s="601">
        <v>44710744</v>
      </c>
      <c r="DM14" s="596"/>
      <c r="DN14" s="596"/>
      <c r="DO14" s="596"/>
      <c r="DP14" s="596"/>
      <c r="DQ14" s="596"/>
      <c r="DR14" s="596"/>
      <c r="DS14" s="596"/>
      <c r="DT14" s="596"/>
      <c r="DU14" s="596"/>
      <c r="DV14" s="596"/>
      <c r="DW14" s="596"/>
      <c r="DX14" s="690"/>
    </row>
    <row r="15" spans="2:138" ht="11.25" customHeight="1" x14ac:dyDescent="0.2">
      <c r="B15" s="592" t="s">
        <v>234</v>
      </c>
      <c r="C15" s="593"/>
      <c r="D15" s="593"/>
      <c r="E15" s="593"/>
      <c r="F15" s="593"/>
      <c r="G15" s="593"/>
      <c r="H15" s="593"/>
      <c r="I15" s="593"/>
      <c r="J15" s="593"/>
      <c r="K15" s="593"/>
      <c r="L15" s="593"/>
      <c r="M15" s="593"/>
      <c r="N15" s="593"/>
      <c r="O15" s="593"/>
      <c r="P15" s="593"/>
      <c r="Q15" s="594"/>
      <c r="R15" s="595">
        <v>244097277</v>
      </c>
      <c r="S15" s="596"/>
      <c r="T15" s="596"/>
      <c r="U15" s="596"/>
      <c r="V15" s="596"/>
      <c r="W15" s="596"/>
      <c r="X15" s="596"/>
      <c r="Y15" s="597"/>
      <c r="Z15" s="684">
        <v>23.9</v>
      </c>
      <c r="AA15" s="684"/>
      <c r="AB15" s="684"/>
      <c r="AC15" s="684"/>
      <c r="AD15" s="685">
        <v>240182878</v>
      </c>
      <c r="AE15" s="685"/>
      <c r="AF15" s="685"/>
      <c r="AG15" s="685"/>
      <c r="AH15" s="685"/>
      <c r="AI15" s="685"/>
      <c r="AJ15" s="685"/>
      <c r="AK15" s="685"/>
      <c r="AL15" s="598">
        <v>46.5</v>
      </c>
      <c r="AM15" s="686"/>
      <c r="AN15" s="686"/>
      <c r="AO15" s="687"/>
      <c r="AP15" s="592" t="s">
        <v>235</v>
      </c>
      <c r="AQ15" s="593"/>
      <c r="AR15" s="593"/>
      <c r="AS15" s="593"/>
      <c r="AT15" s="593"/>
      <c r="AU15" s="593"/>
      <c r="AV15" s="593"/>
      <c r="AW15" s="593"/>
      <c r="AX15" s="593"/>
      <c r="AY15" s="593"/>
      <c r="AZ15" s="593"/>
      <c r="BA15" s="593"/>
      <c r="BB15" s="593"/>
      <c r="BC15" s="594"/>
      <c r="BD15" s="595">
        <v>60852671</v>
      </c>
      <c r="BE15" s="596"/>
      <c r="BF15" s="596"/>
      <c r="BG15" s="596"/>
      <c r="BH15" s="596"/>
      <c r="BI15" s="596"/>
      <c r="BJ15" s="596"/>
      <c r="BK15" s="597"/>
      <c r="BL15" s="684">
        <v>21</v>
      </c>
      <c r="BM15" s="684"/>
      <c r="BN15" s="684"/>
      <c r="BO15" s="684"/>
      <c r="BP15" s="685" t="s">
        <v>128</v>
      </c>
      <c r="BQ15" s="685"/>
      <c r="BR15" s="685"/>
      <c r="BS15" s="685"/>
      <c r="BT15" s="685"/>
      <c r="BU15" s="685"/>
      <c r="BV15" s="685"/>
      <c r="BW15" s="688"/>
      <c r="BY15" s="592" t="s">
        <v>236</v>
      </c>
      <c r="BZ15" s="593"/>
      <c r="CA15" s="593"/>
      <c r="CB15" s="593"/>
      <c r="CC15" s="593"/>
      <c r="CD15" s="593"/>
      <c r="CE15" s="593"/>
      <c r="CF15" s="593"/>
      <c r="CG15" s="593"/>
      <c r="CH15" s="593"/>
      <c r="CI15" s="593"/>
      <c r="CJ15" s="593"/>
      <c r="CK15" s="593"/>
      <c r="CL15" s="594"/>
      <c r="CM15" s="595" t="s">
        <v>119</v>
      </c>
      <c r="CN15" s="596"/>
      <c r="CO15" s="596"/>
      <c r="CP15" s="596"/>
      <c r="CQ15" s="596"/>
      <c r="CR15" s="596"/>
      <c r="CS15" s="596"/>
      <c r="CT15" s="597"/>
      <c r="CU15" s="684" t="s">
        <v>119</v>
      </c>
      <c r="CV15" s="684"/>
      <c r="CW15" s="684"/>
      <c r="CX15" s="684"/>
      <c r="CY15" s="601" t="s">
        <v>119</v>
      </c>
      <c r="CZ15" s="596"/>
      <c r="DA15" s="596"/>
      <c r="DB15" s="596"/>
      <c r="DC15" s="596"/>
      <c r="DD15" s="596"/>
      <c r="DE15" s="596"/>
      <c r="DF15" s="596"/>
      <c r="DG15" s="596"/>
      <c r="DH15" s="596"/>
      <c r="DI15" s="596"/>
      <c r="DJ15" s="596"/>
      <c r="DK15" s="597"/>
      <c r="DL15" s="601" t="s">
        <v>119</v>
      </c>
      <c r="DM15" s="596"/>
      <c r="DN15" s="596"/>
      <c r="DO15" s="596"/>
      <c r="DP15" s="596"/>
      <c r="DQ15" s="596"/>
      <c r="DR15" s="596"/>
      <c r="DS15" s="596"/>
      <c r="DT15" s="596"/>
      <c r="DU15" s="596"/>
      <c r="DV15" s="596"/>
      <c r="DW15" s="596"/>
      <c r="DX15" s="690"/>
    </row>
    <row r="16" spans="2:138" ht="11.25" customHeight="1" x14ac:dyDescent="0.2">
      <c r="B16" s="592" t="s">
        <v>237</v>
      </c>
      <c r="C16" s="593"/>
      <c r="D16" s="593"/>
      <c r="E16" s="593"/>
      <c r="F16" s="593"/>
      <c r="G16" s="593"/>
      <c r="H16" s="593"/>
      <c r="I16" s="593"/>
      <c r="J16" s="593"/>
      <c r="K16" s="593"/>
      <c r="L16" s="593"/>
      <c r="M16" s="593"/>
      <c r="N16" s="593"/>
      <c r="O16" s="593"/>
      <c r="P16" s="593"/>
      <c r="Q16" s="594"/>
      <c r="R16" s="595">
        <v>240182878</v>
      </c>
      <c r="S16" s="596"/>
      <c r="T16" s="596"/>
      <c r="U16" s="596"/>
      <c r="V16" s="596"/>
      <c r="W16" s="596"/>
      <c r="X16" s="596"/>
      <c r="Y16" s="597"/>
      <c r="Z16" s="598">
        <v>23.5</v>
      </c>
      <c r="AA16" s="686"/>
      <c r="AB16" s="686"/>
      <c r="AC16" s="689"/>
      <c r="AD16" s="601">
        <v>240182878</v>
      </c>
      <c r="AE16" s="596"/>
      <c r="AF16" s="596"/>
      <c r="AG16" s="596"/>
      <c r="AH16" s="596"/>
      <c r="AI16" s="596"/>
      <c r="AJ16" s="596"/>
      <c r="AK16" s="597"/>
      <c r="AL16" s="598">
        <v>46.5</v>
      </c>
      <c r="AM16" s="686"/>
      <c r="AN16" s="686"/>
      <c r="AO16" s="687"/>
      <c r="AP16" s="592" t="s">
        <v>238</v>
      </c>
      <c r="AQ16" s="593"/>
      <c r="AR16" s="593"/>
      <c r="AS16" s="593"/>
      <c r="AT16" s="593"/>
      <c r="AU16" s="593"/>
      <c r="AV16" s="593"/>
      <c r="AW16" s="593"/>
      <c r="AX16" s="593"/>
      <c r="AY16" s="593"/>
      <c r="AZ16" s="593"/>
      <c r="BA16" s="593"/>
      <c r="BB16" s="593"/>
      <c r="BC16" s="594"/>
      <c r="BD16" s="595">
        <v>2182228</v>
      </c>
      <c r="BE16" s="596"/>
      <c r="BF16" s="596"/>
      <c r="BG16" s="596"/>
      <c r="BH16" s="596"/>
      <c r="BI16" s="596"/>
      <c r="BJ16" s="596"/>
      <c r="BK16" s="597"/>
      <c r="BL16" s="684">
        <v>0.8</v>
      </c>
      <c r="BM16" s="684"/>
      <c r="BN16" s="684"/>
      <c r="BO16" s="684"/>
      <c r="BP16" s="685" t="s">
        <v>119</v>
      </c>
      <c r="BQ16" s="685"/>
      <c r="BR16" s="685"/>
      <c r="BS16" s="685"/>
      <c r="BT16" s="685"/>
      <c r="BU16" s="685"/>
      <c r="BV16" s="685"/>
      <c r="BW16" s="688"/>
      <c r="BY16" s="592" t="s">
        <v>239</v>
      </c>
      <c r="BZ16" s="593"/>
      <c r="CA16" s="593"/>
      <c r="CB16" s="593"/>
      <c r="CC16" s="593"/>
      <c r="CD16" s="593"/>
      <c r="CE16" s="593"/>
      <c r="CF16" s="593"/>
      <c r="CG16" s="593"/>
      <c r="CH16" s="593"/>
      <c r="CI16" s="593"/>
      <c r="CJ16" s="593"/>
      <c r="CK16" s="593"/>
      <c r="CL16" s="594"/>
      <c r="CM16" s="595">
        <v>184505985</v>
      </c>
      <c r="CN16" s="596"/>
      <c r="CO16" s="596"/>
      <c r="CP16" s="596"/>
      <c r="CQ16" s="596"/>
      <c r="CR16" s="596"/>
      <c r="CS16" s="596"/>
      <c r="CT16" s="597"/>
      <c r="CU16" s="684">
        <v>18.5</v>
      </c>
      <c r="CV16" s="684"/>
      <c r="CW16" s="684"/>
      <c r="CX16" s="684"/>
      <c r="CY16" s="601">
        <v>10280411</v>
      </c>
      <c r="CZ16" s="596"/>
      <c r="DA16" s="596"/>
      <c r="DB16" s="596"/>
      <c r="DC16" s="596"/>
      <c r="DD16" s="596"/>
      <c r="DE16" s="596"/>
      <c r="DF16" s="596"/>
      <c r="DG16" s="596"/>
      <c r="DH16" s="596"/>
      <c r="DI16" s="596"/>
      <c r="DJ16" s="596"/>
      <c r="DK16" s="597"/>
      <c r="DL16" s="601">
        <v>135685603</v>
      </c>
      <c r="DM16" s="596"/>
      <c r="DN16" s="596"/>
      <c r="DO16" s="596"/>
      <c r="DP16" s="596"/>
      <c r="DQ16" s="596"/>
      <c r="DR16" s="596"/>
      <c r="DS16" s="596"/>
      <c r="DT16" s="596"/>
      <c r="DU16" s="596"/>
      <c r="DV16" s="596"/>
      <c r="DW16" s="596"/>
      <c r="DX16" s="690"/>
    </row>
    <row r="17" spans="2:128" ht="11.25" customHeight="1" x14ac:dyDescent="0.2">
      <c r="B17" s="592" t="s">
        <v>240</v>
      </c>
      <c r="C17" s="593"/>
      <c r="D17" s="593"/>
      <c r="E17" s="593"/>
      <c r="F17" s="593"/>
      <c r="G17" s="593"/>
      <c r="H17" s="593"/>
      <c r="I17" s="593"/>
      <c r="J17" s="593"/>
      <c r="K17" s="593"/>
      <c r="L17" s="593"/>
      <c r="M17" s="593"/>
      <c r="N17" s="593"/>
      <c r="O17" s="593"/>
      <c r="P17" s="593"/>
      <c r="Q17" s="594"/>
      <c r="R17" s="595">
        <v>3802359</v>
      </c>
      <c r="S17" s="596"/>
      <c r="T17" s="596"/>
      <c r="U17" s="596"/>
      <c r="V17" s="596"/>
      <c r="W17" s="596"/>
      <c r="X17" s="596"/>
      <c r="Y17" s="597"/>
      <c r="Z17" s="598">
        <v>0.4</v>
      </c>
      <c r="AA17" s="686"/>
      <c r="AB17" s="686"/>
      <c r="AC17" s="689"/>
      <c r="AD17" s="601" t="s">
        <v>128</v>
      </c>
      <c r="AE17" s="596"/>
      <c r="AF17" s="596"/>
      <c r="AG17" s="596"/>
      <c r="AH17" s="596"/>
      <c r="AI17" s="596"/>
      <c r="AJ17" s="596"/>
      <c r="AK17" s="597"/>
      <c r="AL17" s="598" t="s">
        <v>119</v>
      </c>
      <c r="AM17" s="686"/>
      <c r="AN17" s="686"/>
      <c r="AO17" s="687"/>
      <c r="AP17" s="592" t="s">
        <v>241</v>
      </c>
      <c r="AQ17" s="593"/>
      <c r="AR17" s="593"/>
      <c r="AS17" s="593"/>
      <c r="AT17" s="593"/>
      <c r="AU17" s="593"/>
      <c r="AV17" s="593"/>
      <c r="AW17" s="593"/>
      <c r="AX17" s="593"/>
      <c r="AY17" s="593"/>
      <c r="AZ17" s="593"/>
      <c r="BA17" s="593"/>
      <c r="BB17" s="593"/>
      <c r="BC17" s="594"/>
      <c r="BD17" s="595">
        <v>58670443</v>
      </c>
      <c r="BE17" s="596"/>
      <c r="BF17" s="596"/>
      <c r="BG17" s="596"/>
      <c r="BH17" s="596"/>
      <c r="BI17" s="596"/>
      <c r="BJ17" s="596"/>
      <c r="BK17" s="597"/>
      <c r="BL17" s="684">
        <v>20.2</v>
      </c>
      <c r="BM17" s="684"/>
      <c r="BN17" s="684"/>
      <c r="BO17" s="684"/>
      <c r="BP17" s="685" t="s">
        <v>119</v>
      </c>
      <c r="BQ17" s="685"/>
      <c r="BR17" s="685"/>
      <c r="BS17" s="685"/>
      <c r="BT17" s="685"/>
      <c r="BU17" s="685"/>
      <c r="BV17" s="685"/>
      <c r="BW17" s="688"/>
      <c r="BY17" s="592" t="s">
        <v>242</v>
      </c>
      <c r="BZ17" s="593"/>
      <c r="CA17" s="593"/>
      <c r="CB17" s="593"/>
      <c r="CC17" s="593"/>
      <c r="CD17" s="593"/>
      <c r="CE17" s="593"/>
      <c r="CF17" s="593"/>
      <c r="CG17" s="593"/>
      <c r="CH17" s="593"/>
      <c r="CI17" s="593"/>
      <c r="CJ17" s="593"/>
      <c r="CK17" s="593"/>
      <c r="CL17" s="594"/>
      <c r="CM17" s="595">
        <v>13093110</v>
      </c>
      <c r="CN17" s="596"/>
      <c r="CO17" s="596"/>
      <c r="CP17" s="596"/>
      <c r="CQ17" s="596"/>
      <c r="CR17" s="596"/>
      <c r="CS17" s="596"/>
      <c r="CT17" s="597"/>
      <c r="CU17" s="684">
        <v>1.3</v>
      </c>
      <c r="CV17" s="684"/>
      <c r="CW17" s="684"/>
      <c r="CX17" s="684"/>
      <c r="CY17" s="601" t="s">
        <v>128</v>
      </c>
      <c r="CZ17" s="596"/>
      <c r="DA17" s="596"/>
      <c r="DB17" s="596"/>
      <c r="DC17" s="596"/>
      <c r="DD17" s="596"/>
      <c r="DE17" s="596"/>
      <c r="DF17" s="596"/>
      <c r="DG17" s="596"/>
      <c r="DH17" s="596"/>
      <c r="DI17" s="596"/>
      <c r="DJ17" s="596"/>
      <c r="DK17" s="597"/>
      <c r="DL17" s="601">
        <v>266074</v>
      </c>
      <c r="DM17" s="596"/>
      <c r="DN17" s="596"/>
      <c r="DO17" s="596"/>
      <c r="DP17" s="596"/>
      <c r="DQ17" s="596"/>
      <c r="DR17" s="596"/>
      <c r="DS17" s="596"/>
      <c r="DT17" s="596"/>
      <c r="DU17" s="596"/>
      <c r="DV17" s="596"/>
      <c r="DW17" s="596"/>
      <c r="DX17" s="690"/>
    </row>
    <row r="18" spans="2:128" ht="11.25" customHeight="1" x14ac:dyDescent="0.2">
      <c r="B18" s="592" t="s">
        <v>243</v>
      </c>
      <c r="C18" s="593"/>
      <c r="D18" s="593"/>
      <c r="E18" s="593"/>
      <c r="F18" s="593"/>
      <c r="G18" s="593"/>
      <c r="H18" s="593"/>
      <c r="I18" s="593"/>
      <c r="J18" s="593"/>
      <c r="K18" s="593"/>
      <c r="L18" s="593"/>
      <c r="M18" s="593"/>
      <c r="N18" s="593"/>
      <c r="O18" s="593"/>
      <c r="P18" s="593"/>
      <c r="Q18" s="594"/>
      <c r="R18" s="595">
        <v>112040</v>
      </c>
      <c r="S18" s="596"/>
      <c r="T18" s="596"/>
      <c r="U18" s="596"/>
      <c r="V18" s="596"/>
      <c r="W18" s="596"/>
      <c r="X18" s="596"/>
      <c r="Y18" s="597"/>
      <c r="Z18" s="598">
        <v>0</v>
      </c>
      <c r="AA18" s="686"/>
      <c r="AB18" s="686"/>
      <c r="AC18" s="689"/>
      <c r="AD18" s="601" t="s">
        <v>119</v>
      </c>
      <c r="AE18" s="596"/>
      <c r="AF18" s="596"/>
      <c r="AG18" s="596"/>
      <c r="AH18" s="596"/>
      <c r="AI18" s="596"/>
      <c r="AJ18" s="596"/>
      <c r="AK18" s="597"/>
      <c r="AL18" s="598" t="s">
        <v>128</v>
      </c>
      <c r="AM18" s="686"/>
      <c r="AN18" s="686"/>
      <c r="AO18" s="687"/>
      <c r="AP18" s="592" t="s">
        <v>244</v>
      </c>
      <c r="AQ18" s="593"/>
      <c r="AR18" s="593"/>
      <c r="AS18" s="593"/>
      <c r="AT18" s="593"/>
      <c r="AU18" s="593"/>
      <c r="AV18" s="593"/>
      <c r="AW18" s="593"/>
      <c r="AX18" s="593"/>
      <c r="AY18" s="593"/>
      <c r="AZ18" s="593"/>
      <c r="BA18" s="593"/>
      <c r="BB18" s="593"/>
      <c r="BC18" s="594"/>
      <c r="BD18" s="595">
        <v>88299975</v>
      </c>
      <c r="BE18" s="596"/>
      <c r="BF18" s="596"/>
      <c r="BG18" s="596"/>
      <c r="BH18" s="596"/>
      <c r="BI18" s="596"/>
      <c r="BJ18" s="596"/>
      <c r="BK18" s="597"/>
      <c r="BL18" s="684">
        <v>30.5</v>
      </c>
      <c r="BM18" s="684"/>
      <c r="BN18" s="684"/>
      <c r="BO18" s="684"/>
      <c r="BP18" s="685" t="s">
        <v>119</v>
      </c>
      <c r="BQ18" s="685"/>
      <c r="BR18" s="685"/>
      <c r="BS18" s="685"/>
      <c r="BT18" s="685"/>
      <c r="BU18" s="685"/>
      <c r="BV18" s="685"/>
      <c r="BW18" s="688"/>
      <c r="BY18" s="592" t="s">
        <v>245</v>
      </c>
      <c r="BZ18" s="593"/>
      <c r="CA18" s="593"/>
      <c r="CB18" s="593"/>
      <c r="CC18" s="593"/>
      <c r="CD18" s="593"/>
      <c r="CE18" s="593"/>
      <c r="CF18" s="593"/>
      <c r="CG18" s="593"/>
      <c r="CH18" s="593"/>
      <c r="CI18" s="593"/>
      <c r="CJ18" s="593"/>
      <c r="CK18" s="593"/>
      <c r="CL18" s="594"/>
      <c r="CM18" s="595">
        <v>171102495</v>
      </c>
      <c r="CN18" s="596"/>
      <c r="CO18" s="596"/>
      <c r="CP18" s="596"/>
      <c r="CQ18" s="596"/>
      <c r="CR18" s="596"/>
      <c r="CS18" s="596"/>
      <c r="CT18" s="597"/>
      <c r="CU18" s="684">
        <v>17.2</v>
      </c>
      <c r="CV18" s="684"/>
      <c r="CW18" s="684"/>
      <c r="CX18" s="684"/>
      <c r="CY18" s="601" t="s">
        <v>128</v>
      </c>
      <c r="CZ18" s="596"/>
      <c r="DA18" s="596"/>
      <c r="DB18" s="596"/>
      <c r="DC18" s="596"/>
      <c r="DD18" s="596"/>
      <c r="DE18" s="596"/>
      <c r="DF18" s="596"/>
      <c r="DG18" s="596"/>
      <c r="DH18" s="596"/>
      <c r="DI18" s="596"/>
      <c r="DJ18" s="596"/>
      <c r="DK18" s="597"/>
      <c r="DL18" s="601">
        <v>170068263</v>
      </c>
      <c r="DM18" s="596"/>
      <c r="DN18" s="596"/>
      <c r="DO18" s="596"/>
      <c r="DP18" s="596"/>
      <c r="DQ18" s="596"/>
      <c r="DR18" s="596"/>
      <c r="DS18" s="596"/>
      <c r="DT18" s="596"/>
      <c r="DU18" s="596"/>
      <c r="DV18" s="596"/>
      <c r="DW18" s="596"/>
      <c r="DX18" s="690"/>
    </row>
    <row r="19" spans="2:128" ht="11.25" customHeight="1" x14ac:dyDescent="0.2">
      <c r="B19" s="592" t="s">
        <v>246</v>
      </c>
      <c r="C19" s="593"/>
      <c r="D19" s="593"/>
      <c r="E19" s="593"/>
      <c r="F19" s="593"/>
      <c r="G19" s="593"/>
      <c r="H19" s="593"/>
      <c r="I19" s="593"/>
      <c r="J19" s="593"/>
      <c r="K19" s="593"/>
      <c r="L19" s="593"/>
      <c r="M19" s="593"/>
      <c r="N19" s="593"/>
      <c r="O19" s="593"/>
      <c r="P19" s="593"/>
      <c r="Q19" s="594"/>
      <c r="R19" s="595">
        <v>577279584</v>
      </c>
      <c r="S19" s="596"/>
      <c r="T19" s="596"/>
      <c r="U19" s="596"/>
      <c r="V19" s="596"/>
      <c r="W19" s="596"/>
      <c r="X19" s="596"/>
      <c r="Y19" s="597"/>
      <c r="Z19" s="598">
        <v>56.5</v>
      </c>
      <c r="AA19" s="686"/>
      <c r="AB19" s="686"/>
      <c r="AC19" s="689"/>
      <c r="AD19" s="601">
        <v>512857681</v>
      </c>
      <c r="AE19" s="596"/>
      <c r="AF19" s="596"/>
      <c r="AG19" s="596"/>
      <c r="AH19" s="596"/>
      <c r="AI19" s="596"/>
      <c r="AJ19" s="596"/>
      <c r="AK19" s="597"/>
      <c r="AL19" s="598">
        <v>99.2</v>
      </c>
      <c r="AM19" s="686"/>
      <c r="AN19" s="686"/>
      <c r="AO19" s="687"/>
      <c r="AP19" s="592" t="s">
        <v>247</v>
      </c>
      <c r="AQ19" s="593"/>
      <c r="AR19" s="593"/>
      <c r="AS19" s="593"/>
      <c r="AT19" s="593"/>
      <c r="AU19" s="593"/>
      <c r="AV19" s="593"/>
      <c r="AW19" s="593"/>
      <c r="AX19" s="593"/>
      <c r="AY19" s="593"/>
      <c r="AZ19" s="593"/>
      <c r="BA19" s="593"/>
      <c r="BB19" s="593"/>
      <c r="BC19" s="594"/>
      <c r="BD19" s="595">
        <v>4694405</v>
      </c>
      <c r="BE19" s="596"/>
      <c r="BF19" s="596"/>
      <c r="BG19" s="596"/>
      <c r="BH19" s="596"/>
      <c r="BI19" s="596"/>
      <c r="BJ19" s="596"/>
      <c r="BK19" s="597"/>
      <c r="BL19" s="684">
        <v>1.6</v>
      </c>
      <c r="BM19" s="684"/>
      <c r="BN19" s="684"/>
      <c r="BO19" s="684"/>
      <c r="BP19" s="685" t="s">
        <v>128</v>
      </c>
      <c r="BQ19" s="685"/>
      <c r="BR19" s="685"/>
      <c r="BS19" s="685"/>
      <c r="BT19" s="685"/>
      <c r="BU19" s="685"/>
      <c r="BV19" s="685"/>
      <c r="BW19" s="688"/>
      <c r="BY19" s="592" t="s">
        <v>248</v>
      </c>
      <c r="BZ19" s="593"/>
      <c r="CA19" s="593"/>
      <c r="CB19" s="593"/>
      <c r="CC19" s="593"/>
      <c r="CD19" s="593"/>
      <c r="CE19" s="593"/>
      <c r="CF19" s="593"/>
      <c r="CG19" s="593"/>
      <c r="CH19" s="593"/>
      <c r="CI19" s="593"/>
      <c r="CJ19" s="593"/>
      <c r="CK19" s="593"/>
      <c r="CL19" s="594"/>
      <c r="CM19" s="595" t="s">
        <v>128</v>
      </c>
      <c r="CN19" s="596"/>
      <c r="CO19" s="596"/>
      <c r="CP19" s="596"/>
      <c r="CQ19" s="596"/>
      <c r="CR19" s="596"/>
      <c r="CS19" s="596"/>
      <c r="CT19" s="597"/>
      <c r="CU19" s="684" t="s">
        <v>212</v>
      </c>
      <c r="CV19" s="684"/>
      <c r="CW19" s="684"/>
      <c r="CX19" s="684"/>
      <c r="CY19" s="601" t="s">
        <v>119</v>
      </c>
      <c r="CZ19" s="596"/>
      <c r="DA19" s="596"/>
      <c r="DB19" s="596"/>
      <c r="DC19" s="596"/>
      <c r="DD19" s="596"/>
      <c r="DE19" s="596"/>
      <c r="DF19" s="596"/>
      <c r="DG19" s="596"/>
      <c r="DH19" s="596"/>
      <c r="DI19" s="596"/>
      <c r="DJ19" s="596"/>
      <c r="DK19" s="597"/>
      <c r="DL19" s="601" t="s">
        <v>119</v>
      </c>
      <c r="DM19" s="596"/>
      <c r="DN19" s="596"/>
      <c r="DO19" s="596"/>
      <c r="DP19" s="596"/>
      <c r="DQ19" s="596"/>
      <c r="DR19" s="596"/>
      <c r="DS19" s="596"/>
      <c r="DT19" s="596"/>
      <c r="DU19" s="596"/>
      <c r="DV19" s="596"/>
      <c r="DW19" s="596"/>
      <c r="DX19" s="690"/>
    </row>
    <row r="20" spans="2:128" ht="11.25" customHeight="1" x14ac:dyDescent="0.2">
      <c r="B20" s="592" t="s">
        <v>249</v>
      </c>
      <c r="C20" s="593"/>
      <c r="D20" s="593"/>
      <c r="E20" s="593"/>
      <c r="F20" s="593"/>
      <c r="G20" s="593"/>
      <c r="H20" s="593"/>
      <c r="I20" s="593"/>
      <c r="J20" s="593"/>
      <c r="K20" s="593"/>
      <c r="L20" s="593"/>
      <c r="M20" s="593"/>
      <c r="N20" s="593"/>
      <c r="O20" s="593"/>
      <c r="P20" s="593"/>
      <c r="Q20" s="594"/>
      <c r="R20" s="595">
        <v>414731</v>
      </c>
      <c r="S20" s="596"/>
      <c r="T20" s="596"/>
      <c r="U20" s="596"/>
      <c r="V20" s="596"/>
      <c r="W20" s="596"/>
      <c r="X20" s="596"/>
      <c r="Y20" s="597"/>
      <c r="Z20" s="598">
        <v>0</v>
      </c>
      <c r="AA20" s="686"/>
      <c r="AB20" s="686"/>
      <c r="AC20" s="689"/>
      <c r="AD20" s="601">
        <v>414731</v>
      </c>
      <c r="AE20" s="596"/>
      <c r="AF20" s="596"/>
      <c r="AG20" s="596"/>
      <c r="AH20" s="596"/>
      <c r="AI20" s="596"/>
      <c r="AJ20" s="596"/>
      <c r="AK20" s="597"/>
      <c r="AL20" s="598">
        <v>0.1</v>
      </c>
      <c r="AM20" s="686"/>
      <c r="AN20" s="686"/>
      <c r="AO20" s="687"/>
      <c r="AP20" s="691" t="s">
        <v>250</v>
      </c>
      <c r="AQ20" s="692"/>
      <c r="AR20" s="692"/>
      <c r="AS20" s="692"/>
      <c r="AT20" s="692"/>
      <c r="AU20" s="692"/>
      <c r="AV20" s="692"/>
      <c r="AW20" s="692"/>
      <c r="AX20" s="692"/>
      <c r="AY20" s="692"/>
      <c r="AZ20" s="692"/>
      <c r="BA20" s="692"/>
      <c r="BB20" s="692"/>
      <c r="BC20" s="693"/>
      <c r="BD20" s="595">
        <v>2340750</v>
      </c>
      <c r="BE20" s="596"/>
      <c r="BF20" s="596"/>
      <c r="BG20" s="596"/>
      <c r="BH20" s="596"/>
      <c r="BI20" s="596"/>
      <c r="BJ20" s="596"/>
      <c r="BK20" s="597"/>
      <c r="BL20" s="684">
        <v>0.8</v>
      </c>
      <c r="BM20" s="684"/>
      <c r="BN20" s="684"/>
      <c r="BO20" s="684"/>
      <c r="BP20" s="685" t="s">
        <v>212</v>
      </c>
      <c r="BQ20" s="685"/>
      <c r="BR20" s="685"/>
      <c r="BS20" s="685"/>
      <c r="BT20" s="685"/>
      <c r="BU20" s="685"/>
      <c r="BV20" s="685"/>
      <c r="BW20" s="688"/>
      <c r="BY20" s="691" t="s">
        <v>251</v>
      </c>
      <c r="BZ20" s="692"/>
      <c r="CA20" s="692"/>
      <c r="CB20" s="692"/>
      <c r="CC20" s="692"/>
      <c r="CD20" s="692"/>
      <c r="CE20" s="692"/>
      <c r="CF20" s="692"/>
      <c r="CG20" s="692"/>
      <c r="CH20" s="692"/>
      <c r="CI20" s="692"/>
      <c r="CJ20" s="692"/>
      <c r="CK20" s="692"/>
      <c r="CL20" s="693"/>
      <c r="CM20" s="595" t="s">
        <v>128</v>
      </c>
      <c r="CN20" s="596"/>
      <c r="CO20" s="596"/>
      <c r="CP20" s="596"/>
      <c r="CQ20" s="596"/>
      <c r="CR20" s="596"/>
      <c r="CS20" s="596"/>
      <c r="CT20" s="597"/>
      <c r="CU20" s="684" t="s">
        <v>119</v>
      </c>
      <c r="CV20" s="684"/>
      <c r="CW20" s="684"/>
      <c r="CX20" s="684"/>
      <c r="CY20" s="601" t="s">
        <v>119</v>
      </c>
      <c r="CZ20" s="596"/>
      <c r="DA20" s="596"/>
      <c r="DB20" s="596"/>
      <c r="DC20" s="596"/>
      <c r="DD20" s="596"/>
      <c r="DE20" s="596"/>
      <c r="DF20" s="596"/>
      <c r="DG20" s="596"/>
      <c r="DH20" s="596"/>
      <c r="DI20" s="596"/>
      <c r="DJ20" s="596"/>
      <c r="DK20" s="597"/>
      <c r="DL20" s="601" t="s">
        <v>119</v>
      </c>
      <c r="DM20" s="596"/>
      <c r="DN20" s="596"/>
      <c r="DO20" s="596"/>
      <c r="DP20" s="596"/>
      <c r="DQ20" s="596"/>
      <c r="DR20" s="596"/>
      <c r="DS20" s="596"/>
      <c r="DT20" s="596"/>
      <c r="DU20" s="596"/>
      <c r="DV20" s="596"/>
      <c r="DW20" s="596"/>
      <c r="DX20" s="690"/>
    </row>
    <row r="21" spans="2:128" ht="11.25" customHeight="1" x14ac:dyDescent="0.2">
      <c r="B21" s="592" t="s">
        <v>252</v>
      </c>
      <c r="C21" s="593"/>
      <c r="D21" s="593"/>
      <c r="E21" s="593"/>
      <c r="F21" s="593"/>
      <c r="G21" s="593"/>
      <c r="H21" s="593"/>
      <c r="I21" s="593"/>
      <c r="J21" s="593"/>
      <c r="K21" s="593"/>
      <c r="L21" s="593"/>
      <c r="M21" s="593"/>
      <c r="N21" s="593"/>
      <c r="O21" s="593"/>
      <c r="P21" s="593"/>
      <c r="Q21" s="594"/>
      <c r="R21" s="595">
        <v>8145747</v>
      </c>
      <c r="S21" s="596"/>
      <c r="T21" s="596"/>
      <c r="U21" s="596"/>
      <c r="V21" s="596"/>
      <c r="W21" s="596"/>
      <c r="X21" s="596"/>
      <c r="Y21" s="597"/>
      <c r="Z21" s="598">
        <v>0.8</v>
      </c>
      <c r="AA21" s="686"/>
      <c r="AB21" s="686"/>
      <c r="AC21" s="689"/>
      <c r="AD21" s="601" t="s">
        <v>119</v>
      </c>
      <c r="AE21" s="596"/>
      <c r="AF21" s="596"/>
      <c r="AG21" s="596"/>
      <c r="AH21" s="596"/>
      <c r="AI21" s="596"/>
      <c r="AJ21" s="596"/>
      <c r="AK21" s="597"/>
      <c r="AL21" s="598" t="s">
        <v>128</v>
      </c>
      <c r="AM21" s="686"/>
      <c r="AN21" s="686"/>
      <c r="AO21" s="687"/>
      <c r="AP21" s="691" t="s">
        <v>253</v>
      </c>
      <c r="AQ21" s="692"/>
      <c r="AR21" s="692"/>
      <c r="AS21" s="692"/>
      <c r="AT21" s="692"/>
      <c r="AU21" s="692"/>
      <c r="AV21" s="692"/>
      <c r="AW21" s="692"/>
      <c r="AX21" s="692"/>
      <c r="AY21" s="692"/>
      <c r="AZ21" s="692"/>
      <c r="BA21" s="692"/>
      <c r="BB21" s="692"/>
      <c r="BC21" s="693"/>
      <c r="BD21" s="595">
        <v>537145</v>
      </c>
      <c r="BE21" s="596"/>
      <c r="BF21" s="596"/>
      <c r="BG21" s="596"/>
      <c r="BH21" s="596"/>
      <c r="BI21" s="596"/>
      <c r="BJ21" s="596"/>
      <c r="BK21" s="597"/>
      <c r="BL21" s="684">
        <v>0.2</v>
      </c>
      <c r="BM21" s="684"/>
      <c r="BN21" s="684"/>
      <c r="BO21" s="684"/>
      <c r="BP21" s="685" t="s">
        <v>216</v>
      </c>
      <c r="BQ21" s="685"/>
      <c r="BR21" s="685"/>
      <c r="BS21" s="685"/>
      <c r="BT21" s="685"/>
      <c r="BU21" s="685"/>
      <c r="BV21" s="685"/>
      <c r="BW21" s="688"/>
      <c r="BY21" s="691" t="s">
        <v>254</v>
      </c>
      <c r="BZ21" s="692"/>
      <c r="CA21" s="692"/>
      <c r="CB21" s="692"/>
      <c r="CC21" s="692"/>
      <c r="CD21" s="692"/>
      <c r="CE21" s="692"/>
      <c r="CF21" s="692"/>
      <c r="CG21" s="692"/>
      <c r="CH21" s="692"/>
      <c r="CI21" s="692"/>
      <c r="CJ21" s="692"/>
      <c r="CK21" s="692"/>
      <c r="CL21" s="693"/>
      <c r="CM21" s="595">
        <v>451216</v>
      </c>
      <c r="CN21" s="596"/>
      <c r="CO21" s="596"/>
      <c r="CP21" s="596"/>
      <c r="CQ21" s="596"/>
      <c r="CR21" s="596"/>
      <c r="CS21" s="596"/>
      <c r="CT21" s="597"/>
      <c r="CU21" s="684">
        <v>0</v>
      </c>
      <c r="CV21" s="684"/>
      <c r="CW21" s="684"/>
      <c r="CX21" s="684"/>
      <c r="CY21" s="601" t="s">
        <v>119</v>
      </c>
      <c r="CZ21" s="596"/>
      <c r="DA21" s="596"/>
      <c r="DB21" s="596"/>
      <c r="DC21" s="596"/>
      <c r="DD21" s="596"/>
      <c r="DE21" s="596"/>
      <c r="DF21" s="596"/>
      <c r="DG21" s="596"/>
      <c r="DH21" s="596"/>
      <c r="DI21" s="596"/>
      <c r="DJ21" s="596"/>
      <c r="DK21" s="597"/>
      <c r="DL21" s="601">
        <v>451216</v>
      </c>
      <c r="DM21" s="596"/>
      <c r="DN21" s="596"/>
      <c r="DO21" s="596"/>
      <c r="DP21" s="596"/>
      <c r="DQ21" s="596"/>
      <c r="DR21" s="596"/>
      <c r="DS21" s="596"/>
      <c r="DT21" s="596"/>
      <c r="DU21" s="596"/>
      <c r="DV21" s="596"/>
      <c r="DW21" s="596"/>
      <c r="DX21" s="690"/>
    </row>
    <row r="22" spans="2:128" ht="11.25" customHeight="1" x14ac:dyDescent="0.2">
      <c r="B22" s="592" t="s">
        <v>255</v>
      </c>
      <c r="C22" s="593"/>
      <c r="D22" s="593"/>
      <c r="E22" s="593"/>
      <c r="F22" s="593"/>
      <c r="G22" s="593"/>
      <c r="H22" s="593"/>
      <c r="I22" s="593"/>
      <c r="J22" s="593"/>
      <c r="K22" s="593"/>
      <c r="L22" s="593"/>
      <c r="M22" s="593"/>
      <c r="N22" s="593"/>
      <c r="O22" s="593"/>
      <c r="P22" s="593"/>
      <c r="Q22" s="594"/>
      <c r="R22" s="595">
        <v>11331743</v>
      </c>
      <c r="S22" s="596"/>
      <c r="T22" s="596"/>
      <c r="U22" s="596"/>
      <c r="V22" s="596"/>
      <c r="W22" s="596"/>
      <c r="X22" s="596"/>
      <c r="Y22" s="597"/>
      <c r="Z22" s="598">
        <v>1.1000000000000001</v>
      </c>
      <c r="AA22" s="686"/>
      <c r="AB22" s="686"/>
      <c r="AC22" s="689"/>
      <c r="AD22" s="601">
        <v>3341656</v>
      </c>
      <c r="AE22" s="596"/>
      <c r="AF22" s="596"/>
      <c r="AG22" s="596"/>
      <c r="AH22" s="596"/>
      <c r="AI22" s="596"/>
      <c r="AJ22" s="596"/>
      <c r="AK22" s="597"/>
      <c r="AL22" s="598">
        <v>0.6</v>
      </c>
      <c r="AM22" s="686"/>
      <c r="AN22" s="686"/>
      <c r="AO22" s="687"/>
      <c r="AP22" s="691" t="s">
        <v>256</v>
      </c>
      <c r="AQ22" s="692"/>
      <c r="AR22" s="692"/>
      <c r="AS22" s="692"/>
      <c r="AT22" s="692"/>
      <c r="AU22" s="692"/>
      <c r="AV22" s="692"/>
      <c r="AW22" s="692"/>
      <c r="AX22" s="692"/>
      <c r="AY22" s="692"/>
      <c r="AZ22" s="692"/>
      <c r="BA22" s="692"/>
      <c r="BB22" s="692"/>
      <c r="BC22" s="693"/>
      <c r="BD22" s="595">
        <v>3759262</v>
      </c>
      <c r="BE22" s="596"/>
      <c r="BF22" s="596"/>
      <c r="BG22" s="596"/>
      <c r="BH22" s="596"/>
      <c r="BI22" s="596"/>
      <c r="BJ22" s="596"/>
      <c r="BK22" s="597"/>
      <c r="BL22" s="684">
        <v>1.3</v>
      </c>
      <c r="BM22" s="684"/>
      <c r="BN22" s="684"/>
      <c r="BO22" s="684"/>
      <c r="BP22" s="685" t="s">
        <v>128</v>
      </c>
      <c r="BQ22" s="685"/>
      <c r="BR22" s="685"/>
      <c r="BS22" s="685"/>
      <c r="BT22" s="685"/>
      <c r="BU22" s="685"/>
      <c r="BV22" s="685"/>
      <c r="BW22" s="688"/>
      <c r="BY22" s="691" t="s">
        <v>257</v>
      </c>
      <c r="BZ22" s="692"/>
      <c r="CA22" s="692"/>
      <c r="CB22" s="692"/>
      <c r="CC22" s="692"/>
      <c r="CD22" s="692"/>
      <c r="CE22" s="692"/>
      <c r="CF22" s="692"/>
      <c r="CG22" s="692"/>
      <c r="CH22" s="692"/>
      <c r="CI22" s="692"/>
      <c r="CJ22" s="692"/>
      <c r="CK22" s="692"/>
      <c r="CL22" s="693"/>
      <c r="CM22" s="595">
        <v>901239</v>
      </c>
      <c r="CN22" s="596"/>
      <c r="CO22" s="596"/>
      <c r="CP22" s="596"/>
      <c r="CQ22" s="596"/>
      <c r="CR22" s="596"/>
      <c r="CS22" s="596"/>
      <c r="CT22" s="597"/>
      <c r="CU22" s="684">
        <v>0.1</v>
      </c>
      <c r="CV22" s="684"/>
      <c r="CW22" s="684"/>
      <c r="CX22" s="684"/>
      <c r="CY22" s="601" t="s">
        <v>128</v>
      </c>
      <c r="CZ22" s="596"/>
      <c r="DA22" s="596"/>
      <c r="DB22" s="596"/>
      <c r="DC22" s="596"/>
      <c r="DD22" s="596"/>
      <c r="DE22" s="596"/>
      <c r="DF22" s="596"/>
      <c r="DG22" s="596"/>
      <c r="DH22" s="596"/>
      <c r="DI22" s="596"/>
      <c r="DJ22" s="596"/>
      <c r="DK22" s="597"/>
      <c r="DL22" s="601">
        <v>901239</v>
      </c>
      <c r="DM22" s="596"/>
      <c r="DN22" s="596"/>
      <c r="DO22" s="596"/>
      <c r="DP22" s="596"/>
      <c r="DQ22" s="596"/>
      <c r="DR22" s="596"/>
      <c r="DS22" s="596"/>
      <c r="DT22" s="596"/>
      <c r="DU22" s="596"/>
      <c r="DV22" s="596"/>
      <c r="DW22" s="596"/>
      <c r="DX22" s="690"/>
    </row>
    <row r="23" spans="2:128" ht="11.25" customHeight="1" x14ac:dyDescent="0.2">
      <c r="B23" s="592" t="s">
        <v>258</v>
      </c>
      <c r="C23" s="593"/>
      <c r="D23" s="593"/>
      <c r="E23" s="593"/>
      <c r="F23" s="593"/>
      <c r="G23" s="593"/>
      <c r="H23" s="593"/>
      <c r="I23" s="593"/>
      <c r="J23" s="593"/>
      <c r="K23" s="593"/>
      <c r="L23" s="593"/>
      <c r="M23" s="593"/>
      <c r="N23" s="593"/>
      <c r="O23" s="593"/>
      <c r="P23" s="593"/>
      <c r="Q23" s="594"/>
      <c r="R23" s="595">
        <v>3383865</v>
      </c>
      <c r="S23" s="596"/>
      <c r="T23" s="596"/>
      <c r="U23" s="596"/>
      <c r="V23" s="596"/>
      <c r="W23" s="596"/>
      <c r="X23" s="596"/>
      <c r="Y23" s="597"/>
      <c r="Z23" s="598">
        <v>0.3</v>
      </c>
      <c r="AA23" s="686"/>
      <c r="AB23" s="686"/>
      <c r="AC23" s="689"/>
      <c r="AD23" s="601" t="s">
        <v>119</v>
      </c>
      <c r="AE23" s="596"/>
      <c r="AF23" s="596"/>
      <c r="AG23" s="596"/>
      <c r="AH23" s="596"/>
      <c r="AI23" s="596"/>
      <c r="AJ23" s="596"/>
      <c r="AK23" s="597"/>
      <c r="AL23" s="598" t="s">
        <v>128</v>
      </c>
      <c r="AM23" s="686"/>
      <c r="AN23" s="686"/>
      <c r="AO23" s="687"/>
      <c r="AP23" s="691" t="s">
        <v>259</v>
      </c>
      <c r="AQ23" s="692"/>
      <c r="AR23" s="692"/>
      <c r="AS23" s="692"/>
      <c r="AT23" s="692"/>
      <c r="AU23" s="692"/>
      <c r="AV23" s="692"/>
      <c r="AW23" s="692"/>
      <c r="AX23" s="692"/>
      <c r="AY23" s="692"/>
      <c r="AZ23" s="692"/>
      <c r="BA23" s="692"/>
      <c r="BB23" s="692"/>
      <c r="BC23" s="693"/>
      <c r="BD23" s="595">
        <v>23670731</v>
      </c>
      <c r="BE23" s="596"/>
      <c r="BF23" s="596"/>
      <c r="BG23" s="596"/>
      <c r="BH23" s="596"/>
      <c r="BI23" s="596"/>
      <c r="BJ23" s="596"/>
      <c r="BK23" s="597"/>
      <c r="BL23" s="684">
        <v>8.1999999999999993</v>
      </c>
      <c r="BM23" s="684"/>
      <c r="BN23" s="684"/>
      <c r="BO23" s="684"/>
      <c r="BP23" s="685" t="s">
        <v>128</v>
      </c>
      <c r="BQ23" s="685"/>
      <c r="BR23" s="685"/>
      <c r="BS23" s="685"/>
      <c r="BT23" s="685"/>
      <c r="BU23" s="685"/>
      <c r="BV23" s="685"/>
      <c r="BW23" s="688"/>
      <c r="BY23" s="691" t="s">
        <v>260</v>
      </c>
      <c r="BZ23" s="692"/>
      <c r="CA23" s="692"/>
      <c r="CB23" s="692"/>
      <c r="CC23" s="692"/>
      <c r="CD23" s="692"/>
      <c r="CE23" s="692"/>
      <c r="CF23" s="692"/>
      <c r="CG23" s="692"/>
      <c r="CH23" s="692"/>
      <c r="CI23" s="692"/>
      <c r="CJ23" s="692"/>
      <c r="CK23" s="692"/>
      <c r="CL23" s="693"/>
      <c r="CM23" s="595">
        <v>697302</v>
      </c>
      <c r="CN23" s="596"/>
      <c r="CO23" s="596"/>
      <c r="CP23" s="596"/>
      <c r="CQ23" s="596"/>
      <c r="CR23" s="596"/>
      <c r="CS23" s="596"/>
      <c r="CT23" s="597"/>
      <c r="CU23" s="684">
        <v>0.1</v>
      </c>
      <c r="CV23" s="684"/>
      <c r="CW23" s="684"/>
      <c r="CX23" s="684"/>
      <c r="CY23" s="601" t="s">
        <v>119</v>
      </c>
      <c r="CZ23" s="596"/>
      <c r="DA23" s="596"/>
      <c r="DB23" s="596"/>
      <c r="DC23" s="596"/>
      <c r="DD23" s="596"/>
      <c r="DE23" s="596"/>
      <c r="DF23" s="596"/>
      <c r="DG23" s="596"/>
      <c r="DH23" s="596"/>
      <c r="DI23" s="596"/>
      <c r="DJ23" s="596"/>
      <c r="DK23" s="597"/>
      <c r="DL23" s="601">
        <v>697302</v>
      </c>
      <c r="DM23" s="596"/>
      <c r="DN23" s="596"/>
      <c r="DO23" s="596"/>
      <c r="DP23" s="596"/>
      <c r="DQ23" s="596"/>
      <c r="DR23" s="596"/>
      <c r="DS23" s="596"/>
      <c r="DT23" s="596"/>
      <c r="DU23" s="596"/>
      <c r="DV23" s="596"/>
      <c r="DW23" s="596"/>
      <c r="DX23" s="690"/>
    </row>
    <row r="24" spans="2:128" ht="11.25" customHeight="1" x14ac:dyDescent="0.2">
      <c r="B24" s="592" t="s">
        <v>261</v>
      </c>
      <c r="C24" s="593"/>
      <c r="D24" s="593"/>
      <c r="E24" s="593"/>
      <c r="F24" s="593"/>
      <c r="G24" s="593"/>
      <c r="H24" s="593"/>
      <c r="I24" s="593"/>
      <c r="J24" s="593"/>
      <c r="K24" s="593"/>
      <c r="L24" s="593"/>
      <c r="M24" s="593"/>
      <c r="N24" s="593"/>
      <c r="O24" s="593"/>
      <c r="P24" s="593"/>
      <c r="Q24" s="594"/>
      <c r="R24" s="595">
        <v>145640543</v>
      </c>
      <c r="S24" s="596"/>
      <c r="T24" s="596"/>
      <c r="U24" s="596"/>
      <c r="V24" s="596"/>
      <c r="W24" s="596"/>
      <c r="X24" s="596"/>
      <c r="Y24" s="597"/>
      <c r="Z24" s="598">
        <v>14.3</v>
      </c>
      <c r="AA24" s="686"/>
      <c r="AB24" s="686"/>
      <c r="AC24" s="689"/>
      <c r="AD24" s="601" t="s">
        <v>216</v>
      </c>
      <c r="AE24" s="596"/>
      <c r="AF24" s="596"/>
      <c r="AG24" s="596"/>
      <c r="AH24" s="596"/>
      <c r="AI24" s="596"/>
      <c r="AJ24" s="596"/>
      <c r="AK24" s="597"/>
      <c r="AL24" s="598" t="s">
        <v>119</v>
      </c>
      <c r="AM24" s="686"/>
      <c r="AN24" s="686"/>
      <c r="AO24" s="687"/>
      <c r="AP24" s="691" t="s">
        <v>262</v>
      </c>
      <c r="AQ24" s="692"/>
      <c r="AR24" s="692"/>
      <c r="AS24" s="692"/>
      <c r="AT24" s="692"/>
      <c r="AU24" s="692"/>
      <c r="AV24" s="692"/>
      <c r="AW24" s="692"/>
      <c r="AX24" s="692"/>
      <c r="AY24" s="692"/>
      <c r="AZ24" s="692"/>
      <c r="BA24" s="692"/>
      <c r="BB24" s="692"/>
      <c r="BC24" s="693"/>
      <c r="BD24" s="595">
        <v>31816624</v>
      </c>
      <c r="BE24" s="596"/>
      <c r="BF24" s="596"/>
      <c r="BG24" s="596"/>
      <c r="BH24" s="596"/>
      <c r="BI24" s="596"/>
      <c r="BJ24" s="596"/>
      <c r="BK24" s="597"/>
      <c r="BL24" s="684">
        <v>11</v>
      </c>
      <c r="BM24" s="684"/>
      <c r="BN24" s="684"/>
      <c r="BO24" s="684"/>
      <c r="BP24" s="685" t="s">
        <v>119</v>
      </c>
      <c r="BQ24" s="685"/>
      <c r="BR24" s="685"/>
      <c r="BS24" s="685"/>
      <c r="BT24" s="685"/>
      <c r="BU24" s="685"/>
      <c r="BV24" s="685"/>
      <c r="BW24" s="688"/>
      <c r="BY24" s="691" t="s">
        <v>263</v>
      </c>
      <c r="BZ24" s="692"/>
      <c r="CA24" s="692"/>
      <c r="CB24" s="692"/>
      <c r="CC24" s="692"/>
      <c r="CD24" s="692"/>
      <c r="CE24" s="692"/>
      <c r="CF24" s="692"/>
      <c r="CG24" s="692"/>
      <c r="CH24" s="692"/>
      <c r="CI24" s="692"/>
      <c r="CJ24" s="692"/>
      <c r="CK24" s="692"/>
      <c r="CL24" s="693"/>
      <c r="CM24" s="595">
        <v>112123</v>
      </c>
      <c r="CN24" s="596"/>
      <c r="CO24" s="596"/>
      <c r="CP24" s="596"/>
      <c r="CQ24" s="596"/>
      <c r="CR24" s="596"/>
      <c r="CS24" s="596"/>
      <c r="CT24" s="597"/>
      <c r="CU24" s="684">
        <v>0</v>
      </c>
      <c r="CV24" s="684"/>
      <c r="CW24" s="684"/>
      <c r="CX24" s="684"/>
      <c r="CY24" s="601" t="s">
        <v>216</v>
      </c>
      <c r="CZ24" s="596"/>
      <c r="DA24" s="596"/>
      <c r="DB24" s="596"/>
      <c r="DC24" s="596"/>
      <c r="DD24" s="596"/>
      <c r="DE24" s="596"/>
      <c r="DF24" s="596"/>
      <c r="DG24" s="596"/>
      <c r="DH24" s="596"/>
      <c r="DI24" s="596"/>
      <c r="DJ24" s="596"/>
      <c r="DK24" s="597"/>
      <c r="DL24" s="601">
        <v>112123</v>
      </c>
      <c r="DM24" s="596"/>
      <c r="DN24" s="596"/>
      <c r="DO24" s="596"/>
      <c r="DP24" s="596"/>
      <c r="DQ24" s="596"/>
      <c r="DR24" s="596"/>
      <c r="DS24" s="596"/>
      <c r="DT24" s="596"/>
      <c r="DU24" s="596"/>
      <c r="DV24" s="596"/>
      <c r="DW24" s="596"/>
      <c r="DX24" s="690"/>
    </row>
    <row r="25" spans="2:128" ht="11.25" customHeight="1" x14ac:dyDescent="0.2">
      <c r="B25" s="592" t="s">
        <v>264</v>
      </c>
      <c r="C25" s="593"/>
      <c r="D25" s="593"/>
      <c r="E25" s="593"/>
      <c r="F25" s="593"/>
      <c r="G25" s="593"/>
      <c r="H25" s="593"/>
      <c r="I25" s="593"/>
      <c r="J25" s="593"/>
      <c r="K25" s="593"/>
      <c r="L25" s="593"/>
      <c r="M25" s="593"/>
      <c r="N25" s="593"/>
      <c r="O25" s="593"/>
      <c r="P25" s="593"/>
      <c r="Q25" s="594"/>
      <c r="R25" s="595" t="s">
        <v>119</v>
      </c>
      <c r="S25" s="596"/>
      <c r="T25" s="596"/>
      <c r="U25" s="596"/>
      <c r="V25" s="596"/>
      <c r="W25" s="596"/>
      <c r="X25" s="596"/>
      <c r="Y25" s="597"/>
      <c r="Z25" s="598" t="s">
        <v>119</v>
      </c>
      <c r="AA25" s="686"/>
      <c r="AB25" s="686"/>
      <c r="AC25" s="689"/>
      <c r="AD25" s="601" t="s">
        <v>119</v>
      </c>
      <c r="AE25" s="596"/>
      <c r="AF25" s="596"/>
      <c r="AG25" s="596"/>
      <c r="AH25" s="596"/>
      <c r="AI25" s="596"/>
      <c r="AJ25" s="596"/>
      <c r="AK25" s="597"/>
      <c r="AL25" s="598" t="s">
        <v>119</v>
      </c>
      <c r="AM25" s="686"/>
      <c r="AN25" s="686"/>
      <c r="AO25" s="687"/>
      <c r="AP25" s="691" t="s">
        <v>265</v>
      </c>
      <c r="AQ25" s="692"/>
      <c r="AR25" s="692"/>
      <c r="AS25" s="692"/>
      <c r="AT25" s="692"/>
      <c r="AU25" s="692"/>
      <c r="AV25" s="692"/>
      <c r="AW25" s="692"/>
      <c r="AX25" s="692"/>
      <c r="AY25" s="692"/>
      <c r="AZ25" s="692"/>
      <c r="BA25" s="692"/>
      <c r="BB25" s="692"/>
      <c r="BC25" s="693"/>
      <c r="BD25" s="595">
        <v>47782</v>
      </c>
      <c r="BE25" s="596"/>
      <c r="BF25" s="596"/>
      <c r="BG25" s="596"/>
      <c r="BH25" s="596"/>
      <c r="BI25" s="596"/>
      <c r="BJ25" s="596"/>
      <c r="BK25" s="597"/>
      <c r="BL25" s="684">
        <v>0</v>
      </c>
      <c r="BM25" s="684"/>
      <c r="BN25" s="684"/>
      <c r="BO25" s="684"/>
      <c r="BP25" s="685" t="s">
        <v>216</v>
      </c>
      <c r="BQ25" s="685"/>
      <c r="BR25" s="685"/>
      <c r="BS25" s="685"/>
      <c r="BT25" s="685"/>
      <c r="BU25" s="685"/>
      <c r="BV25" s="685"/>
      <c r="BW25" s="688"/>
      <c r="BY25" s="691" t="s">
        <v>266</v>
      </c>
      <c r="BZ25" s="692"/>
      <c r="CA25" s="692"/>
      <c r="CB25" s="692"/>
      <c r="CC25" s="692"/>
      <c r="CD25" s="692"/>
      <c r="CE25" s="692"/>
      <c r="CF25" s="692"/>
      <c r="CG25" s="692"/>
      <c r="CH25" s="692"/>
      <c r="CI25" s="692"/>
      <c r="CJ25" s="692"/>
      <c r="CK25" s="692"/>
      <c r="CL25" s="693"/>
      <c r="CM25" s="595">
        <v>1723070</v>
      </c>
      <c r="CN25" s="596"/>
      <c r="CO25" s="596"/>
      <c r="CP25" s="596"/>
      <c r="CQ25" s="596"/>
      <c r="CR25" s="596"/>
      <c r="CS25" s="596"/>
      <c r="CT25" s="597"/>
      <c r="CU25" s="684">
        <v>0.2</v>
      </c>
      <c r="CV25" s="684"/>
      <c r="CW25" s="684"/>
      <c r="CX25" s="684"/>
      <c r="CY25" s="601" t="s">
        <v>119</v>
      </c>
      <c r="CZ25" s="596"/>
      <c r="DA25" s="596"/>
      <c r="DB25" s="596"/>
      <c r="DC25" s="596"/>
      <c r="DD25" s="596"/>
      <c r="DE25" s="596"/>
      <c r="DF25" s="596"/>
      <c r="DG25" s="596"/>
      <c r="DH25" s="596"/>
      <c r="DI25" s="596"/>
      <c r="DJ25" s="596"/>
      <c r="DK25" s="597"/>
      <c r="DL25" s="601">
        <v>1723070</v>
      </c>
      <c r="DM25" s="596"/>
      <c r="DN25" s="596"/>
      <c r="DO25" s="596"/>
      <c r="DP25" s="596"/>
      <c r="DQ25" s="596"/>
      <c r="DR25" s="596"/>
      <c r="DS25" s="596"/>
      <c r="DT25" s="596"/>
      <c r="DU25" s="596"/>
      <c r="DV25" s="596"/>
      <c r="DW25" s="596"/>
      <c r="DX25" s="690"/>
    </row>
    <row r="26" spans="2:128" ht="11.25" customHeight="1" x14ac:dyDescent="0.2">
      <c r="B26" s="592" t="s">
        <v>267</v>
      </c>
      <c r="C26" s="593"/>
      <c r="D26" s="593"/>
      <c r="E26" s="593"/>
      <c r="F26" s="593"/>
      <c r="G26" s="593"/>
      <c r="H26" s="593"/>
      <c r="I26" s="593"/>
      <c r="J26" s="593"/>
      <c r="K26" s="593"/>
      <c r="L26" s="593"/>
      <c r="M26" s="593"/>
      <c r="N26" s="593"/>
      <c r="O26" s="593"/>
      <c r="P26" s="593"/>
      <c r="Q26" s="594"/>
      <c r="R26" s="595">
        <v>2090230</v>
      </c>
      <c r="S26" s="596"/>
      <c r="T26" s="596"/>
      <c r="U26" s="596"/>
      <c r="V26" s="596"/>
      <c r="W26" s="596"/>
      <c r="X26" s="596"/>
      <c r="Y26" s="597"/>
      <c r="Z26" s="598">
        <v>0.2</v>
      </c>
      <c r="AA26" s="686"/>
      <c r="AB26" s="686"/>
      <c r="AC26" s="689"/>
      <c r="AD26" s="601">
        <v>250196</v>
      </c>
      <c r="AE26" s="596"/>
      <c r="AF26" s="596"/>
      <c r="AG26" s="596"/>
      <c r="AH26" s="596"/>
      <c r="AI26" s="596"/>
      <c r="AJ26" s="596"/>
      <c r="AK26" s="597"/>
      <c r="AL26" s="598">
        <v>0</v>
      </c>
      <c r="AM26" s="686"/>
      <c r="AN26" s="686"/>
      <c r="AO26" s="687"/>
      <c r="AP26" s="691" t="s">
        <v>268</v>
      </c>
      <c r="AQ26" s="692"/>
      <c r="AR26" s="692"/>
      <c r="AS26" s="692"/>
      <c r="AT26" s="692"/>
      <c r="AU26" s="692"/>
      <c r="AV26" s="692"/>
      <c r="AW26" s="692"/>
      <c r="AX26" s="692"/>
      <c r="AY26" s="692"/>
      <c r="AZ26" s="692"/>
      <c r="BA26" s="692"/>
      <c r="BB26" s="692"/>
      <c r="BC26" s="693"/>
      <c r="BD26" s="595" t="s">
        <v>119</v>
      </c>
      <c r="BE26" s="596"/>
      <c r="BF26" s="596"/>
      <c r="BG26" s="596"/>
      <c r="BH26" s="596"/>
      <c r="BI26" s="596"/>
      <c r="BJ26" s="596"/>
      <c r="BK26" s="597"/>
      <c r="BL26" s="684" t="s">
        <v>128</v>
      </c>
      <c r="BM26" s="684"/>
      <c r="BN26" s="684"/>
      <c r="BO26" s="684"/>
      <c r="BP26" s="685" t="s">
        <v>128</v>
      </c>
      <c r="BQ26" s="685"/>
      <c r="BR26" s="685"/>
      <c r="BS26" s="685"/>
      <c r="BT26" s="685"/>
      <c r="BU26" s="685"/>
      <c r="BV26" s="685"/>
      <c r="BW26" s="688"/>
      <c r="BY26" s="691" t="s">
        <v>269</v>
      </c>
      <c r="BZ26" s="692"/>
      <c r="CA26" s="692"/>
      <c r="CB26" s="692"/>
      <c r="CC26" s="692"/>
      <c r="CD26" s="692"/>
      <c r="CE26" s="692"/>
      <c r="CF26" s="692"/>
      <c r="CG26" s="692"/>
      <c r="CH26" s="692"/>
      <c r="CI26" s="692"/>
      <c r="CJ26" s="692"/>
      <c r="CK26" s="692"/>
      <c r="CL26" s="693"/>
      <c r="CM26" s="595">
        <v>43346707</v>
      </c>
      <c r="CN26" s="596"/>
      <c r="CO26" s="596"/>
      <c r="CP26" s="596"/>
      <c r="CQ26" s="596"/>
      <c r="CR26" s="596"/>
      <c r="CS26" s="596"/>
      <c r="CT26" s="597"/>
      <c r="CU26" s="684">
        <v>4.3</v>
      </c>
      <c r="CV26" s="684"/>
      <c r="CW26" s="684"/>
      <c r="CX26" s="684"/>
      <c r="CY26" s="601" t="s">
        <v>216</v>
      </c>
      <c r="CZ26" s="596"/>
      <c r="DA26" s="596"/>
      <c r="DB26" s="596"/>
      <c r="DC26" s="596"/>
      <c r="DD26" s="596"/>
      <c r="DE26" s="596"/>
      <c r="DF26" s="596"/>
      <c r="DG26" s="596"/>
      <c r="DH26" s="596"/>
      <c r="DI26" s="596"/>
      <c r="DJ26" s="596"/>
      <c r="DK26" s="597"/>
      <c r="DL26" s="601">
        <v>43346707</v>
      </c>
      <c r="DM26" s="596"/>
      <c r="DN26" s="596"/>
      <c r="DO26" s="596"/>
      <c r="DP26" s="596"/>
      <c r="DQ26" s="596"/>
      <c r="DR26" s="596"/>
      <c r="DS26" s="596"/>
      <c r="DT26" s="596"/>
      <c r="DU26" s="596"/>
      <c r="DV26" s="596"/>
      <c r="DW26" s="596"/>
      <c r="DX26" s="690"/>
    </row>
    <row r="27" spans="2:128" ht="11.25" customHeight="1" x14ac:dyDescent="0.2">
      <c r="B27" s="592" t="s">
        <v>270</v>
      </c>
      <c r="C27" s="593"/>
      <c r="D27" s="593"/>
      <c r="E27" s="593"/>
      <c r="F27" s="593"/>
      <c r="G27" s="593"/>
      <c r="H27" s="593"/>
      <c r="I27" s="593"/>
      <c r="J27" s="593"/>
      <c r="K27" s="593"/>
      <c r="L27" s="593"/>
      <c r="M27" s="593"/>
      <c r="N27" s="593"/>
      <c r="O27" s="593"/>
      <c r="P27" s="593"/>
      <c r="Q27" s="594"/>
      <c r="R27" s="595">
        <v>510609</v>
      </c>
      <c r="S27" s="596"/>
      <c r="T27" s="596"/>
      <c r="U27" s="596"/>
      <c r="V27" s="596"/>
      <c r="W27" s="596"/>
      <c r="X27" s="596"/>
      <c r="Y27" s="597"/>
      <c r="Z27" s="598">
        <v>0</v>
      </c>
      <c r="AA27" s="686"/>
      <c r="AB27" s="686"/>
      <c r="AC27" s="689"/>
      <c r="AD27" s="601" t="s">
        <v>119</v>
      </c>
      <c r="AE27" s="596"/>
      <c r="AF27" s="596"/>
      <c r="AG27" s="596"/>
      <c r="AH27" s="596"/>
      <c r="AI27" s="596"/>
      <c r="AJ27" s="596"/>
      <c r="AK27" s="597"/>
      <c r="AL27" s="598" t="s">
        <v>119</v>
      </c>
      <c r="AM27" s="686"/>
      <c r="AN27" s="686"/>
      <c r="AO27" s="687"/>
      <c r="AP27" s="691" t="s">
        <v>271</v>
      </c>
      <c r="AQ27" s="692"/>
      <c r="AR27" s="692"/>
      <c r="AS27" s="692"/>
      <c r="AT27" s="692"/>
      <c r="AU27" s="692"/>
      <c r="AV27" s="692"/>
      <c r="AW27" s="692"/>
      <c r="AX27" s="692"/>
      <c r="AY27" s="692"/>
      <c r="AZ27" s="692"/>
      <c r="BA27" s="692"/>
      <c r="BB27" s="692"/>
      <c r="BC27" s="693"/>
      <c r="BD27" s="595">
        <v>3209844</v>
      </c>
      <c r="BE27" s="596"/>
      <c r="BF27" s="596"/>
      <c r="BG27" s="596"/>
      <c r="BH27" s="596"/>
      <c r="BI27" s="596"/>
      <c r="BJ27" s="596"/>
      <c r="BK27" s="597"/>
      <c r="BL27" s="684">
        <v>1.1000000000000001</v>
      </c>
      <c r="BM27" s="684"/>
      <c r="BN27" s="684"/>
      <c r="BO27" s="684"/>
      <c r="BP27" s="685" t="s">
        <v>119</v>
      </c>
      <c r="BQ27" s="685"/>
      <c r="BR27" s="685"/>
      <c r="BS27" s="685"/>
      <c r="BT27" s="685"/>
      <c r="BU27" s="685"/>
      <c r="BV27" s="685"/>
      <c r="BW27" s="688"/>
      <c r="BY27" s="691" t="s">
        <v>272</v>
      </c>
      <c r="BZ27" s="692"/>
      <c r="CA27" s="692"/>
      <c r="CB27" s="692"/>
      <c r="CC27" s="692"/>
      <c r="CD27" s="692"/>
      <c r="CE27" s="692"/>
      <c r="CF27" s="692"/>
      <c r="CG27" s="692"/>
      <c r="CH27" s="692"/>
      <c r="CI27" s="692"/>
      <c r="CJ27" s="692"/>
      <c r="CK27" s="692"/>
      <c r="CL27" s="693"/>
      <c r="CM27" s="595">
        <v>371464</v>
      </c>
      <c r="CN27" s="596"/>
      <c r="CO27" s="596"/>
      <c r="CP27" s="596"/>
      <c r="CQ27" s="596"/>
      <c r="CR27" s="596"/>
      <c r="CS27" s="596"/>
      <c r="CT27" s="597"/>
      <c r="CU27" s="684">
        <v>0</v>
      </c>
      <c r="CV27" s="684"/>
      <c r="CW27" s="684"/>
      <c r="CX27" s="684"/>
      <c r="CY27" s="601" t="s">
        <v>119</v>
      </c>
      <c r="CZ27" s="596"/>
      <c r="DA27" s="596"/>
      <c r="DB27" s="596"/>
      <c r="DC27" s="596"/>
      <c r="DD27" s="596"/>
      <c r="DE27" s="596"/>
      <c r="DF27" s="596"/>
      <c r="DG27" s="596"/>
      <c r="DH27" s="596"/>
      <c r="DI27" s="596"/>
      <c r="DJ27" s="596"/>
      <c r="DK27" s="597"/>
      <c r="DL27" s="601">
        <v>371464</v>
      </c>
      <c r="DM27" s="596"/>
      <c r="DN27" s="596"/>
      <c r="DO27" s="596"/>
      <c r="DP27" s="596"/>
      <c r="DQ27" s="596"/>
      <c r="DR27" s="596"/>
      <c r="DS27" s="596"/>
      <c r="DT27" s="596"/>
      <c r="DU27" s="596"/>
      <c r="DV27" s="596"/>
      <c r="DW27" s="596"/>
      <c r="DX27" s="690"/>
    </row>
    <row r="28" spans="2:128" ht="11.25" customHeight="1" x14ac:dyDescent="0.2">
      <c r="B28" s="592" t="s">
        <v>273</v>
      </c>
      <c r="C28" s="593"/>
      <c r="D28" s="593"/>
      <c r="E28" s="593"/>
      <c r="F28" s="593"/>
      <c r="G28" s="593"/>
      <c r="H28" s="593"/>
      <c r="I28" s="593"/>
      <c r="J28" s="593"/>
      <c r="K28" s="593"/>
      <c r="L28" s="593"/>
      <c r="M28" s="593"/>
      <c r="N28" s="593"/>
      <c r="O28" s="593"/>
      <c r="P28" s="593"/>
      <c r="Q28" s="594"/>
      <c r="R28" s="595">
        <v>30361791</v>
      </c>
      <c r="S28" s="596"/>
      <c r="T28" s="596"/>
      <c r="U28" s="596"/>
      <c r="V28" s="596"/>
      <c r="W28" s="596"/>
      <c r="X28" s="596"/>
      <c r="Y28" s="597"/>
      <c r="Z28" s="598">
        <v>3</v>
      </c>
      <c r="AA28" s="686"/>
      <c r="AB28" s="686"/>
      <c r="AC28" s="689"/>
      <c r="AD28" s="601" t="s">
        <v>119</v>
      </c>
      <c r="AE28" s="596"/>
      <c r="AF28" s="596"/>
      <c r="AG28" s="596"/>
      <c r="AH28" s="596"/>
      <c r="AI28" s="596"/>
      <c r="AJ28" s="596"/>
      <c r="AK28" s="597"/>
      <c r="AL28" s="598" t="s">
        <v>119</v>
      </c>
      <c r="AM28" s="686"/>
      <c r="AN28" s="686"/>
      <c r="AO28" s="687"/>
      <c r="AP28" s="691" t="s">
        <v>274</v>
      </c>
      <c r="AQ28" s="692"/>
      <c r="AR28" s="692"/>
      <c r="AS28" s="692"/>
      <c r="AT28" s="692"/>
      <c r="AU28" s="692"/>
      <c r="AV28" s="692"/>
      <c r="AW28" s="692"/>
      <c r="AX28" s="692"/>
      <c r="AY28" s="692"/>
      <c r="AZ28" s="692"/>
      <c r="BA28" s="692"/>
      <c r="BB28" s="692"/>
      <c r="BC28" s="693"/>
      <c r="BD28" s="595">
        <v>159392</v>
      </c>
      <c r="BE28" s="596"/>
      <c r="BF28" s="596"/>
      <c r="BG28" s="596"/>
      <c r="BH28" s="596"/>
      <c r="BI28" s="596"/>
      <c r="BJ28" s="596"/>
      <c r="BK28" s="597"/>
      <c r="BL28" s="684">
        <v>0.1</v>
      </c>
      <c r="BM28" s="684"/>
      <c r="BN28" s="684"/>
      <c r="BO28" s="684"/>
      <c r="BP28" s="685" t="s">
        <v>119</v>
      </c>
      <c r="BQ28" s="685"/>
      <c r="BR28" s="685"/>
      <c r="BS28" s="685"/>
      <c r="BT28" s="685"/>
      <c r="BU28" s="685"/>
      <c r="BV28" s="685"/>
      <c r="BW28" s="688"/>
      <c r="BY28" s="691" t="s">
        <v>275</v>
      </c>
      <c r="BZ28" s="692"/>
      <c r="CA28" s="692"/>
      <c r="CB28" s="692"/>
      <c r="CC28" s="692"/>
      <c r="CD28" s="692"/>
      <c r="CE28" s="692"/>
      <c r="CF28" s="692"/>
      <c r="CG28" s="692"/>
      <c r="CH28" s="692"/>
      <c r="CI28" s="692"/>
      <c r="CJ28" s="692"/>
      <c r="CK28" s="692"/>
      <c r="CL28" s="693"/>
      <c r="CM28" s="595" t="s">
        <v>119</v>
      </c>
      <c r="CN28" s="596"/>
      <c r="CO28" s="596"/>
      <c r="CP28" s="596"/>
      <c r="CQ28" s="596"/>
      <c r="CR28" s="596"/>
      <c r="CS28" s="596"/>
      <c r="CT28" s="597"/>
      <c r="CU28" s="684" t="s">
        <v>119</v>
      </c>
      <c r="CV28" s="684"/>
      <c r="CW28" s="684"/>
      <c r="CX28" s="684"/>
      <c r="CY28" s="601" t="s">
        <v>128</v>
      </c>
      <c r="CZ28" s="596"/>
      <c r="DA28" s="596"/>
      <c r="DB28" s="596"/>
      <c r="DC28" s="596"/>
      <c r="DD28" s="596"/>
      <c r="DE28" s="596"/>
      <c r="DF28" s="596"/>
      <c r="DG28" s="596"/>
      <c r="DH28" s="596"/>
      <c r="DI28" s="596"/>
      <c r="DJ28" s="596"/>
      <c r="DK28" s="597"/>
      <c r="DL28" s="601" t="s">
        <v>119</v>
      </c>
      <c r="DM28" s="596"/>
      <c r="DN28" s="596"/>
      <c r="DO28" s="596"/>
      <c r="DP28" s="596"/>
      <c r="DQ28" s="596"/>
      <c r="DR28" s="596"/>
      <c r="DS28" s="596"/>
      <c r="DT28" s="596"/>
      <c r="DU28" s="596"/>
      <c r="DV28" s="596"/>
      <c r="DW28" s="596"/>
      <c r="DX28" s="690"/>
    </row>
    <row r="29" spans="2:128" ht="11.25" customHeight="1" x14ac:dyDescent="0.2">
      <c r="B29" s="592" t="s">
        <v>276</v>
      </c>
      <c r="C29" s="593"/>
      <c r="D29" s="593"/>
      <c r="E29" s="593"/>
      <c r="F29" s="593"/>
      <c r="G29" s="593"/>
      <c r="H29" s="593"/>
      <c r="I29" s="593"/>
      <c r="J29" s="593"/>
      <c r="K29" s="593"/>
      <c r="L29" s="593"/>
      <c r="M29" s="593"/>
      <c r="N29" s="593"/>
      <c r="O29" s="593"/>
      <c r="P29" s="593"/>
      <c r="Q29" s="594"/>
      <c r="R29" s="595">
        <v>36879181</v>
      </c>
      <c r="S29" s="596"/>
      <c r="T29" s="596"/>
      <c r="U29" s="596"/>
      <c r="V29" s="596"/>
      <c r="W29" s="596"/>
      <c r="X29" s="596"/>
      <c r="Y29" s="597"/>
      <c r="Z29" s="598">
        <v>3.6</v>
      </c>
      <c r="AA29" s="686"/>
      <c r="AB29" s="686"/>
      <c r="AC29" s="689"/>
      <c r="AD29" s="601" t="s">
        <v>119</v>
      </c>
      <c r="AE29" s="596"/>
      <c r="AF29" s="596"/>
      <c r="AG29" s="596"/>
      <c r="AH29" s="596"/>
      <c r="AI29" s="596"/>
      <c r="AJ29" s="596"/>
      <c r="AK29" s="597"/>
      <c r="AL29" s="598" t="s">
        <v>119</v>
      </c>
      <c r="AM29" s="686"/>
      <c r="AN29" s="686"/>
      <c r="AO29" s="687"/>
      <c r="AP29" s="691" t="s">
        <v>277</v>
      </c>
      <c r="AQ29" s="692"/>
      <c r="AR29" s="692"/>
      <c r="AS29" s="692"/>
      <c r="AT29" s="692"/>
      <c r="AU29" s="692"/>
      <c r="AV29" s="692"/>
      <c r="AW29" s="692"/>
      <c r="AX29" s="692"/>
      <c r="AY29" s="692"/>
      <c r="AZ29" s="692"/>
      <c r="BA29" s="692"/>
      <c r="BB29" s="692"/>
      <c r="BC29" s="693"/>
      <c r="BD29" s="595">
        <v>12608</v>
      </c>
      <c r="BE29" s="596"/>
      <c r="BF29" s="596"/>
      <c r="BG29" s="596"/>
      <c r="BH29" s="596"/>
      <c r="BI29" s="596"/>
      <c r="BJ29" s="596"/>
      <c r="BK29" s="597"/>
      <c r="BL29" s="684">
        <v>0</v>
      </c>
      <c r="BM29" s="684"/>
      <c r="BN29" s="684"/>
      <c r="BO29" s="684"/>
      <c r="BP29" s="685" t="s">
        <v>119</v>
      </c>
      <c r="BQ29" s="685"/>
      <c r="BR29" s="685"/>
      <c r="BS29" s="685"/>
      <c r="BT29" s="685"/>
      <c r="BU29" s="685"/>
      <c r="BV29" s="685"/>
      <c r="BW29" s="688"/>
      <c r="BY29" s="691" t="s">
        <v>278</v>
      </c>
      <c r="BZ29" s="692"/>
      <c r="CA29" s="692"/>
      <c r="CB29" s="692"/>
      <c r="CC29" s="692"/>
      <c r="CD29" s="692"/>
      <c r="CE29" s="692"/>
      <c r="CF29" s="692"/>
      <c r="CG29" s="692"/>
      <c r="CH29" s="692"/>
      <c r="CI29" s="692"/>
      <c r="CJ29" s="692"/>
      <c r="CK29" s="692"/>
      <c r="CL29" s="693"/>
      <c r="CM29" s="595">
        <v>2739817</v>
      </c>
      <c r="CN29" s="596"/>
      <c r="CO29" s="596"/>
      <c r="CP29" s="596"/>
      <c r="CQ29" s="596"/>
      <c r="CR29" s="596"/>
      <c r="CS29" s="596"/>
      <c r="CT29" s="597"/>
      <c r="CU29" s="684">
        <v>0.3</v>
      </c>
      <c r="CV29" s="684"/>
      <c r="CW29" s="684"/>
      <c r="CX29" s="684"/>
      <c r="CY29" s="601" t="s">
        <v>128</v>
      </c>
      <c r="CZ29" s="596"/>
      <c r="DA29" s="596"/>
      <c r="DB29" s="596"/>
      <c r="DC29" s="596"/>
      <c r="DD29" s="596"/>
      <c r="DE29" s="596"/>
      <c r="DF29" s="596"/>
      <c r="DG29" s="596"/>
      <c r="DH29" s="596"/>
      <c r="DI29" s="596"/>
      <c r="DJ29" s="596"/>
      <c r="DK29" s="597"/>
      <c r="DL29" s="601">
        <v>2739817</v>
      </c>
      <c r="DM29" s="596"/>
      <c r="DN29" s="596"/>
      <c r="DO29" s="596"/>
      <c r="DP29" s="596"/>
      <c r="DQ29" s="596"/>
      <c r="DR29" s="596"/>
      <c r="DS29" s="596"/>
      <c r="DT29" s="596"/>
      <c r="DU29" s="596"/>
      <c r="DV29" s="596"/>
      <c r="DW29" s="596"/>
      <c r="DX29" s="690"/>
    </row>
    <row r="30" spans="2:128" ht="11.25" customHeight="1" x14ac:dyDescent="0.2">
      <c r="B30" s="592" t="s">
        <v>279</v>
      </c>
      <c r="C30" s="593"/>
      <c r="D30" s="593"/>
      <c r="E30" s="593"/>
      <c r="F30" s="593"/>
      <c r="G30" s="593"/>
      <c r="H30" s="593"/>
      <c r="I30" s="593"/>
      <c r="J30" s="593"/>
      <c r="K30" s="593"/>
      <c r="L30" s="593"/>
      <c r="M30" s="593"/>
      <c r="N30" s="593"/>
      <c r="O30" s="593"/>
      <c r="P30" s="593"/>
      <c r="Q30" s="594"/>
      <c r="R30" s="595">
        <v>60108709</v>
      </c>
      <c r="S30" s="596"/>
      <c r="T30" s="596"/>
      <c r="U30" s="596"/>
      <c r="V30" s="596"/>
      <c r="W30" s="596"/>
      <c r="X30" s="596"/>
      <c r="Y30" s="597"/>
      <c r="Z30" s="598">
        <v>5.9</v>
      </c>
      <c r="AA30" s="686"/>
      <c r="AB30" s="686"/>
      <c r="AC30" s="689"/>
      <c r="AD30" s="601">
        <v>146690</v>
      </c>
      <c r="AE30" s="596"/>
      <c r="AF30" s="596"/>
      <c r="AG30" s="596"/>
      <c r="AH30" s="596"/>
      <c r="AI30" s="596"/>
      <c r="AJ30" s="596"/>
      <c r="AK30" s="597"/>
      <c r="AL30" s="598">
        <v>0</v>
      </c>
      <c r="AM30" s="686"/>
      <c r="AN30" s="686"/>
      <c r="AO30" s="687"/>
      <c r="AP30" s="691" t="s">
        <v>280</v>
      </c>
      <c r="AQ30" s="692"/>
      <c r="AR30" s="692"/>
      <c r="AS30" s="692"/>
      <c r="AT30" s="692"/>
      <c r="AU30" s="692"/>
      <c r="AV30" s="692"/>
      <c r="AW30" s="692"/>
      <c r="AX30" s="692"/>
      <c r="AY30" s="692"/>
      <c r="AZ30" s="692"/>
      <c r="BA30" s="692"/>
      <c r="BB30" s="692"/>
      <c r="BC30" s="693"/>
      <c r="BD30" s="595">
        <v>12608</v>
      </c>
      <c r="BE30" s="596"/>
      <c r="BF30" s="596"/>
      <c r="BG30" s="596"/>
      <c r="BH30" s="596"/>
      <c r="BI30" s="596"/>
      <c r="BJ30" s="596"/>
      <c r="BK30" s="597"/>
      <c r="BL30" s="684">
        <v>0</v>
      </c>
      <c r="BM30" s="684"/>
      <c r="BN30" s="684"/>
      <c r="BO30" s="684"/>
      <c r="BP30" s="685" t="s">
        <v>119</v>
      </c>
      <c r="BQ30" s="685"/>
      <c r="BR30" s="685"/>
      <c r="BS30" s="685"/>
      <c r="BT30" s="685"/>
      <c r="BU30" s="685"/>
      <c r="BV30" s="685"/>
      <c r="BW30" s="688"/>
      <c r="BY30" s="691" t="s">
        <v>281</v>
      </c>
      <c r="BZ30" s="694"/>
      <c r="CA30" s="694"/>
      <c r="CB30" s="694"/>
      <c r="CC30" s="694"/>
      <c r="CD30" s="694"/>
      <c r="CE30" s="694"/>
      <c r="CF30" s="694"/>
      <c r="CG30" s="694"/>
      <c r="CH30" s="694"/>
      <c r="CI30" s="694"/>
      <c r="CJ30" s="694"/>
      <c r="CK30" s="694"/>
      <c r="CL30" s="693"/>
      <c r="CM30" s="595">
        <v>5541380</v>
      </c>
      <c r="CN30" s="596"/>
      <c r="CO30" s="596"/>
      <c r="CP30" s="596"/>
      <c r="CQ30" s="596"/>
      <c r="CR30" s="596"/>
      <c r="CS30" s="596"/>
      <c r="CT30" s="597"/>
      <c r="CU30" s="684">
        <v>0.6</v>
      </c>
      <c r="CV30" s="684"/>
      <c r="CW30" s="684"/>
      <c r="CX30" s="684"/>
      <c r="CY30" s="601" t="s">
        <v>119</v>
      </c>
      <c r="CZ30" s="596"/>
      <c r="DA30" s="596"/>
      <c r="DB30" s="596"/>
      <c r="DC30" s="596"/>
      <c r="DD30" s="596"/>
      <c r="DE30" s="596"/>
      <c r="DF30" s="596"/>
      <c r="DG30" s="596"/>
      <c r="DH30" s="596"/>
      <c r="DI30" s="596"/>
      <c r="DJ30" s="596"/>
      <c r="DK30" s="597"/>
      <c r="DL30" s="601">
        <v>5541380</v>
      </c>
      <c r="DM30" s="596"/>
      <c r="DN30" s="596"/>
      <c r="DO30" s="596"/>
      <c r="DP30" s="596"/>
      <c r="DQ30" s="596"/>
      <c r="DR30" s="596"/>
      <c r="DS30" s="596"/>
      <c r="DT30" s="596"/>
      <c r="DU30" s="596"/>
      <c r="DV30" s="596"/>
      <c r="DW30" s="596"/>
      <c r="DX30" s="690"/>
    </row>
    <row r="31" spans="2:128" ht="11.25" customHeight="1" x14ac:dyDescent="0.2">
      <c r="B31" s="592" t="s">
        <v>282</v>
      </c>
      <c r="C31" s="593"/>
      <c r="D31" s="593"/>
      <c r="E31" s="593"/>
      <c r="F31" s="593"/>
      <c r="G31" s="593"/>
      <c r="H31" s="593"/>
      <c r="I31" s="593"/>
      <c r="J31" s="593"/>
      <c r="K31" s="593"/>
      <c r="L31" s="593"/>
      <c r="M31" s="593"/>
      <c r="N31" s="593"/>
      <c r="O31" s="593"/>
      <c r="P31" s="593"/>
      <c r="Q31" s="594"/>
      <c r="R31" s="595">
        <v>145207841</v>
      </c>
      <c r="S31" s="596"/>
      <c r="T31" s="596"/>
      <c r="U31" s="596"/>
      <c r="V31" s="596"/>
      <c r="W31" s="596"/>
      <c r="X31" s="596"/>
      <c r="Y31" s="597"/>
      <c r="Z31" s="598">
        <v>14.2</v>
      </c>
      <c r="AA31" s="686"/>
      <c r="AB31" s="686"/>
      <c r="AC31" s="689"/>
      <c r="AD31" s="601" t="s">
        <v>119</v>
      </c>
      <c r="AE31" s="596"/>
      <c r="AF31" s="596"/>
      <c r="AG31" s="596"/>
      <c r="AH31" s="596"/>
      <c r="AI31" s="596"/>
      <c r="AJ31" s="596"/>
      <c r="AK31" s="597"/>
      <c r="AL31" s="598" t="s">
        <v>119</v>
      </c>
      <c r="AM31" s="686"/>
      <c r="AN31" s="686"/>
      <c r="AO31" s="687"/>
      <c r="AP31" s="691" t="s">
        <v>283</v>
      </c>
      <c r="AQ31" s="692"/>
      <c r="AR31" s="692"/>
      <c r="AS31" s="692"/>
      <c r="AT31" s="692"/>
      <c r="AU31" s="692"/>
      <c r="AV31" s="692"/>
      <c r="AW31" s="692"/>
      <c r="AX31" s="692"/>
      <c r="AY31" s="692"/>
      <c r="AZ31" s="692"/>
      <c r="BA31" s="692"/>
      <c r="BB31" s="692"/>
      <c r="BC31" s="693"/>
      <c r="BD31" s="595">
        <v>146784</v>
      </c>
      <c r="BE31" s="596"/>
      <c r="BF31" s="596"/>
      <c r="BG31" s="596"/>
      <c r="BH31" s="596"/>
      <c r="BI31" s="596"/>
      <c r="BJ31" s="596"/>
      <c r="BK31" s="597"/>
      <c r="BL31" s="684">
        <v>0.1</v>
      </c>
      <c r="BM31" s="684"/>
      <c r="BN31" s="684"/>
      <c r="BO31" s="684"/>
      <c r="BP31" s="685" t="s">
        <v>119</v>
      </c>
      <c r="BQ31" s="685"/>
      <c r="BR31" s="685"/>
      <c r="BS31" s="685"/>
      <c r="BT31" s="685"/>
      <c r="BU31" s="685"/>
      <c r="BV31" s="685"/>
      <c r="BW31" s="688"/>
      <c r="BY31" s="592" t="s">
        <v>284</v>
      </c>
      <c r="BZ31" s="593"/>
      <c r="CA31" s="593"/>
      <c r="CB31" s="593"/>
      <c r="CC31" s="593"/>
      <c r="CD31" s="593"/>
      <c r="CE31" s="593"/>
      <c r="CF31" s="593"/>
      <c r="CG31" s="593"/>
      <c r="CH31" s="593"/>
      <c r="CI31" s="593"/>
      <c r="CJ31" s="593"/>
      <c r="CK31" s="593"/>
      <c r="CL31" s="594"/>
      <c r="CM31" s="595" t="s">
        <v>119</v>
      </c>
      <c r="CN31" s="596"/>
      <c r="CO31" s="596"/>
      <c r="CP31" s="596"/>
      <c r="CQ31" s="596"/>
      <c r="CR31" s="596"/>
      <c r="CS31" s="596"/>
      <c r="CT31" s="597"/>
      <c r="CU31" s="684" t="s">
        <v>119</v>
      </c>
      <c r="CV31" s="684"/>
      <c r="CW31" s="684"/>
      <c r="CX31" s="684"/>
      <c r="CY31" s="601" t="s">
        <v>119</v>
      </c>
      <c r="CZ31" s="596"/>
      <c r="DA31" s="596"/>
      <c r="DB31" s="596"/>
      <c r="DC31" s="596"/>
      <c r="DD31" s="596"/>
      <c r="DE31" s="596"/>
      <c r="DF31" s="596"/>
      <c r="DG31" s="596"/>
      <c r="DH31" s="596"/>
      <c r="DI31" s="596"/>
      <c r="DJ31" s="596"/>
      <c r="DK31" s="597"/>
      <c r="DL31" s="601" t="s">
        <v>119</v>
      </c>
      <c r="DM31" s="596"/>
      <c r="DN31" s="596"/>
      <c r="DO31" s="596"/>
      <c r="DP31" s="596"/>
      <c r="DQ31" s="596"/>
      <c r="DR31" s="596"/>
      <c r="DS31" s="596"/>
      <c r="DT31" s="596"/>
      <c r="DU31" s="596"/>
      <c r="DV31" s="596"/>
      <c r="DW31" s="596"/>
      <c r="DX31" s="690"/>
    </row>
    <row r="32" spans="2:128" ht="11.25" customHeight="1" x14ac:dyDescent="0.2">
      <c r="B32" s="592" t="s">
        <v>285</v>
      </c>
      <c r="C32" s="593"/>
      <c r="D32" s="593"/>
      <c r="E32" s="593"/>
      <c r="F32" s="593"/>
      <c r="G32" s="593"/>
      <c r="H32" s="593"/>
      <c r="I32" s="593"/>
      <c r="J32" s="593"/>
      <c r="K32" s="593"/>
      <c r="L32" s="593"/>
      <c r="M32" s="593"/>
      <c r="N32" s="593"/>
      <c r="O32" s="593"/>
      <c r="P32" s="593"/>
      <c r="Q32" s="594"/>
      <c r="R32" s="595">
        <v>1533000</v>
      </c>
      <c r="S32" s="596"/>
      <c r="T32" s="596"/>
      <c r="U32" s="596"/>
      <c r="V32" s="596"/>
      <c r="W32" s="596"/>
      <c r="X32" s="596"/>
      <c r="Y32" s="597"/>
      <c r="Z32" s="598">
        <v>0.2</v>
      </c>
      <c r="AA32" s="686"/>
      <c r="AB32" s="686"/>
      <c r="AC32" s="689"/>
      <c r="AD32" s="601" t="s">
        <v>128</v>
      </c>
      <c r="AE32" s="596"/>
      <c r="AF32" s="596"/>
      <c r="AG32" s="596"/>
      <c r="AH32" s="596"/>
      <c r="AI32" s="596"/>
      <c r="AJ32" s="596"/>
      <c r="AK32" s="597"/>
      <c r="AL32" s="598" t="s">
        <v>119</v>
      </c>
      <c r="AM32" s="686"/>
      <c r="AN32" s="686"/>
      <c r="AO32" s="687"/>
      <c r="AP32" s="691" t="s">
        <v>286</v>
      </c>
      <c r="AQ32" s="692"/>
      <c r="AR32" s="692"/>
      <c r="AS32" s="692"/>
      <c r="AT32" s="692"/>
      <c r="AU32" s="692"/>
      <c r="AV32" s="692"/>
      <c r="AW32" s="692"/>
      <c r="AX32" s="692"/>
      <c r="AY32" s="692"/>
      <c r="AZ32" s="692"/>
      <c r="BA32" s="692"/>
      <c r="BB32" s="692"/>
      <c r="BC32" s="693"/>
      <c r="BD32" s="595" t="s">
        <v>128</v>
      </c>
      <c r="BE32" s="596"/>
      <c r="BF32" s="596"/>
      <c r="BG32" s="596"/>
      <c r="BH32" s="596"/>
      <c r="BI32" s="596"/>
      <c r="BJ32" s="596"/>
      <c r="BK32" s="597"/>
      <c r="BL32" s="684" t="s">
        <v>119</v>
      </c>
      <c r="BM32" s="684"/>
      <c r="BN32" s="684"/>
      <c r="BO32" s="684"/>
      <c r="BP32" s="685" t="s">
        <v>128</v>
      </c>
      <c r="BQ32" s="685"/>
      <c r="BR32" s="685"/>
      <c r="BS32" s="685"/>
      <c r="BT32" s="685"/>
      <c r="BU32" s="685"/>
      <c r="BV32" s="685"/>
      <c r="BW32" s="688"/>
      <c r="BY32" s="607" t="s">
        <v>287</v>
      </c>
      <c r="BZ32" s="608"/>
      <c r="CA32" s="608"/>
      <c r="CB32" s="608"/>
      <c r="CC32" s="608"/>
      <c r="CD32" s="608"/>
      <c r="CE32" s="608"/>
      <c r="CF32" s="608"/>
      <c r="CG32" s="608"/>
      <c r="CH32" s="608"/>
      <c r="CI32" s="608"/>
      <c r="CJ32" s="608"/>
      <c r="CK32" s="608"/>
      <c r="CL32" s="609"/>
      <c r="CM32" s="595">
        <v>997522479</v>
      </c>
      <c r="CN32" s="596"/>
      <c r="CO32" s="596"/>
      <c r="CP32" s="596"/>
      <c r="CQ32" s="596"/>
      <c r="CR32" s="596"/>
      <c r="CS32" s="596"/>
      <c r="CT32" s="597"/>
      <c r="CU32" s="684">
        <v>100</v>
      </c>
      <c r="CV32" s="684"/>
      <c r="CW32" s="684"/>
      <c r="CX32" s="684"/>
      <c r="CY32" s="601">
        <v>199461151</v>
      </c>
      <c r="CZ32" s="596"/>
      <c r="DA32" s="596"/>
      <c r="DB32" s="596"/>
      <c r="DC32" s="596"/>
      <c r="DD32" s="596"/>
      <c r="DE32" s="596"/>
      <c r="DF32" s="596"/>
      <c r="DG32" s="596"/>
      <c r="DH32" s="596"/>
      <c r="DI32" s="596"/>
      <c r="DJ32" s="596"/>
      <c r="DK32" s="597"/>
      <c r="DL32" s="601">
        <v>665886108</v>
      </c>
      <c r="DM32" s="596"/>
      <c r="DN32" s="596"/>
      <c r="DO32" s="596"/>
      <c r="DP32" s="596"/>
      <c r="DQ32" s="596"/>
      <c r="DR32" s="596"/>
      <c r="DS32" s="596"/>
      <c r="DT32" s="596"/>
      <c r="DU32" s="596"/>
      <c r="DV32" s="596"/>
      <c r="DW32" s="596"/>
      <c r="DX32" s="690"/>
    </row>
    <row r="33" spans="2:128" ht="11.25" customHeight="1" x14ac:dyDescent="0.2">
      <c r="B33" s="592" t="s">
        <v>288</v>
      </c>
      <c r="C33" s="593"/>
      <c r="D33" s="593"/>
      <c r="E33" s="593"/>
      <c r="F33" s="593"/>
      <c r="G33" s="593"/>
      <c r="H33" s="593"/>
      <c r="I33" s="593"/>
      <c r="J33" s="593"/>
      <c r="K33" s="593"/>
      <c r="L33" s="593"/>
      <c r="M33" s="593"/>
      <c r="N33" s="593"/>
      <c r="O33" s="593"/>
      <c r="P33" s="593"/>
      <c r="Q33" s="594"/>
      <c r="R33" s="595">
        <v>43689000</v>
      </c>
      <c r="S33" s="596"/>
      <c r="T33" s="596"/>
      <c r="U33" s="596"/>
      <c r="V33" s="596"/>
      <c r="W33" s="596"/>
      <c r="X33" s="596"/>
      <c r="Y33" s="597"/>
      <c r="Z33" s="598">
        <v>4.3</v>
      </c>
      <c r="AA33" s="686"/>
      <c r="AB33" s="686"/>
      <c r="AC33" s="689"/>
      <c r="AD33" s="601" t="s">
        <v>119</v>
      </c>
      <c r="AE33" s="596"/>
      <c r="AF33" s="596"/>
      <c r="AG33" s="596"/>
      <c r="AH33" s="596"/>
      <c r="AI33" s="596"/>
      <c r="AJ33" s="596"/>
      <c r="AK33" s="597"/>
      <c r="AL33" s="598" t="s">
        <v>119</v>
      </c>
      <c r="AM33" s="686"/>
      <c r="AN33" s="686"/>
      <c r="AO33" s="687"/>
      <c r="AP33" s="592" t="s">
        <v>157</v>
      </c>
      <c r="AQ33" s="593"/>
      <c r="AR33" s="593"/>
      <c r="AS33" s="593"/>
      <c r="AT33" s="593"/>
      <c r="AU33" s="593"/>
      <c r="AV33" s="593"/>
      <c r="AW33" s="593"/>
      <c r="AX33" s="593"/>
      <c r="AY33" s="593"/>
      <c r="AZ33" s="593"/>
      <c r="BA33" s="593"/>
      <c r="BB33" s="593"/>
      <c r="BC33" s="594"/>
      <c r="BD33" s="595">
        <v>289913721</v>
      </c>
      <c r="BE33" s="596"/>
      <c r="BF33" s="596"/>
      <c r="BG33" s="596"/>
      <c r="BH33" s="596"/>
      <c r="BI33" s="596"/>
      <c r="BJ33" s="596"/>
      <c r="BK33" s="597"/>
      <c r="BL33" s="684">
        <v>100</v>
      </c>
      <c r="BM33" s="684"/>
      <c r="BN33" s="684"/>
      <c r="BO33" s="684"/>
      <c r="BP33" s="685">
        <v>1266558</v>
      </c>
      <c r="BQ33" s="685"/>
      <c r="BR33" s="685"/>
      <c r="BS33" s="685"/>
      <c r="BT33" s="685"/>
      <c r="BU33" s="685"/>
      <c r="BV33" s="685"/>
      <c r="BW33" s="688"/>
      <c r="BY33" s="667" t="s">
        <v>289</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290</v>
      </c>
      <c r="C34" s="608"/>
      <c r="D34" s="608"/>
      <c r="E34" s="608"/>
      <c r="F34" s="608"/>
      <c r="G34" s="608"/>
      <c r="H34" s="608"/>
      <c r="I34" s="608"/>
      <c r="J34" s="608"/>
      <c r="K34" s="608"/>
      <c r="L34" s="608"/>
      <c r="M34" s="608"/>
      <c r="N34" s="608"/>
      <c r="O34" s="608"/>
      <c r="P34" s="608"/>
      <c r="Q34" s="609"/>
      <c r="R34" s="595">
        <v>1021354574</v>
      </c>
      <c r="S34" s="596"/>
      <c r="T34" s="596"/>
      <c r="U34" s="596"/>
      <c r="V34" s="596"/>
      <c r="W34" s="596"/>
      <c r="X34" s="596"/>
      <c r="Y34" s="597"/>
      <c r="Z34" s="684">
        <v>100</v>
      </c>
      <c r="AA34" s="684"/>
      <c r="AB34" s="684"/>
      <c r="AC34" s="684"/>
      <c r="AD34" s="685">
        <v>517010954</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196</v>
      </c>
      <c r="BZ34" s="668"/>
      <c r="CA34" s="668"/>
      <c r="CB34" s="668"/>
      <c r="CC34" s="668"/>
      <c r="CD34" s="668"/>
      <c r="CE34" s="668"/>
      <c r="CF34" s="668"/>
      <c r="CG34" s="668"/>
      <c r="CH34" s="668"/>
      <c r="CI34" s="668"/>
      <c r="CJ34" s="668"/>
      <c r="CK34" s="668"/>
      <c r="CL34" s="669"/>
      <c r="CM34" s="667" t="s">
        <v>291</v>
      </c>
      <c r="CN34" s="668"/>
      <c r="CO34" s="668"/>
      <c r="CP34" s="668"/>
      <c r="CQ34" s="668"/>
      <c r="CR34" s="668"/>
      <c r="CS34" s="668"/>
      <c r="CT34" s="669"/>
      <c r="CU34" s="667" t="s">
        <v>292</v>
      </c>
      <c r="CV34" s="668"/>
      <c r="CW34" s="668"/>
      <c r="CX34" s="669"/>
      <c r="CY34" s="667" t="s">
        <v>293</v>
      </c>
      <c r="CZ34" s="668"/>
      <c r="DA34" s="668"/>
      <c r="DB34" s="668"/>
      <c r="DC34" s="668"/>
      <c r="DD34" s="668"/>
      <c r="DE34" s="668"/>
      <c r="DF34" s="669"/>
      <c r="DG34" s="673" t="s">
        <v>294</v>
      </c>
      <c r="DH34" s="674"/>
      <c r="DI34" s="674"/>
      <c r="DJ34" s="674"/>
      <c r="DK34" s="674"/>
      <c r="DL34" s="674"/>
      <c r="DM34" s="674"/>
      <c r="DN34" s="674"/>
      <c r="DO34" s="674"/>
      <c r="DP34" s="674"/>
      <c r="DQ34" s="675"/>
      <c r="DR34" s="667" t="s">
        <v>295</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296</v>
      </c>
      <c r="BZ35" s="665"/>
      <c r="CA35" s="665"/>
      <c r="CB35" s="665"/>
      <c r="CC35" s="665"/>
      <c r="CD35" s="665"/>
      <c r="CE35" s="665"/>
      <c r="CF35" s="665"/>
      <c r="CG35" s="665"/>
      <c r="CH35" s="665"/>
      <c r="CI35" s="665"/>
      <c r="CJ35" s="665"/>
      <c r="CK35" s="665"/>
      <c r="CL35" s="666"/>
      <c r="CM35" s="676">
        <v>417961722</v>
      </c>
      <c r="CN35" s="677"/>
      <c r="CO35" s="677"/>
      <c r="CP35" s="677"/>
      <c r="CQ35" s="677"/>
      <c r="CR35" s="677"/>
      <c r="CS35" s="677"/>
      <c r="CT35" s="678"/>
      <c r="CU35" s="679">
        <v>41.9</v>
      </c>
      <c r="CV35" s="680"/>
      <c r="CW35" s="680"/>
      <c r="CX35" s="681"/>
      <c r="CY35" s="682">
        <v>379197150</v>
      </c>
      <c r="CZ35" s="677"/>
      <c r="DA35" s="677"/>
      <c r="DB35" s="677"/>
      <c r="DC35" s="677"/>
      <c r="DD35" s="677"/>
      <c r="DE35" s="677"/>
      <c r="DF35" s="678"/>
      <c r="DG35" s="682">
        <v>377541282</v>
      </c>
      <c r="DH35" s="677"/>
      <c r="DI35" s="677"/>
      <c r="DJ35" s="677"/>
      <c r="DK35" s="677"/>
      <c r="DL35" s="677"/>
      <c r="DM35" s="677"/>
      <c r="DN35" s="677"/>
      <c r="DO35" s="677"/>
      <c r="DP35" s="677"/>
      <c r="DQ35" s="678"/>
      <c r="DR35" s="679">
        <v>67.2</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297</v>
      </c>
      <c r="BZ36" s="593"/>
      <c r="CA36" s="593"/>
      <c r="CB36" s="593"/>
      <c r="CC36" s="593"/>
      <c r="CD36" s="593"/>
      <c r="CE36" s="593"/>
      <c r="CF36" s="593"/>
      <c r="CG36" s="593"/>
      <c r="CH36" s="593"/>
      <c r="CI36" s="593"/>
      <c r="CJ36" s="593"/>
      <c r="CK36" s="593"/>
      <c r="CL36" s="594"/>
      <c r="CM36" s="595">
        <v>238376839</v>
      </c>
      <c r="CN36" s="602"/>
      <c r="CO36" s="602"/>
      <c r="CP36" s="602"/>
      <c r="CQ36" s="602"/>
      <c r="CR36" s="602"/>
      <c r="CS36" s="602"/>
      <c r="CT36" s="603"/>
      <c r="CU36" s="598">
        <v>23.9</v>
      </c>
      <c r="CV36" s="599"/>
      <c r="CW36" s="599"/>
      <c r="CX36" s="600"/>
      <c r="CY36" s="601">
        <v>204895291</v>
      </c>
      <c r="CZ36" s="602"/>
      <c r="DA36" s="602"/>
      <c r="DB36" s="602"/>
      <c r="DC36" s="602"/>
      <c r="DD36" s="602"/>
      <c r="DE36" s="602"/>
      <c r="DF36" s="603"/>
      <c r="DG36" s="601">
        <v>203397031</v>
      </c>
      <c r="DH36" s="602"/>
      <c r="DI36" s="602"/>
      <c r="DJ36" s="602"/>
      <c r="DK36" s="602"/>
      <c r="DL36" s="602"/>
      <c r="DM36" s="602"/>
      <c r="DN36" s="602"/>
      <c r="DO36" s="602"/>
      <c r="DP36" s="602"/>
      <c r="DQ36" s="603"/>
      <c r="DR36" s="598">
        <v>36.200000000000003</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298</v>
      </c>
      <c r="AQ37" s="668"/>
      <c r="AR37" s="668"/>
      <c r="AS37" s="668"/>
      <c r="AT37" s="668"/>
      <c r="AU37" s="668"/>
      <c r="AV37" s="668"/>
      <c r="AW37" s="668"/>
      <c r="AX37" s="668"/>
      <c r="AY37" s="668"/>
      <c r="AZ37" s="668"/>
      <c r="BA37" s="668"/>
      <c r="BB37" s="668"/>
      <c r="BC37" s="669"/>
      <c r="BD37" s="667" t="s">
        <v>299</v>
      </c>
      <c r="BE37" s="668"/>
      <c r="BF37" s="668"/>
      <c r="BG37" s="668"/>
      <c r="BH37" s="668"/>
      <c r="BI37" s="668"/>
      <c r="BJ37" s="668"/>
      <c r="BK37" s="668"/>
      <c r="BL37" s="668"/>
      <c r="BM37" s="669"/>
      <c r="BN37" s="667" t="s">
        <v>300</v>
      </c>
      <c r="BO37" s="668"/>
      <c r="BP37" s="668"/>
      <c r="BQ37" s="668"/>
      <c r="BR37" s="668"/>
      <c r="BS37" s="668"/>
      <c r="BT37" s="668"/>
      <c r="BU37" s="668"/>
      <c r="BV37" s="668"/>
      <c r="BW37" s="669"/>
      <c r="BY37" s="592" t="s">
        <v>301</v>
      </c>
      <c r="BZ37" s="593"/>
      <c r="CA37" s="593"/>
      <c r="CB37" s="593"/>
      <c r="CC37" s="593"/>
      <c r="CD37" s="593"/>
      <c r="CE37" s="593"/>
      <c r="CF37" s="593"/>
      <c r="CG37" s="593"/>
      <c r="CH37" s="593"/>
      <c r="CI37" s="593"/>
      <c r="CJ37" s="593"/>
      <c r="CK37" s="593"/>
      <c r="CL37" s="594"/>
      <c r="CM37" s="595">
        <v>175664142</v>
      </c>
      <c r="CN37" s="596"/>
      <c r="CO37" s="596"/>
      <c r="CP37" s="596"/>
      <c r="CQ37" s="596"/>
      <c r="CR37" s="596"/>
      <c r="CS37" s="596"/>
      <c r="CT37" s="597"/>
      <c r="CU37" s="598">
        <v>17.600000000000001</v>
      </c>
      <c r="CV37" s="599"/>
      <c r="CW37" s="599"/>
      <c r="CX37" s="600"/>
      <c r="CY37" s="601">
        <v>146505331</v>
      </c>
      <c r="CZ37" s="602"/>
      <c r="DA37" s="602"/>
      <c r="DB37" s="602"/>
      <c r="DC37" s="602"/>
      <c r="DD37" s="602"/>
      <c r="DE37" s="602"/>
      <c r="DF37" s="603"/>
      <c r="DG37" s="601">
        <v>146305117</v>
      </c>
      <c r="DH37" s="602"/>
      <c r="DI37" s="602"/>
      <c r="DJ37" s="602"/>
      <c r="DK37" s="602"/>
      <c r="DL37" s="602"/>
      <c r="DM37" s="602"/>
      <c r="DN37" s="602"/>
      <c r="DO37" s="602"/>
      <c r="DP37" s="602"/>
      <c r="DQ37" s="603"/>
      <c r="DR37" s="598">
        <v>26</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302</v>
      </c>
      <c r="AQ38" s="656"/>
      <c r="AR38" s="656"/>
      <c r="AS38" s="656"/>
      <c r="AT38" s="661" t="s">
        <v>303</v>
      </c>
      <c r="AU38" s="223"/>
      <c r="AV38" s="223"/>
      <c r="AW38" s="223"/>
      <c r="AX38" s="664" t="s">
        <v>157</v>
      </c>
      <c r="AY38" s="665"/>
      <c r="AZ38" s="665"/>
      <c r="BA38" s="665"/>
      <c r="BB38" s="665"/>
      <c r="BC38" s="666"/>
      <c r="BD38" s="670">
        <v>99.7</v>
      </c>
      <c r="BE38" s="671"/>
      <c r="BF38" s="671"/>
      <c r="BG38" s="671"/>
      <c r="BH38" s="671"/>
      <c r="BI38" s="671">
        <v>99.1</v>
      </c>
      <c r="BJ38" s="671"/>
      <c r="BK38" s="671"/>
      <c r="BL38" s="671"/>
      <c r="BM38" s="672"/>
      <c r="BN38" s="670">
        <v>99.6</v>
      </c>
      <c r="BO38" s="671"/>
      <c r="BP38" s="671"/>
      <c r="BQ38" s="671"/>
      <c r="BR38" s="671"/>
      <c r="BS38" s="671">
        <v>99</v>
      </c>
      <c r="BT38" s="671"/>
      <c r="BU38" s="671"/>
      <c r="BV38" s="671"/>
      <c r="BW38" s="672"/>
      <c r="BY38" s="592" t="s">
        <v>304</v>
      </c>
      <c r="BZ38" s="593"/>
      <c r="CA38" s="593"/>
      <c r="CB38" s="593"/>
      <c r="CC38" s="593"/>
      <c r="CD38" s="593"/>
      <c r="CE38" s="593"/>
      <c r="CF38" s="593"/>
      <c r="CG38" s="593"/>
      <c r="CH38" s="593"/>
      <c r="CI38" s="593"/>
      <c r="CJ38" s="593"/>
      <c r="CK38" s="593"/>
      <c r="CL38" s="594"/>
      <c r="CM38" s="595">
        <v>9002722</v>
      </c>
      <c r="CN38" s="602"/>
      <c r="CO38" s="602"/>
      <c r="CP38" s="602"/>
      <c r="CQ38" s="602"/>
      <c r="CR38" s="602"/>
      <c r="CS38" s="602"/>
      <c r="CT38" s="603"/>
      <c r="CU38" s="598">
        <v>0.9</v>
      </c>
      <c r="CV38" s="599"/>
      <c r="CW38" s="599"/>
      <c r="CX38" s="600"/>
      <c r="CY38" s="601">
        <v>4753930</v>
      </c>
      <c r="CZ38" s="602"/>
      <c r="DA38" s="602"/>
      <c r="DB38" s="602"/>
      <c r="DC38" s="602"/>
      <c r="DD38" s="602"/>
      <c r="DE38" s="602"/>
      <c r="DF38" s="603"/>
      <c r="DG38" s="601">
        <v>4596322</v>
      </c>
      <c r="DH38" s="602"/>
      <c r="DI38" s="602"/>
      <c r="DJ38" s="602"/>
      <c r="DK38" s="602"/>
      <c r="DL38" s="602"/>
      <c r="DM38" s="602"/>
      <c r="DN38" s="602"/>
      <c r="DO38" s="602"/>
      <c r="DP38" s="602"/>
      <c r="DQ38" s="603"/>
      <c r="DR38" s="598">
        <v>0.8</v>
      </c>
      <c r="DS38" s="599"/>
      <c r="DT38" s="599"/>
      <c r="DU38" s="599"/>
      <c r="DV38" s="599"/>
      <c r="DW38" s="599"/>
      <c r="DX38" s="632"/>
    </row>
    <row r="39" spans="2:128" ht="11.25" customHeight="1" x14ac:dyDescent="0.2">
      <c r="AP39" s="657"/>
      <c r="AQ39" s="658"/>
      <c r="AR39" s="658"/>
      <c r="AS39" s="658"/>
      <c r="AT39" s="662"/>
      <c r="AU39" s="212" t="s">
        <v>305</v>
      </c>
      <c r="AV39" s="212"/>
      <c r="AW39" s="212"/>
      <c r="AX39" s="592" t="s">
        <v>306</v>
      </c>
      <c r="AY39" s="593"/>
      <c r="AZ39" s="593"/>
      <c r="BA39" s="593"/>
      <c r="BB39" s="593"/>
      <c r="BC39" s="594"/>
      <c r="BD39" s="653">
        <v>99.3</v>
      </c>
      <c r="BE39" s="634"/>
      <c r="BF39" s="634"/>
      <c r="BG39" s="634"/>
      <c r="BH39" s="634"/>
      <c r="BI39" s="634">
        <v>97.2</v>
      </c>
      <c r="BJ39" s="634"/>
      <c r="BK39" s="634"/>
      <c r="BL39" s="634"/>
      <c r="BM39" s="654"/>
      <c r="BN39" s="653">
        <v>99.2</v>
      </c>
      <c r="BO39" s="634"/>
      <c r="BP39" s="634"/>
      <c r="BQ39" s="634"/>
      <c r="BR39" s="634"/>
      <c r="BS39" s="634">
        <v>97.3</v>
      </c>
      <c r="BT39" s="634"/>
      <c r="BU39" s="634"/>
      <c r="BV39" s="634"/>
      <c r="BW39" s="654"/>
      <c r="BY39" s="592" t="s">
        <v>307</v>
      </c>
      <c r="BZ39" s="593"/>
      <c r="CA39" s="593"/>
      <c r="CB39" s="593"/>
      <c r="CC39" s="593"/>
      <c r="CD39" s="593"/>
      <c r="CE39" s="593"/>
      <c r="CF39" s="593"/>
      <c r="CG39" s="593"/>
      <c r="CH39" s="593"/>
      <c r="CI39" s="593"/>
      <c r="CJ39" s="593"/>
      <c r="CK39" s="593"/>
      <c r="CL39" s="594"/>
      <c r="CM39" s="595">
        <v>170582161</v>
      </c>
      <c r="CN39" s="596"/>
      <c r="CO39" s="596"/>
      <c r="CP39" s="596"/>
      <c r="CQ39" s="596"/>
      <c r="CR39" s="596"/>
      <c r="CS39" s="596"/>
      <c r="CT39" s="597"/>
      <c r="CU39" s="598">
        <v>17.100000000000001</v>
      </c>
      <c r="CV39" s="599"/>
      <c r="CW39" s="599"/>
      <c r="CX39" s="600"/>
      <c r="CY39" s="601">
        <v>169547929</v>
      </c>
      <c r="CZ39" s="602"/>
      <c r="DA39" s="602"/>
      <c r="DB39" s="602"/>
      <c r="DC39" s="602"/>
      <c r="DD39" s="602"/>
      <c r="DE39" s="602"/>
      <c r="DF39" s="603"/>
      <c r="DG39" s="601">
        <v>169547929</v>
      </c>
      <c r="DH39" s="602"/>
      <c r="DI39" s="602"/>
      <c r="DJ39" s="602"/>
      <c r="DK39" s="602"/>
      <c r="DL39" s="602"/>
      <c r="DM39" s="602"/>
      <c r="DN39" s="602"/>
      <c r="DO39" s="602"/>
      <c r="DP39" s="602"/>
      <c r="DQ39" s="603"/>
      <c r="DR39" s="598">
        <v>30.2</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308</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99.7</v>
      </c>
      <c r="BT40" s="651"/>
      <c r="BU40" s="651"/>
      <c r="BV40" s="651"/>
      <c r="BW40" s="652"/>
      <c r="BY40" s="626" t="s">
        <v>309</v>
      </c>
      <c r="BZ40" s="627"/>
      <c r="CA40" s="592" t="s">
        <v>310</v>
      </c>
      <c r="CB40" s="593"/>
      <c r="CC40" s="593"/>
      <c r="CD40" s="593"/>
      <c r="CE40" s="593"/>
      <c r="CF40" s="593"/>
      <c r="CG40" s="593"/>
      <c r="CH40" s="593"/>
      <c r="CI40" s="593"/>
      <c r="CJ40" s="593"/>
      <c r="CK40" s="593"/>
      <c r="CL40" s="594"/>
      <c r="CM40" s="595">
        <v>170580534</v>
      </c>
      <c r="CN40" s="602"/>
      <c r="CO40" s="602"/>
      <c r="CP40" s="602"/>
      <c r="CQ40" s="602"/>
      <c r="CR40" s="602"/>
      <c r="CS40" s="602"/>
      <c r="CT40" s="603"/>
      <c r="CU40" s="598">
        <v>17.100000000000001</v>
      </c>
      <c r="CV40" s="599"/>
      <c r="CW40" s="599"/>
      <c r="CX40" s="600"/>
      <c r="CY40" s="601">
        <v>169546302</v>
      </c>
      <c r="CZ40" s="602"/>
      <c r="DA40" s="602"/>
      <c r="DB40" s="602"/>
      <c r="DC40" s="602"/>
      <c r="DD40" s="602"/>
      <c r="DE40" s="602"/>
      <c r="DF40" s="603"/>
      <c r="DG40" s="601">
        <v>169546302</v>
      </c>
      <c r="DH40" s="602"/>
      <c r="DI40" s="602"/>
      <c r="DJ40" s="602"/>
      <c r="DK40" s="602"/>
      <c r="DL40" s="602"/>
      <c r="DM40" s="602"/>
      <c r="DN40" s="602"/>
      <c r="DO40" s="602"/>
      <c r="DP40" s="602"/>
      <c r="DQ40" s="603"/>
      <c r="DR40" s="598">
        <v>30.2</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311</v>
      </c>
      <c r="AQ41" s="644"/>
      <c r="AR41" s="644"/>
      <c r="AS41" s="644"/>
      <c r="AT41" s="644"/>
      <c r="AU41" s="644"/>
      <c r="AV41" s="644"/>
      <c r="AW41" s="645"/>
      <c r="AX41" s="646" t="s">
        <v>312</v>
      </c>
      <c r="AY41" s="646"/>
      <c r="AZ41" s="646"/>
      <c r="BA41" s="646"/>
      <c r="BB41" s="646"/>
      <c r="BC41" s="646"/>
      <c r="BD41" s="647">
        <v>2438034</v>
      </c>
      <c r="BE41" s="648"/>
      <c r="BF41" s="648"/>
      <c r="BG41" s="648"/>
      <c r="BH41" s="648"/>
      <c r="BI41" s="648"/>
      <c r="BJ41" s="648"/>
      <c r="BK41" s="648"/>
      <c r="BL41" s="648"/>
      <c r="BM41" s="649"/>
      <c r="BN41" s="647" t="s">
        <v>313</v>
      </c>
      <c r="BO41" s="648"/>
      <c r="BP41" s="648"/>
      <c r="BQ41" s="648"/>
      <c r="BR41" s="648"/>
      <c r="BS41" s="648"/>
      <c r="BT41" s="648"/>
      <c r="BU41" s="648"/>
      <c r="BV41" s="648"/>
      <c r="BW41" s="649"/>
      <c r="BY41" s="628"/>
      <c r="BZ41" s="629"/>
      <c r="CA41" s="592" t="s">
        <v>314</v>
      </c>
      <c r="CB41" s="593"/>
      <c r="CC41" s="593"/>
      <c r="CD41" s="593"/>
      <c r="CE41" s="593"/>
      <c r="CF41" s="593"/>
      <c r="CG41" s="593"/>
      <c r="CH41" s="593"/>
      <c r="CI41" s="593"/>
      <c r="CJ41" s="593"/>
      <c r="CK41" s="593"/>
      <c r="CL41" s="594"/>
      <c r="CM41" s="595">
        <v>150028108</v>
      </c>
      <c r="CN41" s="596"/>
      <c r="CO41" s="596"/>
      <c r="CP41" s="596"/>
      <c r="CQ41" s="596"/>
      <c r="CR41" s="596"/>
      <c r="CS41" s="596"/>
      <c r="CT41" s="597"/>
      <c r="CU41" s="598">
        <v>15</v>
      </c>
      <c r="CV41" s="599"/>
      <c r="CW41" s="599"/>
      <c r="CX41" s="600"/>
      <c r="CY41" s="601">
        <v>149081035</v>
      </c>
      <c r="CZ41" s="602"/>
      <c r="DA41" s="602"/>
      <c r="DB41" s="602"/>
      <c r="DC41" s="602"/>
      <c r="DD41" s="602"/>
      <c r="DE41" s="602"/>
      <c r="DF41" s="603"/>
      <c r="DG41" s="601">
        <v>149081035</v>
      </c>
      <c r="DH41" s="602"/>
      <c r="DI41" s="602"/>
      <c r="DJ41" s="602"/>
      <c r="DK41" s="602"/>
      <c r="DL41" s="602"/>
      <c r="DM41" s="602"/>
      <c r="DN41" s="602"/>
      <c r="DO41" s="602"/>
      <c r="DP41" s="602"/>
      <c r="DQ41" s="603"/>
      <c r="DR41" s="598">
        <v>26.5</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315</v>
      </c>
      <c r="AQ42" s="637"/>
      <c r="AR42" s="637"/>
      <c r="AS42" s="637"/>
      <c r="AT42" s="637"/>
      <c r="AU42" s="637"/>
      <c r="AV42" s="637"/>
      <c r="AW42" s="638"/>
      <c r="AX42" s="639" t="s">
        <v>316</v>
      </c>
      <c r="AY42" s="639"/>
      <c r="AZ42" s="639"/>
      <c r="BA42" s="639"/>
      <c r="BB42" s="639"/>
      <c r="BC42" s="639"/>
      <c r="BD42" s="640">
        <v>2438034</v>
      </c>
      <c r="BE42" s="641"/>
      <c r="BF42" s="641"/>
      <c r="BG42" s="641"/>
      <c r="BH42" s="641"/>
      <c r="BI42" s="641"/>
      <c r="BJ42" s="641"/>
      <c r="BK42" s="641"/>
      <c r="BL42" s="641"/>
      <c r="BM42" s="642"/>
      <c r="BN42" s="640" t="s">
        <v>317</v>
      </c>
      <c r="BO42" s="641"/>
      <c r="BP42" s="641"/>
      <c r="BQ42" s="641"/>
      <c r="BR42" s="641"/>
      <c r="BS42" s="641"/>
      <c r="BT42" s="641"/>
      <c r="BU42" s="641"/>
      <c r="BV42" s="641"/>
      <c r="BW42" s="642"/>
      <c r="BY42" s="628"/>
      <c r="BZ42" s="629"/>
      <c r="CA42" s="592" t="s">
        <v>318</v>
      </c>
      <c r="CB42" s="593"/>
      <c r="CC42" s="593"/>
      <c r="CD42" s="593"/>
      <c r="CE42" s="593"/>
      <c r="CF42" s="593"/>
      <c r="CG42" s="593"/>
      <c r="CH42" s="593"/>
      <c r="CI42" s="593"/>
      <c r="CJ42" s="593"/>
      <c r="CK42" s="593"/>
      <c r="CL42" s="594"/>
      <c r="CM42" s="595">
        <v>20552426</v>
      </c>
      <c r="CN42" s="602"/>
      <c r="CO42" s="602"/>
      <c r="CP42" s="602"/>
      <c r="CQ42" s="602"/>
      <c r="CR42" s="602"/>
      <c r="CS42" s="602"/>
      <c r="CT42" s="603"/>
      <c r="CU42" s="598">
        <v>2.1</v>
      </c>
      <c r="CV42" s="599"/>
      <c r="CW42" s="599"/>
      <c r="CX42" s="600"/>
      <c r="CY42" s="601">
        <v>20465267</v>
      </c>
      <c r="CZ42" s="602"/>
      <c r="DA42" s="602"/>
      <c r="DB42" s="602"/>
      <c r="DC42" s="602"/>
      <c r="DD42" s="602"/>
      <c r="DE42" s="602"/>
      <c r="DF42" s="603"/>
      <c r="DG42" s="601">
        <v>20465267</v>
      </c>
      <c r="DH42" s="602"/>
      <c r="DI42" s="602"/>
      <c r="DJ42" s="602"/>
      <c r="DK42" s="602"/>
      <c r="DL42" s="602"/>
      <c r="DM42" s="602"/>
      <c r="DN42" s="602"/>
      <c r="DO42" s="602"/>
      <c r="DP42" s="602"/>
      <c r="DQ42" s="603"/>
      <c r="DR42" s="598">
        <v>3.6</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319</v>
      </c>
      <c r="CB43" s="593"/>
      <c r="CC43" s="593"/>
      <c r="CD43" s="593"/>
      <c r="CE43" s="593"/>
      <c r="CF43" s="593"/>
      <c r="CG43" s="593"/>
      <c r="CH43" s="593"/>
      <c r="CI43" s="593"/>
      <c r="CJ43" s="593"/>
      <c r="CK43" s="593"/>
      <c r="CL43" s="594"/>
      <c r="CM43" s="595">
        <v>1627</v>
      </c>
      <c r="CN43" s="596"/>
      <c r="CO43" s="596"/>
      <c r="CP43" s="596"/>
      <c r="CQ43" s="596"/>
      <c r="CR43" s="596"/>
      <c r="CS43" s="596"/>
      <c r="CT43" s="597"/>
      <c r="CU43" s="598">
        <v>0</v>
      </c>
      <c r="CV43" s="599"/>
      <c r="CW43" s="599"/>
      <c r="CX43" s="600"/>
      <c r="CY43" s="601">
        <v>1627</v>
      </c>
      <c r="CZ43" s="602"/>
      <c r="DA43" s="602"/>
      <c r="DB43" s="602"/>
      <c r="DC43" s="602"/>
      <c r="DD43" s="602"/>
      <c r="DE43" s="602"/>
      <c r="DF43" s="603"/>
      <c r="DG43" s="601">
        <v>1627</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320</v>
      </c>
      <c r="BZ44" s="593"/>
      <c r="CA44" s="593"/>
      <c r="CB44" s="593"/>
      <c r="CC44" s="593"/>
      <c r="CD44" s="593"/>
      <c r="CE44" s="593"/>
      <c r="CF44" s="593"/>
      <c r="CG44" s="593"/>
      <c r="CH44" s="593"/>
      <c r="CI44" s="593"/>
      <c r="CJ44" s="593"/>
      <c r="CK44" s="593"/>
      <c r="CL44" s="594"/>
      <c r="CM44" s="595">
        <v>367006496</v>
      </c>
      <c r="CN44" s="602"/>
      <c r="CO44" s="602"/>
      <c r="CP44" s="602"/>
      <c r="CQ44" s="602"/>
      <c r="CR44" s="602"/>
      <c r="CS44" s="602"/>
      <c r="CT44" s="603"/>
      <c r="CU44" s="598">
        <v>36.799999999999997</v>
      </c>
      <c r="CV44" s="599"/>
      <c r="CW44" s="599"/>
      <c r="CX44" s="600"/>
      <c r="CY44" s="601">
        <v>271968349</v>
      </c>
      <c r="CZ44" s="602"/>
      <c r="DA44" s="602"/>
      <c r="DB44" s="602"/>
      <c r="DC44" s="602"/>
      <c r="DD44" s="602"/>
      <c r="DE44" s="602"/>
      <c r="DF44" s="603"/>
      <c r="DG44" s="601">
        <v>165908455</v>
      </c>
      <c r="DH44" s="602"/>
      <c r="DI44" s="602"/>
      <c r="DJ44" s="602"/>
      <c r="DK44" s="602"/>
      <c r="DL44" s="602"/>
      <c r="DM44" s="602"/>
      <c r="DN44" s="602"/>
      <c r="DO44" s="602"/>
      <c r="DP44" s="602"/>
      <c r="DQ44" s="603"/>
      <c r="DR44" s="598">
        <v>29.5</v>
      </c>
      <c r="DS44" s="599"/>
      <c r="DT44" s="599"/>
      <c r="DU44" s="599"/>
      <c r="DV44" s="599"/>
      <c r="DW44" s="599"/>
      <c r="DX44" s="632"/>
    </row>
    <row r="45" spans="2:128" ht="11.25" customHeight="1" x14ac:dyDescent="0.2">
      <c r="B45" s="212" t="s">
        <v>321</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322</v>
      </c>
      <c r="BZ45" s="593"/>
      <c r="CA45" s="593"/>
      <c r="CB45" s="593"/>
      <c r="CC45" s="593"/>
      <c r="CD45" s="593"/>
      <c r="CE45" s="593"/>
      <c r="CF45" s="593"/>
      <c r="CG45" s="593"/>
      <c r="CH45" s="593"/>
      <c r="CI45" s="593"/>
      <c r="CJ45" s="593"/>
      <c r="CK45" s="593"/>
      <c r="CL45" s="594"/>
      <c r="CM45" s="595">
        <v>30630615</v>
      </c>
      <c r="CN45" s="596"/>
      <c r="CO45" s="596"/>
      <c r="CP45" s="596"/>
      <c r="CQ45" s="596"/>
      <c r="CR45" s="596"/>
      <c r="CS45" s="596"/>
      <c r="CT45" s="597"/>
      <c r="CU45" s="598">
        <v>3.1</v>
      </c>
      <c r="CV45" s="599"/>
      <c r="CW45" s="599"/>
      <c r="CX45" s="600"/>
      <c r="CY45" s="601">
        <v>22122493</v>
      </c>
      <c r="CZ45" s="602"/>
      <c r="DA45" s="602"/>
      <c r="DB45" s="602"/>
      <c r="DC45" s="602"/>
      <c r="DD45" s="602"/>
      <c r="DE45" s="602"/>
      <c r="DF45" s="603"/>
      <c r="DG45" s="601">
        <v>17903421</v>
      </c>
      <c r="DH45" s="602"/>
      <c r="DI45" s="602"/>
      <c r="DJ45" s="602"/>
      <c r="DK45" s="602"/>
      <c r="DL45" s="602"/>
      <c r="DM45" s="602"/>
      <c r="DN45" s="602"/>
      <c r="DO45" s="602"/>
      <c r="DP45" s="602"/>
      <c r="DQ45" s="603"/>
      <c r="DR45" s="598">
        <v>3.2</v>
      </c>
      <c r="DS45" s="599"/>
      <c r="DT45" s="599"/>
      <c r="DU45" s="599"/>
      <c r="DV45" s="599"/>
      <c r="DW45" s="599"/>
      <c r="DX45" s="632"/>
    </row>
    <row r="46" spans="2:128" ht="11.25" customHeight="1" x14ac:dyDescent="0.2">
      <c r="B46" s="226" t="s">
        <v>323</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324</v>
      </c>
      <c r="BZ46" s="593"/>
      <c r="CA46" s="593"/>
      <c r="CB46" s="593"/>
      <c r="CC46" s="593"/>
      <c r="CD46" s="593"/>
      <c r="CE46" s="593"/>
      <c r="CF46" s="593"/>
      <c r="CG46" s="593"/>
      <c r="CH46" s="593"/>
      <c r="CI46" s="593"/>
      <c r="CJ46" s="593"/>
      <c r="CK46" s="593"/>
      <c r="CL46" s="594"/>
      <c r="CM46" s="595">
        <v>22569317</v>
      </c>
      <c r="CN46" s="602"/>
      <c r="CO46" s="602"/>
      <c r="CP46" s="602"/>
      <c r="CQ46" s="602"/>
      <c r="CR46" s="602"/>
      <c r="CS46" s="602"/>
      <c r="CT46" s="603"/>
      <c r="CU46" s="598">
        <v>2.2999999999999998</v>
      </c>
      <c r="CV46" s="599"/>
      <c r="CW46" s="599"/>
      <c r="CX46" s="600"/>
      <c r="CY46" s="601">
        <v>14649602</v>
      </c>
      <c r="CZ46" s="602"/>
      <c r="DA46" s="602"/>
      <c r="DB46" s="602"/>
      <c r="DC46" s="602"/>
      <c r="DD46" s="602"/>
      <c r="DE46" s="602"/>
      <c r="DF46" s="603"/>
      <c r="DG46" s="601">
        <v>14198413</v>
      </c>
      <c r="DH46" s="602"/>
      <c r="DI46" s="602"/>
      <c r="DJ46" s="602"/>
      <c r="DK46" s="602"/>
      <c r="DL46" s="602"/>
      <c r="DM46" s="602"/>
      <c r="DN46" s="602"/>
      <c r="DO46" s="602"/>
      <c r="DP46" s="602"/>
      <c r="DQ46" s="603"/>
      <c r="DR46" s="598">
        <v>2.5</v>
      </c>
      <c r="DS46" s="599"/>
      <c r="DT46" s="599"/>
      <c r="DU46" s="599"/>
      <c r="DV46" s="599"/>
      <c r="DW46" s="599"/>
      <c r="DX46" s="632"/>
    </row>
    <row r="47" spans="2:128" ht="11.25" customHeight="1" x14ac:dyDescent="0.2">
      <c r="B47" s="227" t="s">
        <v>325</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326</v>
      </c>
      <c r="BZ47" s="593"/>
      <c r="CA47" s="593"/>
      <c r="CB47" s="593"/>
      <c r="CC47" s="593"/>
      <c r="CD47" s="593"/>
      <c r="CE47" s="593"/>
      <c r="CF47" s="593"/>
      <c r="CG47" s="593"/>
      <c r="CH47" s="593"/>
      <c r="CI47" s="593"/>
      <c r="CJ47" s="593"/>
      <c r="CK47" s="593"/>
      <c r="CL47" s="594"/>
      <c r="CM47" s="595">
        <v>233649608</v>
      </c>
      <c r="CN47" s="596"/>
      <c r="CO47" s="596"/>
      <c r="CP47" s="596"/>
      <c r="CQ47" s="596"/>
      <c r="CR47" s="596"/>
      <c r="CS47" s="596"/>
      <c r="CT47" s="597"/>
      <c r="CU47" s="598">
        <v>23.4</v>
      </c>
      <c r="CV47" s="599"/>
      <c r="CW47" s="599"/>
      <c r="CX47" s="600"/>
      <c r="CY47" s="601">
        <v>208054105</v>
      </c>
      <c r="CZ47" s="602"/>
      <c r="DA47" s="602"/>
      <c r="DB47" s="602"/>
      <c r="DC47" s="602"/>
      <c r="DD47" s="602"/>
      <c r="DE47" s="602"/>
      <c r="DF47" s="603"/>
      <c r="DG47" s="601">
        <v>122378650</v>
      </c>
      <c r="DH47" s="602"/>
      <c r="DI47" s="602"/>
      <c r="DJ47" s="602"/>
      <c r="DK47" s="602"/>
      <c r="DL47" s="602"/>
      <c r="DM47" s="602"/>
      <c r="DN47" s="602"/>
      <c r="DO47" s="602"/>
      <c r="DP47" s="602"/>
      <c r="DQ47" s="603"/>
      <c r="DR47" s="598">
        <v>21.8</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327</v>
      </c>
      <c r="BZ48" s="593"/>
      <c r="CA48" s="593"/>
      <c r="CB48" s="593"/>
      <c r="CC48" s="593"/>
      <c r="CD48" s="593"/>
      <c r="CE48" s="593"/>
      <c r="CF48" s="593"/>
      <c r="CG48" s="593"/>
      <c r="CH48" s="593"/>
      <c r="CI48" s="593"/>
      <c r="CJ48" s="593"/>
      <c r="CK48" s="593"/>
      <c r="CL48" s="594"/>
      <c r="CM48" s="595">
        <v>14058592</v>
      </c>
      <c r="CN48" s="602"/>
      <c r="CO48" s="602"/>
      <c r="CP48" s="602"/>
      <c r="CQ48" s="602"/>
      <c r="CR48" s="602"/>
      <c r="CS48" s="602"/>
      <c r="CT48" s="603"/>
      <c r="CU48" s="598">
        <v>1.4</v>
      </c>
      <c r="CV48" s="599"/>
      <c r="CW48" s="599"/>
      <c r="CX48" s="600"/>
      <c r="CY48" s="601">
        <v>14057598</v>
      </c>
      <c r="CZ48" s="602"/>
      <c r="DA48" s="602"/>
      <c r="DB48" s="602"/>
      <c r="DC48" s="602"/>
      <c r="DD48" s="602"/>
      <c r="DE48" s="602"/>
      <c r="DF48" s="603"/>
      <c r="DG48" s="601">
        <v>10979919</v>
      </c>
      <c r="DH48" s="602"/>
      <c r="DI48" s="602"/>
      <c r="DJ48" s="602"/>
      <c r="DK48" s="602"/>
      <c r="DL48" s="602"/>
      <c r="DM48" s="602"/>
      <c r="DN48" s="602"/>
      <c r="DO48" s="602"/>
      <c r="DP48" s="602"/>
      <c r="DQ48" s="603"/>
      <c r="DR48" s="598">
        <v>2</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328</v>
      </c>
      <c r="BZ49" s="593"/>
      <c r="CA49" s="593"/>
      <c r="CB49" s="593"/>
      <c r="CC49" s="593"/>
      <c r="CD49" s="593"/>
      <c r="CE49" s="593"/>
      <c r="CF49" s="593"/>
      <c r="CG49" s="593"/>
      <c r="CH49" s="593"/>
      <c r="CI49" s="593"/>
      <c r="CJ49" s="593"/>
      <c r="CK49" s="593"/>
      <c r="CL49" s="594"/>
      <c r="CM49" s="595">
        <v>15721825</v>
      </c>
      <c r="CN49" s="596"/>
      <c r="CO49" s="596"/>
      <c r="CP49" s="596"/>
      <c r="CQ49" s="596"/>
      <c r="CR49" s="596"/>
      <c r="CS49" s="596"/>
      <c r="CT49" s="597"/>
      <c r="CU49" s="598">
        <v>1.6</v>
      </c>
      <c r="CV49" s="599"/>
      <c r="CW49" s="599"/>
      <c r="CX49" s="600"/>
      <c r="CY49" s="601">
        <v>9711443</v>
      </c>
      <c r="CZ49" s="602"/>
      <c r="DA49" s="602"/>
      <c r="DB49" s="602"/>
      <c r="DC49" s="602"/>
      <c r="DD49" s="602"/>
      <c r="DE49" s="602"/>
      <c r="DF49" s="603"/>
      <c r="DG49" s="601" t="s">
        <v>119</v>
      </c>
      <c r="DH49" s="602"/>
      <c r="DI49" s="602"/>
      <c r="DJ49" s="602"/>
      <c r="DK49" s="602"/>
      <c r="DL49" s="602"/>
      <c r="DM49" s="602"/>
      <c r="DN49" s="602"/>
      <c r="DO49" s="602"/>
      <c r="DP49" s="602"/>
      <c r="DQ49" s="603"/>
      <c r="DR49" s="598" t="s">
        <v>119</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329</v>
      </c>
      <c r="BZ50" s="593"/>
      <c r="CA50" s="593"/>
      <c r="CB50" s="593"/>
      <c r="CC50" s="593"/>
      <c r="CD50" s="593"/>
      <c r="CE50" s="593"/>
      <c r="CF50" s="593"/>
      <c r="CG50" s="593"/>
      <c r="CH50" s="593"/>
      <c r="CI50" s="593"/>
      <c r="CJ50" s="593"/>
      <c r="CK50" s="593"/>
      <c r="CL50" s="594"/>
      <c r="CM50" s="595">
        <v>2801232</v>
      </c>
      <c r="CN50" s="602"/>
      <c r="CO50" s="602"/>
      <c r="CP50" s="602"/>
      <c r="CQ50" s="602"/>
      <c r="CR50" s="602"/>
      <c r="CS50" s="602"/>
      <c r="CT50" s="603"/>
      <c r="CU50" s="598">
        <v>0.3</v>
      </c>
      <c r="CV50" s="599"/>
      <c r="CW50" s="599"/>
      <c r="CX50" s="600"/>
      <c r="CY50" s="601">
        <v>2801232</v>
      </c>
      <c r="CZ50" s="602"/>
      <c r="DA50" s="602"/>
      <c r="DB50" s="602"/>
      <c r="DC50" s="602"/>
      <c r="DD50" s="602"/>
      <c r="DE50" s="602"/>
      <c r="DF50" s="603"/>
      <c r="DG50" s="601" t="s">
        <v>128</v>
      </c>
      <c r="DH50" s="602"/>
      <c r="DI50" s="602"/>
      <c r="DJ50" s="602"/>
      <c r="DK50" s="602"/>
      <c r="DL50" s="602"/>
      <c r="DM50" s="602"/>
      <c r="DN50" s="602"/>
      <c r="DO50" s="602"/>
      <c r="DP50" s="602"/>
      <c r="DQ50" s="603"/>
      <c r="DR50" s="598" t="s">
        <v>212</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330</v>
      </c>
      <c r="BZ51" s="593"/>
      <c r="CA51" s="593"/>
      <c r="CB51" s="593"/>
      <c r="CC51" s="593"/>
      <c r="CD51" s="593"/>
      <c r="CE51" s="593"/>
      <c r="CF51" s="593"/>
      <c r="CG51" s="593"/>
      <c r="CH51" s="593"/>
      <c r="CI51" s="593"/>
      <c r="CJ51" s="593"/>
      <c r="CK51" s="593"/>
      <c r="CL51" s="594"/>
      <c r="CM51" s="595">
        <v>47575307</v>
      </c>
      <c r="CN51" s="596"/>
      <c r="CO51" s="596"/>
      <c r="CP51" s="596"/>
      <c r="CQ51" s="596"/>
      <c r="CR51" s="596"/>
      <c r="CS51" s="596"/>
      <c r="CT51" s="597"/>
      <c r="CU51" s="598">
        <v>4.8</v>
      </c>
      <c r="CV51" s="599"/>
      <c r="CW51" s="599"/>
      <c r="CX51" s="600"/>
      <c r="CY51" s="601">
        <v>571876</v>
      </c>
      <c r="CZ51" s="602"/>
      <c r="DA51" s="602"/>
      <c r="DB51" s="602"/>
      <c r="DC51" s="602"/>
      <c r="DD51" s="602"/>
      <c r="DE51" s="602"/>
      <c r="DF51" s="603"/>
      <c r="DG51" s="601">
        <v>448052</v>
      </c>
      <c r="DH51" s="602"/>
      <c r="DI51" s="602"/>
      <c r="DJ51" s="602"/>
      <c r="DK51" s="602"/>
      <c r="DL51" s="602"/>
      <c r="DM51" s="602"/>
      <c r="DN51" s="602"/>
      <c r="DO51" s="602"/>
      <c r="DP51" s="602"/>
      <c r="DQ51" s="603"/>
      <c r="DR51" s="598">
        <v>0.1</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331</v>
      </c>
      <c r="BZ52" s="593"/>
      <c r="CA52" s="593"/>
      <c r="CB52" s="593"/>
      <c r="CC52" s="593"/>
      <c r="CD52" s="593"/>
      <c r="CE52" s="593"/>
      <c r="CF52" s="593"/>
      <c r="CG52" s="593"/>
      <c r="CH52" s="593"/>
      <c r="CI52" s="593"/>
      <c r="CJ52" s="593"/>
      <c r="CK52" s="593"/>
      <c r="CL52" s="594"/>
      <c r="CM52" s="595" t="s">
        <v>212</v>
      </c>
      <c r="CN52" s="602"/>
      <c r="CO52" s="602"/>
      <c r="CP52" s="602"/>
      <c r="CQ52" s="602"/>
      <c r="CR52" s="602"/>
      <c r="CS52" s="602"/>
      <c r="CT52" s="603"/>
      <c r="CU52" s="598" t="s">
        <v>119</v>
      </c>
      <c r="CV52" s="599"/>
      <c r="CW52" s="599"/>
      <c r="CX52" s="600"/>
      <c r="CY52" s="601" t="s">
        <v>216</v>
      </c>
      <c r="CZ52" s="602"/>
      <c r="DA52" s="602"/>
      <c r="DB52" s="602"/>
      <c r="DC52" s="602"/>
      <c r="DD52" s="602"/>
      <c r="DE52" s="602"/>
      <c r="DF52" s="603"/>
      <c r="DG52" s="601" t="s">
        <v>128</v>
      </c>
      <c r="DH52" s="602"/>
      <c r="DI52" s="602"/>
      <c r="DJ52" s="602"/>
      <c r="DK52" s="602"/>
      <c r="DL52" s="602"/>
      <c r="DM52" s="602"/>
      <c r="DN52" s="602"/>
      <c r="DO52" s="602"/>
      <c r="DP52" s="602"/>
      <c r="DQ52" s="603"/>
      <c r="DR52" s="598" t="s">
        <v>119</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332</v>
      </c>
      <c r="BZ53" s="593"/>
      <c r="CA53" s="593"/>
      <c r="CB53" s="593"/>
      <c r="CC53" s="593"/>
      <c r="CD53" s="593"/>
      <c r="CE53" s="593"/>
      <c r="CF53" s="593"/>
      <c r="CG53" s="593"/>
      <c r="CH53" s="593"/>
      <c r="CI53" s="593"/>
      <c r="CJ53" s="593"/>
      <c r="CK53" s="593"/>
      <c r="CL53" s="594"/>
      <c r="CM53" s="595">
        <v>212554261</v>
      </c>
      <c r="CN53" s="596"/>
      <c r="CO53" s="596"/>
      <c r="CP53" s="596"/>
      <c r="CQ53" s="596"/>
      <c r="CR53" s="596"/>
      <c r="CS53" s="596"/>
      <c r="CT53" s="597"/>
      <c r="CU53" s="598">
        <v>21.3</v>
      </c>
      <c r="CV53" s="599"/>
      <c r="CW53" s="599"/>
      <c r="CX53" s="600"/>
      <c r="CY53" s="601">
        <v>14720609</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333</v>
      </c>
      <c r="BZ54" s="593"/>
      <c r="CA54" s="593"/>
      <c r="CB54" s="593"/>
      <c r="CC54" s="593"/>
      <c r="CD54" s="593"/>
      <c r="CE54" s="593"/>
      <c r="CF54" s="593"/>
      <c r="CG54" s="593"/>
      <c r="CH54" s="593"/>
      <c r="CI54" s="593"/>
      <c r="CJ54" s="593"/>
      <c r="CK54" s="593"/>
      <c r="CL54" s="594"/>
      <c r="CM54" s="595">
        <v>3004531</v>
      </c>
      <c r="CN54" s="596"/>
      <c r="CO54" s="596"/>
      <c r="CP54" s="596"/>
      <c r="CQ54" s="596"/>
      <c r="CR54" s="596"/>
      <c r="CS54" s="596"/>
      <c r="CT54" s="597"/>
      <c r="CU54" s="598">
        <v>0.3</v>
      </c>
      <c r="CV54" s="599"/>
      <c r="CW54" s="599"/>
      <c r="CX54" s="600"/>
      <c r="CY54" s="601">
        <v>255082</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309</v>
      </c>
      <c r="BZ55" s="627"/>
      <c r="CA55" s="592" t="s">
        <v>334</v>
      </c>
      <c r="CB55" s="593"/>
      <c r="CC55" s="593"/>
      <c r="CD55" s="593"/>
      <c r="CE55" s="593"/>
      <c r="CF55" s="593"/>
      <c r="CG55" s="593"/>
      <c r="CH55" s="593"/>
      <c r="CI55" s="593"/>
      <c r="CJ55" s="593"/>
      <c r="CK55" s="593"/>
      <c r="CL55" s="594"/>
      <c r="CM55" s="595">
        <v>199461151</v>
      </c>
      <c r="CN55" s="596"/>
      <c r="CO55" s="596"/>
      <c r="CP55" s="596"/>
      <c r="CQ55" s="596"/>
      <c r="CR55" s="596"/>
      <c r="CS55" s="596"/>
      <c r="CT55" s="597"/>
      <c r="CU55" s="598">
        <v>20</v>
      </c>
      <c r="CV55" s="599"/>
      <c r="CW55" s="599"/>
      <c r="CX55" s="600"/>
      <c r="CY55" s="601">
        <v>14454535</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335</v>
      </c>
      <c r="CB56" s="593"/>
      <c r="CC56" s="593"/>
      <c r="CD56" s="593"/>
      <c r="CE56" s="593"/>
      <c r="CF56" s="593"/>
      <c r="CG56" s="593"/>
      <c r="CH56" s="593"/>
      <c r="CI56" s="593"/>
      <c r="CJ56" s="593"/>
      <c r="CK56" s="593"/>
      <c r="CL56" s="594"/>
      <c r="CM56" s="595">
        <v>127994428</v>
      </c>
      <c r="CN56" s="596"/>
      <c r="CO56" s="596"/>
      <c r="CP56" s="596"/>
      <c r="CQ56" s="596"/>
      <c r="CR56" s="596"/>
      <c r="CS56" s="596"/>
      <c r="CT56" s="597"/>
      <c r="CU56" s="598">
        <v>12.8</v>
      </c>
      <c r="CV56" s="599"/>
      <c r="CW56" s="599"/>
      <c r="CX56" s="600"/>
      <c r="CY56" s="601">
        <v>4618584</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336</v>
      </c>
      <c r="CB57" s="593"/>
      <c r="CC57" s="593"/>
      <c r="CD57" s="593"/>
      <c r="CE57" s="593"/>
      <c r="CF57" s="593"/>
      <c r="CG57" s="593"/>
      <c r="CH57" s="593"/>
      <c r="CI57" s="593"/>
      <c r="CJ57" s="593"/>
      <c r="CK57" s="593"/>
      <c r="CL57" s="594"/>
      <c r="CM57" s="595">
        <v>47470729</v>
      </c>
      <c r="CN57" s="596"/>
      <c r="CO57" s="596"/>
      <c r="CP57" s="596"/>
      <c r="CQ57" s="596"/>
      <c r="CR57" s="596"/>
      <c r="CS57" s="596"/>
      <c r="CT57" s="597"/>
      <c r="CU57" s="598">
        <v>4.8</v>
      </c>
      <c r="CV57" s="599"/>
      <c r="CW57" s="599"/>
      <c r="CX57" s="600"/>
      <c r="CY57" s="601">
        <v>8312897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337</v>
      </c>
      <c r="CB58" s="593"/>
      <c r="CC58" s="593"/>
      <c r="CD58" s="593"/>
      <c r="CE58" s="593"/>
      <c r="CF58" s="593"/>
      <c r="CG58" s="593"/>
      <c r="CH58" s="593"/>
      <c r="CI58" s="593"/>
      <c r="CJ58" s="593"/>
      <c r="CK58" s="593"/>
      <c r="CL58" s="594"/>
      <c r="CM58" s="595">
        <v>13093110</v>
      </c>
      <c r="CN58" s="596"/>
      <c r="CO58" s="596"/>
      <c r="CP58" s="596"/>
      <c r="CQ58" s="596"/>
      <c r="CR58" s="596"/>
      <c r="CS58" s="596"/>
      <c r="CT58" s="597"/>
      <c r="CU58" s="598">
        <v>1.3</v>
      </c>
      <c r="CV58" s="599"/>
      <c r="CW58" s="599"/>
      <c r="CX58" s="600"/>
      <c r="CY58" s="601">
        <v>266074</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338</v>
      </c>
      <c r="CB59" s="593"/>
      <c r="CC59" s="593"/>
      <c r="CD59" s="593"/>
      <c r="CE59" s="593"/>
      <c r="CF59" s="593"/>
      <c r="CG59" s="593"/>
      <c r="CH59" s="593"/>
      <c r="CI59" s="593"/>
      <c r="CJ59" s="593"/>
      <c r="CK59" s="593"/>
      <c r="CL59" s="594"/>
      <c r="CM59" s="595" t="s">
        <v>119</v>
      </c>
      <c r="CN59" s="596"/>
      <c r="CO59" s="596"/>
      <c r="CP59" s="596"/>
      <c r="CQ59" s="596"/>
      <c r="CR59" s="596"/>
      <c r="CS59" s="596"/>
      <c r="CT59" s="597"/>
      <c r="CU59" s="598" t="s">
        <v>216</v>
      </c>
      <c r="CV59" s="599"/>
      <c r="CW59" s="599"/>
      <c r="CX59" s="600"/>
      <c r="CY59" s="601" t="s">
        <v>119</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339</v>
      </c>
      <c r="BZ60" s="608"/>
      <c r="CA60" s="608"/>
      <c r="CB60" s="608"/>
      <c r="CC60" s="608"/>
      <c r="CD60" s="608"/>
      <c r="CE60" s="608"/>
      <c r="CF60" s="608"/>
      <c r="CG60" s="608"/>
      <c r="CH60" s="608"/>
      <c r="CI60" s="608"/>
      <c r="CJ60" s="608"/>
      <c r="CK60" s="608"/>
      <c r="CL60" s="609"/>
      <c r="CM60" s="610">
        <v>997522479</v>
      </c>
      <c r="CN60" s="611"/>
      <c r="CO60" s="611"/>
      <c r="CP60" s="611"/>
      <c r="CQ60" s="611"/>
      <c r="CR60" s="611"/>
      <c r="CS60" s="611"/>
      <c r="CT60" s="612"/>
      <c r="CU60" s="613">
        <v>100</v>
      </c>
      <c r="CV60" s="614"/>
      <c r="CW60" s="614"/>
      <c r="CX60" s="615"/>
      <c r="CY60" s="616">
        <v>665886108</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wGHOR22tobiihYgg1XAixrpMSsPDCam9ecUHSD3fHexL6ZWk0z+/j8n9p8q9nrfqQWlySQ1chD2YfKEAFXy5MA==" saltValue="tw+gjJD6d+QDuLYXbA9KMw=="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340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6" t="s">
        <v>341</v>
      </c>
      <c r="DK2" s="1127"/>
      <c r="DL2" s="1127"/>
      <c r="DM2" s="1127"/>
      <c r="DN2" s="1127"/>
      <c r="DO2" s="1128"/>
      <c r="DP2" s="237"/>
      <c r="DQ2" s="1126" t="s">
        <v>342</v>
      </c>
      <c r="DR2" s="1127"/>
      <c r="DS2" s="1127"/>
      <c r="DT2" s="1127"/>
      <c r="DU2" s="1127"/>
      <c r="DV2" s="1127"/>
      <c r="DW2" s="1127"/>
      <c r="DX2" s="1127"/>
      <c r="DY2" s="1127"/>
      <c r="DZ2" s="1128"/>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40"/>
      <c r="BA4" s="240"/>
      <c r="BB4" s="240"/>
      <c r="BC4" s="240"/>
      <c r="BD4" s="240"/>
      <c r="BE4" s="241"/>
      <c r="BF4" s="241"/>
      <c r="BG4" s="241"/>
      <c r="BH4" s="241"/>
      <c r="BI4" s="241"/>
      <c r="BJ4" s="241"/>
      <c r="BK4" s="241"/>
      <c r="BL4" s="241"/>
      <c r="BM4" s="241"/>
      <c r="BN4" s="241"/>
      <c r="BO4" s="241"/>
      <c r="BP4" s="241"/>
      <c r="BQ4" s="240" t="s">
        <v>344</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345</v>
      </c>
      <c r="B5" s="991"/>
      <c r="C5" s="991"/>
      <c r="D5" s="991"/>
      <c r="E5" s="991"/>
      <c r="F5" s="991"/>
      <c r="G5" s="991"/>
      <c r="H5" s="991"/>
      <c r="I5" s="991"/>
      <c r="J5" s="991"/>
      <c r="K5" s="991"/>
      <c r="L5" s="991"/>
      <c r="M5" s="991"/>
      <c r="N5" s="991"/>
      <c r="O5" s="991"/>
      <c r="P5" s="992"/>
      <c r="Q5" s="996" t="s">
        <v>346</v>
      </c>
      <c r="R5" s="997"/>
      <c r="S5" s="997"/>
      <c r="T5" s="997"/>
      <c r="U5" s="998"/>
      <c r="V5" s="996" t="s">
        <v>347</v>
      </c>
      <c r="W5" s="997"/>
      <c r="X5" s="997"/>
      <c r="Y5" s="997"/>
      <c r="Z5" s="998"/>
      <c r="AA5" s="996" t="s">
        <v>348</v>
      </c>
      <c r="AB5" s="997"/>
      <c r="AC5" s="997"/>
      <c r="AD5" s="997"/>
      <c r="AE5" s="997"/>
      <c r="AF5" s="1129" t="s">
        <v>349</v>
      </c>
      <c r="AG5" s="997"/>
      <c r="AH5" s="997"/>
      <c r="AI5" s="997"/>
      <c r="AJ5" s="1012"/>
      <c r="AK5" s="997" t="s">
        <v>350</v>
      </c>
      <c r="AL5" s="997"/>
      <c r="AM5" s="997"/>
      <c r="AN5" s="997"/>
      <c r="AO5" s="998"/>
      <c r="AP5" s="996" t="s">
        <v>351</v>
      </c>
      <c r="AQ5" s="997"/>
      <c r="AR5" s="997"/>
      <c r="AS5" s="997"/>
      <c r="AT5" s="998"/>
      <c r="AU5" s="996" t="s">
        <v>352</v>
      </c>
      <c r="AV5" s="997"/>
      <c r="AW5" s="997"/>
      <c r="AX5" s="997"/>
      <c r="AY5" s="1012"/>
      <c r="AZ5" s="244"/>
      <c r="BA5" s="244"/>
      <c r="BB5" s="244"/>
      <c r="BC5" s="244"/>
      <c r="BD5" s="244"/>
      <c r="BE5" s="245"/>
      <c r="BF5" s="245"/>
      <c r="BG5" s="245"/>
      <c r="BH5" s="245"/>
      <c r="BI5" s="245"/>
      <c r="BJ5" s="245"/>
      <c r="BK5" s="245"/>
      <c r="BL5" s="245"/>
      <c r="BM5" s="245"/>
      <c r="BN5" s="245"/>
      <c r="BO5" s="245"/>
      <c r="BP5" s="245"/>
      <c r="BQ5" s="990" t="s">
        <v>353</v>
      </c>
      <c r="BR5" s="991"/>
      <c r="BS5" s="991"/>
      <c r="BT5" s="991"/>
      <c r="BU5" s="991"/>
      <c r="BV5" s="991"/>
      <c r="BW5" s="991"/>
      <c r="BX5" s="991"/>
      <c r="BY5" s="991"/>
      <c r="BZ5" s="991"/>
      <c r="CA5" s="991"/>
      <c r="CB5" s="991"/>
      <c r="CC5" s="991"/>
      <c r="CD5" s="991"/>
      <c r="CE5" s="991"/>
      <c r="CF5" s="991"/>
      <c r="CG5" s="992"/>
      <c r="CH5" s="996" t="s">
        <v>354</v>
      </c>
      <c r="CI5" s="997"/>
      <c r="CJ5" s="997"/>
      <c r="CK5" s="997"/>
      <c r="CL5" s="998"/>
      <c r="CM5" s="996" t="s">
        <v>355</v>
      </c>
      <c r="CN5" s="997"/>
      <c r="CO5" s="997"/>
      <c r="CP5" s="997"/>
      <c r="CQ5" s="998"/>
      <c r="CR5" s="996" t="s">
        <v>356</v>
      </c>
      <c r="CS5" s="997"/>
      <c r="CT5" s="997"/>
      <c r="CU5" s="997"/>
      <c r="CV5" s="998"/>
      <c r="CW5" s="996" t="s">
        <v>357</v>
      </c>
      <c r="CX5" s="997"/>
      <c r="CY5" s="997"/>
      <c r="CZ5" s="997"/>
      <c r="DA5" s="998"/>
      <c r="DB5" s="996" t="s">
        <v>358</v>
      </c>
      <c r="DC5" s="997"/>
      <c r="DD5" s="997"/>
      <c r="DE5" s="997"/>
      <c r="DF5" s="998"/>
      <c r="DG5" s="1114" t="s">
        <v>359</v>
      </c>
      <c r="DH5" s="1115"/>
      <c r="DI5" s="1115"/>
      <c r="DJ5" s="1115"/>
      <c r="DK5" s="1116"/>
      <c r="DL5" s="1114" t="s">
        <v>360</v>
      </c>
      <c r="DM5" s="1115"/>
      <c r="DN5" s="1115"/>
      <c r="DO5" s="1115"/>
      <c r="DP5" s="1116"/>
      <c r="DQ5" s="996" t="s">
        <v>361</v>
      </c>
      <c r="DR5" s="997"/>
      <c r="DS5" s="997"/>
      <c r="DT5" s="997"/>
      <c r="DU5" s="998"/>
      <c r="DV5" s="996" t="s">
        <v>352</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30"/>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7"/>
      <c r="DH6" s="1118"/>
      <c r="DI6" s="1118"/>
      <c r="DJ6" s="1118"/>
      <c r="DK6" s="1119"/>
      <c r="DL6" s="1117"/>
      <c r="DM6" s="1118"/>
      <c r="DN6" s="1118"/>
      <c r="DO6" s="1118"/>
      <c r="DP6" s="1119"/>
      <c r="DQ6" s="999"/>
      <c r="DR6" s="1000"/>
      <c r="DS6" s="1000"/>
      <c r="DT6" s="1000"/>
      <c r="DU6" s="1001"/>
      <c r="DV6" s="999"/>
      <c r="DW6" s="1000"/>
      <c r="DX6" s="1000"/>
      <c r="DY6" s="1000"/>
      <c r="DZ6" s="1013"/>
      <c r="EA6" s="242"/>
    </row>
    <row r="7" spans="1:131" s="243" customFormat="1" ht="26.25" customHeight="1" thickTop="1" x14ac:dyDescent="0.2">
      <c r="A7" s="246">
        <v>1</v>
      </c>
      <c r="B7" s="1062" t="s">
        <v>362</v>
      </c>
      <c r="C7" s="1063"/>
      <c r="D7" s="1063"/>
      <c r="E7" s="1063"/>
      <c r="F7" s="1063"/>
      <c r="G7" s="1063"/>
      <c r="H7" s="1063"/>
      <c r="I7" s="1063"/>
      <c r="J7" s="1063"/>
      <c r="K7" s="1063"/>
      <c r="L7" s="1063"/>
      <c r="M7" s="1063"/>
      <c r="N7" s="1063"/>
      <c r="O7" s="1063"/>
      <c r="P7" s="1064"/>
      <c r="Q7" s="1120">
        <v>1194332</v>
      </c>
      <c r="R7" s="1121"/>
      <c r="S7" s="1121"/>
      <c r="T7" s="1121"/>
      <c r="U7" s="1121"/>
      <c r="V7" s="1121">
        <v>1174383</v>
      </c>
      <c r="W7" s="1121"/>
      <c r="X7" s="1121"/>
      <c r="Y7" s="1121"/>
      <c r="Z7" s="1121"/>
      <c r="AA7" s="1121">
        <f>Q7-V7</f>
        <v>19949</v>
      </c>
      <c r="AB7" s="1121"/>
      <c r="AC7" s="1121"/>
      <c r="AD7" s="1121"/>
      <c r="AE7" s="1122"/>
      <c r="AF7" s="1123">
        <v>3186</v>
      </c>
      <c r="AG7" s="1124"/>
      <c r="AH7" s="1124"/>
      <c r="AI7" s="1124"/>
      <c r="AJ7" s="1125"/>
      <c r="AK7" s="1107">
        <v>30974</v>
      </c>
      <c r="AL7" s="1108"/>
      <c r="AM7" s="1108"/>
      <c r="AN7" s="1108"/>
      <c r="AO7" s="1108"/>
      <c r="AP7" s="1108">
        <v>2632744</v>
      </c>
      <c r="AQ7" s="1108"/>
      <c r="AR7" s="1108"/>
      <c r="AS7" s="1108"/>
      <c r="AT7" s="1108"/>
      <c r="AU7" s="1109"/>
      <c r="AV7" s="1109"/>
      <c r="AW7" s="1109"/>
      <c r="AX7" s="1109"/>
      <c r="AY7" s="1110"/>
      <c r="AZ7" s="240"/>
      <c r="BA7" s="240"/>
      <c r="BB7" s="240"/>
      <c r="BC7" s="240"/>
      <c r="BD7" s="240"/>
      <c r="BE7" s="241"/>
      <c r="BF7" s="241"/>
      <c r="BG7" s="241"/>
      <c r="BH7" s="241"/>
      <c r="BI7" s="241"/>
      <c r="BJ7" s="241"/>
      <c r="BK7" s="241"/>
      <c r="BL7" s="241"/>
      <c r="BM7" s="241"/>
      <c r="BN7" s="241"/>
      <c r="BO7" s="241"/>
      <c r="BP7" s="241"/>
      <c r="BQ7" s="247">
        <v>1</v>
      </c>
      <c r="BR7" s="248"/>
      <c r="BS7" s="1111" t="s">
        <v>576</v>
      </c>
      <c r="BT7" s="1112"/>
      <c r="BU7" s="1112"/>
      <c r="BV7" s="1112"/>
      <c r="BW7" s="1112"/>
      <c r="BX7" s="1112"/>
      <c r="BY7" s="1112"/>
      <c r="BZ7" s="1112"/>
      <c r="CA7" s="1112"/>
      <c r="CB7" s="1112"/>
      <c r="CC7" s="1112"/>
      <c r="CD7" s="1112"/>
      <c r="CE7" s="1112"/>
      <c r="CF7" s="1112"/>
      <c r="CG7" s="1113"/>
      <c r="CH7" s="1104">
        <v>-3</v>
      </c>
      <c r="CI7" s="1105"/>
      <c r="CJ7" s="1105"/>
      <c r="CK7" s="1105"/>
      <c r="CL7" s="1106"/>
      <c r="CM7" s="1104">
        <v>385</v>
      </c>
      <c r="CN7" s="1105"/>
      <c r="CO7" s="1105"/>
      <c r="CP7" s="1105"/>
      <c r="CQ7" s="1106"/>
      <c r="CR7" s="1104">
        <v>10</v>
      </c>
      <c r="CS7" s="1105"/>
      <c r="CT7" s="1105"/>
      <c r="CU7" s="1105"/>
      <c r="CV7" s="1106"/>
      <c r="CW7" s="1104">
        <v>66</v>
      </c>
      <c r="CX7" s="1105"/>
      <c r="CY7" s="1105"/>
      <c r="CZ7" s="1105"/>
      <c r="DA7" s="1106"/>
      <c r="DB7" s="1104" t="s">
        <v>505</v>
      </c>
      <c r="DC7" s="1105"/>
      <c r="DD7" s="1105"/>
      <c r="DE7" s="1105"/>
      <c r="DF7" s="1106"/>
      <c r="DG7" s="1104" t="s">
        <v>505</v>
      </c>
      <c r="DH7" s="1105"/>
      <c r="DI7" s="1105"/>
      <c r="DJ7" s="1105"/>
      <c r="DK7" s="1106"/>
      <c r="DL7" s="1104" t="s">
        <v>505</v>
      </c>
      <c r="DM7" s="1105"/>
      <c r="DN7" s="1105"/>
      <c r="DO7" s="1105"/>
      <c r="DP7" s="1106"/>
      <c r="DQ7" s="1104" t="s">
        <v>505</v>
      </c>
      <c r="DR7" s="1105"/>
      <c r="DS7" s="1105"/>
      <c r="DT7" s="1105"/>
      <c r="DU7" s="1106"/>
      <c r="DV7" s="1131"/>
      <c r="DW7" s="1132"/>
      <c r="DX7" s="1132"/>
      <c r="DY7" s="1132"/>
      <c r="DZ7" s="1133"/>
      <c r="EA7" s="242"/>
    </row>
    <row r="8" spans="1:131" s="243" customFormat="1" ht="26.25" customHeight="1" x14ac:dyDescent="0.2">
      <c r="A8" s="249">
        <v>2</v>
      </c>
      <c r="B8" s="1038" t="s">
        <v>363</v>
      </c>
      <c r="C8" s="1039"/>
      <c r="D8" s="1039"/>
      <c r="E8" s="1039"/>
      <c r="F8" s="1039"/>
      <c r="G8" s="1039"/>
      <c r="H8" s="1039"/>
      <c r="I8" s="1039"/>
      <c r="J8" s="1039"/>
      <c r="K8" s="1039"/>
      <c r="L8" s="1039"/>
      <c r="M8" s="1039"/>
      <c r="N8" s="1039"/>
      <c r="O8" s="1039"/>
      <c r="P8" s="1040"/>
      <c r="Q8" s="1044">
        <v>196207</v>
      </c>
      <c r="R8" s="1042"/>
      <c r="S8" s="1042"/>
      <c r="T8" s="1042"/>
      <c r="U8" s="1042"/>
      <c r="V8" s="1042">
        <v>196207</v>
      </c>
      <c r="W8" s="1042"/>
      <c r="X8" s="1042"/>
      <c r="Y8" s="1042"/>
      <c r="Z8" s="1042"/>
      <c r="AA8" s="1045">
        <f t="shared" ref="AA8:AA18" si="0">Q8-V8</f>
        <v>0</v>
      </c>
      <c r="AB8" s="1087"/>
      <c r="AC8" s="1087"/>
      <c r="AD8" s="1087"/>
      <c r="AE8" s="1088"/>
      <c r="AF8" s="1086" t="s">
        <v>119</v>
      </c>
      <c r="AG8" s="1087"/>
      <c r="AH8" s="1087"/>
      <c r="AI8" s="1087"/>
      <c r="AJ8" s="1088"/>
      <c r="AK8" s="1089">
        <v>196207</v>
      </c>
      <c r="AL8" s="1090"/>
      <c r="AM8" s="1090"/>
      <c r="AN8" s="1090"/>
      <c r="AO8" s="1090"/>
      <c r="AP8" s="1090" t="s">
        <v>505</v>
      </c>
      <c r="AQ8" s="1090"/>
      <c r="AR8" s="1090"/>
      <c r="AS8" s="1090"/>
      <c r="AT8" s="1090"/>
      <c r="AU8" s="1084"/>
      <c r="AV8" s="1084"/>
      <c r="AW8" s="1084"/>
      <c r="AX8" s="1084"/>
      <c r="AY8" s="1085"/>
      <c r="AZ8" s="240"/>
      <c r="BA8" s="240"/>
      <c r="BB8" s="240"/>
      <c r="BC8" s="240"/>
      <c r="BD8" s="240"/>
      <c r="BE8" s="241"/>
      <c r="BF8" s="241"/>
      <c r="BG8" s="241"/>
      <c r="BH8" s="241"/>
      <c r="BI8" s="241"/>
      <c r="BJ8" s="241"/>
      <c r="BK8" s="241"/>
      <c r="BL8" s="241"/>
      <c r="BM8" s="241"/>
      <c r="BN8" s="241"/>
      <c r="BO8" s="241"/>
      <c r="BP8" s="241"/>
      <c r="BQ8" s="250">
        <v>2</v>
      </c>
      <c r="BR8" s="251"/>
      <c r="BS8" s="1050" t="s">
        <v>577</v>
      </c>
      <c r="BT8" s="1051"/>
      <c r="BU8" s="1051"/>
      <c r="BV8" s="1051"/>
      <c r="BW8" s="1051"/>
      <c r="BX8" s="1051"/>
      <c r="BY8" s="1051"/>
      <c r="BZ8" s="1051"/>
      <c r="CA8" s="1051"/>
      <c r="CB8" s="1051"/>
      <c r="CC8" s="1051"/>
      <c r="CD8" s="1051"/>
      <c r="CE8" s="1051"/>
      <c r="CF8" s="1051"/>
      <c r="CG8" s="1052"/>
      <c r="CH8" s="984">
        <v>-966</v>
      </c>
      <c r="CI8" s="985"/>
      <c r="CJ8" s="985"/>
      <c r="CK8" s="985"/>
      <c r="CL8" s="986"/>
      <c r="CM8" s="984">
        <v>3654</v>
      </c>
      <c r="CN8" s="985"/>
      <c r="CO8" s="985"/>
      <c r="CP8" s="985"/>
      <c r="CQ8" s="986"/>
      <c r="CR8" s="984">
        <v>259</v>
      </c>
      <c r="CS8" s="985"/>
      <c r="CT8" s="985"/>
      <c r="CU8" s="985"/>
      <c r="CV8" s="986"/>
      <c r="CW8" s="984">
        <v>1961</v>
      </c>
      <c r="CX8" s="985"/>
      <c r="CY8" s="985"/>
      <c r="CZ8" s="985"/>
      <c r="DA8" s="986"/>
      <c r="DB8" s="984">
        <v>28</v>
      </c>
      <c r="DC8" s="985"/>
      <c r="DD8" s="985"/>
      <c r="DE8" s="985"/>
      <c r="DF8" s="986"/>
      <c r="DG8" s="984"/>
      <c r="DH8" s="985"/>
      <c r="DI8" s="985"/>
      <c r="DJ8" s="985"/>
      <c r="DK8" s="986"/>
      <c r="DL8" s="984">
        <v>877</v>
      </c>
      <c r="DM8" s="985"/>
      <c r="DN8" s="985"/>
      <c r="DO8" s="985"/>
      <c r="DP8" s="986"/>
      <c r="DQ8" s="1047"/>
      <c r="DR8" s="1048"/>
      <c r="DS8" s="1048"/>
      <c r="DT8" s="1048"/>
      <c r="DU8" s="1049"/>
      <c r="DV8" s="987"/>
      <c r="DW8" s="988"/>
      <c r="DX8" s="988"/>
      <c r="DY8" s="988"/>
      <c r="DZ8" s="989"/>
      <c r="EA8" s="242"/>
    </row>
    <row r="9" spans="1:131" s="243" customFormat="1" ht="26.25" customHeight="1" x14ac:dyDescent="0.2">
      <c r="A9" s="249">
        <v>3</v>
      </c>
      <c r="B9" s="1038" t="s">
        <v>364</v>
      </c>
      <c r="C9" s="1039"/>
      <c r="D9" s="1039"/>
      <c r="E9" s="1039"/>
      <c r="F9" s="1039"/>
      <c r="G9" s="1039"/>
      <c r="H9" s="1039"/>
      <c r="I9" s="1039"/>
      <c r="J9" s="1039"/>
      <c r="K9" s="1039"/>
      <c r="L9" s="1039"/>
      <c r="M9" s="1039"/>
      <c r="N9" s="1039"/>
      <c r="O9" s="1039"/>
      <c r="P9" s="1040"/>
      <c r="Q9" s="1044">
        <v>3260</v>
      </c>
      <c r="R9" s="1042"/>
      <c r="S9" s="1042"/>
      <c r="T9" s="1042"/>
      <c r="U9" s="1042"/>
      <c r="V9" s="1042">
        <v>862</v>
      </c>
      <c r="W9" s="1042"/>
      <c r="X9" s="1042"/>
      <c r="Y9" s="1042"/>
      <c r="Z9" s="1042"/>
      <c r="AA9" s="1045">
        <f t="shared" si="0"/>
        <v>2398</v>
      </c>
      <c r="AB9" s="1087"/>
      <c r="AC9" s="1087"/>
      <c r="AD9" s="1087"/>
      <c r="AE9" s="1088"/>
      <c r="AF9" s="1086">
        <v>2398</v>
      </c>
      <c r="AG9" s="1087"/>
      <c r="AH9" s="1087"/>
      <c r="AI9" s="1087"/>
      <c r="AJ9" s="1088"/>
      <c r="AK9" s="1089" t="s">
        <v>505</v>
      </c>
      <c r="AL9" s="1090"/>
      <c r="AM9" s="1090"/>
      <c r="AN9" s="1090"/>
      <c r="AO9" s="1090"/>
      <c r="AP9" s="1090" t="s">
        <v>505</v>
      </c>
      <c r="AQ9" s="1090"/>
      <c r="AR9" s="1090"/>
      <c r="AS9" s="1090"/>
      <c r="AT9" s="1090"/>
      <c r="AU9" s="1084"/>
      <c r="AV9" s="1084"/>
      <c r="AW9" s="1084"/>
      <c r="AX9" s="1084"/>
      <c r="AY9" s="1085"/>
      <c r="AZ9" s="240"/>
      <c r="BA9" s="240"/>
      <c r="BB9" s="240"/>
      <c r="BC9" s="240"/>
      <c r="BD9" s="240"/>
      <c r="BE9" s="241"/>
      <c r="BF9" s="241"/>
      <c r="BG9" s="241"/>
      <c r="BH9" s="241"/>
      <c r="BI9" s="241"/>
      <c r="BJ9" s="241"/>
      <c r="BK9" s="241"/>
      <c r="BL9" s="241"/>
      <c r="BM9" s="241"/>
      <c r="BN9" s="241"/>
      <c r="BO9" s="241"/>
      <c r="BP9" s="241"/>
      <c r="BQ9" s="250">
        <v>3</v>
      </c>
      <c r="BR9" s="251"/>
      <c r="BS9" s="1050" t="s">
        <v>578</v>
      </c>
      <c r="BT9" s="1051"/>
      <c r="BU9" s="1051"/>
      <c r="BV9" s="1051"/>
      <c r="BW9" s="1051"/>
      <c r="BX9" s="1051"/>
      <c r="BY9" s="1051"/>
      <c r="BZ9" s="1051"/>
      <c r="CA9" s="1051"/>
      <c r="CB9" s="1051"/>
      <c r="CC9" s="1051"/>
      <c r="CD9" s="1051"/>
      <c r="CE9" s="1051"/>
      <c r="CF9" s="1051"/>
      <c r="CG9" s="1052"/>
      <c r="CH9" s="984">
        <v>243</v>
      </c>
      <c r="CI9" s="985"/>
      <c r="CJ9" s="985"/>
      <c r="CK9" s="985"/>
      <c r="CL9" s="986"/>
      <c r="CM9" s="984">
        <v>3762</v>
      </c>
      <c r="CN9" s="985"/>
      <c r="CO9" s="985"/>
      <c r="CP9" s="985"/>
      <c r="CQ9" s="986"/>
      <c r="CR9" s="984">
        <v>3</v>
      </c>
      <c r="CS9" s="985"/>
      <c r="CT9" s="985"/>
      <c r="CU9" s="985"/>
      <c r="CV9" s="986"/>
      <c r="CW9" s="984" t="s">
        <v>505</v>
      </c>
      <c r="CX9" s="985"/>
      <c r="CY9" s="985"/>
      <c r="CZ9" s="985"/>
      <c r="DA9" s="986"/>
      <c r="DB9" s="984" t="s">
        <v>505</v>
      </c>
      <c r="DC9" s="985"/>
      <c r="DD9" s="985"/>
      <c r="DE9" s="985"/>
      <c r="DF9" s="986"/>
      <c r="DG9" s="984" t="s">
        <v>505</v>
      </c>
      <c r="DH9" s="985"/>
      <c r="DI9" s="985"/>
      <c r="DJ9" s="985"/>
      <c r="DK9" s="986"/>
      <c r="DL9" s="984" t="s">
        <v>505</v>
      </c>
      <c r="DM9" s="985"/>
      <c r="DN9" s="985"/>
      <c r="DO9" s="985"/>
      <c r="DP9" s="986"/>
      <c r="DQ9" s="984" t="s">
        <v>505</v>
      </c>
      <c r="DR9" s="985"/>
      <c r="DS9" s="985"/>
      <c r="DT9" s="985"/>
      <c r="DU9" s="986"/>
      <c r="DV9" s="987"/>
      <c r="DW9" s="988"/>
      <c r="DX9" s="988"/>
      <c r="DY9" s="988"/>
      <c r="DZ9" s="989"/>
      <c r="EA9" s="242"/>
    </row>
    <row r="10" spans="1:131" s="243" customFormat="1" ht="26.25" customHeight="1" x14ac:dyDescent="0.2">
      <c r="A10" s="249">
        <v>4</v>
      </c>
      <c r="B10" s="1038" t="s">
        <v>365</v>
      </c>
      <c r="C10" s="1039"/>
      <c r="D10" s="1039"/>
      <c r="E10" s="1039"/>
      <c r="F10" s="1039"/>
      <c r="G10" s="1039"/>
      <c r="H10" s="1039"/>
      <c r="I10" s="1039"/>
      <c r="J10" s="1039"/>
      <c r="K10" s="1039"/>
      <c r="L10" s="1039"/>
      <c r="M10" s="1039"/>
      <c r="N10" s="1039"/>
      <c r="O10" s="1039"/>
      <c r="P10" s="1040"/>
      <c r="Q10" s="1044">
        <v>598</v>
      </c>
      <c r="R10" s="1042"/>
      <c r="S10" s="1042"/>
      <c r="T10" s="1042"/>
      <c r="U10" s="1042"/>
      <c r="V10" s="1042">
        <v>582</v>
      </c>
      <c r="W10" s="1042"/>
      <c r="X10" s="1042"/>
      <c r="Y10" s="1042"/>
      <c r="Z10" s="1042"/>
      <c r="AA10" s="1045">
        <f t="shared" si="0"/>
        <v>16</v>
      </c>
      <c r="AB10" s="1087"/>
      <c r="AC10" s="1087"/>
      <c r="AD10" s="1087"/>
      <c r="AE10" s="1088"/>
      <c r="AF10" s="1086">
        <v>16</v>
      </c>
      <c r="AG10" s="1087"/>
      <c r="AH10" s="1087"/>
      <c r="AI10" s="1087"/>
      <c r="AJ10" s="1088"/>
      <c r="AK10" s="1089">
        <v>290</v>
      </c>
      <c r="AL10" s="1090"/>
      <c r="AM10" s="1090"/>
      <c r="AN10" s="1090"/>
      <c r="AO10" s="1090"/>
      <c r="AP10" s="1090">
        <v>577</v>
      </c>
      <c r="AQ10" s="1090"/>
      <c r="AR10" s="1090"/>
      <c r="AS10" s="1090"/>
      <c r="AT10" s="1090"/>
      <c r="AU10" s="1084"/>
      <c r="AV10" s="1084"/>
      <c r="AW10" s="1084"/>
      <c r="AX10" s="1084"/>
      <c r="AY10" s="1085"/>
      <c r="AZ10" s="240"/>
      <c r="BA10" s="240"/>
      <c r="BB10" s="240"/>
      <c r="BC10" s="240"/>
      <c r="BD10" s="240"/>
      <c r="BE10" s="241"/>
      <c r="BF10" s="241"/>
      <c r="BG10" s="241"/>
      <c r="BH10" s="241"/>
      <c r="BI10" s="241"/>
      <c r="BJ10" s="241"/>
      <c r="BK10" s="241"/>
      <c r="BL10" s="241"/>
      <c r="BM10" s="241"/>
      <c r="BN10" s="241"/>
      <c r="BO10" s="241"/>
      <c r="BP10" s="241"/>
      <c r="BQ10" s="250">
        <v>4</v>
      </c>
      <c r="BR10" s="251"/>
      <c r="BS10" s="1050" t="s">
        <v>579</v>
      </c>
      <c r="BT10" s="1051"/>
      <c r="BU10" s="1051"/>
      <c r="BV10" s="1051"/>
      <c r="BW10" s="1051"/>
      <c r="BX10" s="1051"/>
      <c r="BY10" s="1051"/>
      <c r="BZ10" s="1051"/>
      <c r="CA10" s="1051"/>
      <c r="CB10" s="1051"/>
      <c r="CC10" s="1051"/>
      <c r="CD10" s="1051"/>
      <c r="CE10" s="1051"/>
      <c r="CF10" s="1051"/>
      <c r="CG10" s="1052"/>
      <c r="CH10" s="984">
        <v>-1</v>
      </c>
      <c r="CI10" s="985"/>
      <c r="CJ10" s="985"/>
      <c r="CK10" s="985"/>
      <c r="CL10" s="986"/>
      <c r="CM10" s="984">
        <v>40</v>
      </c>
      <c r="CN10" s="985"/>
      <c r="CO10" s="985"/>
      <c r="CP10" s="985"/>
      <c r="CQ10" s="986"/>
      <c r="CR10" s="984">
        <v>30</v>
      </c>
      <c r="CS10" s="985"/>
      <c r="CT10" s="985"/>
      <c r="CU10" s="985"/>
      <c r="CV10" s="986"/>
      <c r="CW10" s="984">
        <v>1</v>
      </c>
      <c r="CX10" s="985"/>
      <c r="CY10" s="985"/>
      <c r="CZ10" s="985"/>
      <c r="DA10" s="986"/>
      <c r="DB10" s="984" t="s">
        <v>505</v>
      </c>
      <c r="DC10" s="985"/>
      <c r="DD10" s="985"/>
      <c r="DE10" s="985"/>
      <c r="DF10" s="986"/>
      <c r="DG10" s="984" t="s">
        <v>505</v>
      </c>
      <c r="DH10" s="985"/>
      <c r="DI10" s="985"/>
      <c r="DJ10" s="985"/>
      <c r="DK10" s="986"/>
      <c r="DL10" s="984" t="s">
        <v>505</v>
      </c>
      <c r="DM10" s="985"/>
      <c r="DN10" s="985"/>
      <c r="DO10" s="985"/>
      <c r="DP10" s="986"/>
      <c r="DQ10" s="984" t="s">
        <v>505</v>
      </c>
      <c r="DR10" s="985"/>
      <c r="DS10" s="985"/>
      <c r="DT10" s="985"/>
      <c r="DU10" s="986"/>
      <c r="DV10" s="987"/>
      <c r="DW10" s="988"/>
      <c r="DX10" s="988"/>
      <c r="DY10" s="988"/>
      <c r="DZ10" s="989"/>
      <c r="EA10" s="242"/>
    </row>
    <row r="11" spans="1:131" s="243" customFormat="1" ht="26.25" customHeight="1" x14ac:dyDescent="0.2">
      <c r="A11" s="249">
        <v>5</v>
      </c>
      <c r="B11" s="1038" t="s">
        <v>366</v>
      </c>
      <c r="C11" s="1039"/>
      <c r="D11" s="1039"/>
      <c r="E11" s="1039"/>
      <c r="F11" s="1039"/>
      <c r="G11" s="1039"/>
      <c r="H11" s="1039"/>
      <c r="I11" s="1039"/>
      <c r="J11" s="1039"/>
      <c r="K11" s="1039"/>
      <c r="L11" s="1039"/>
      <c r="M11" s="1039"/>
      <c r="N11" s="1039"/>
      <c r="O11" s="1039"/>
      <c r="P11" s="1040"/>
      <c r="Q11" s="1044">
        <v>446</v>
      </c>
      <c r="R11" s="1042"/>
      <c r="S11" s="1042"/>
      <c r="T11" s="1042"/>
      <c r="U11" s="1042"/>
      <c r="V11" s="1042">
        <v>285</v>
      </c>
      <c r="W11" s="1042"/>
      <c r="X11" s="1042"/>
      <c r="Y11" s="1042"/>
      <c r="Z11" s="1042"/>
      <c r="AA11" s="1045">
        <f t="shared" si="0"/>
        <v>161</v>
      </c>
      <c r="AB11" s="1087"/>
      <c r="AC11" s="1087"/>
      <c r="AD11" s="1087"/>
      <c r="AE11" s="1088"/>
      <c r="AF11" s="1086">
        <v>56</v>
      </c>
      <c r="AG11" s="1087"/>
      <c r="AH11" s="1087"/>
      <c r="AI11" s="1087"/>
      <c r="AJ11" s="1088"/>
      <c r="AK11" s="1089">
        <v>34</v>
      </c>
      <c r="AL11" s="1090"/>
      <c r="AM11" s="1090"/>
      <c r="AN11" s="1090"/>
      <c r="AO11" s="1090"/>
      <c r="AP11" s="1090">
        <v>1696</v>
      </c>
      <c r="AQ11" s="1090"/>
      <c r="AR11" s="1090"/>
      <c r="AS11" s="1090"/>
      <c r="AT11" s="1090"/>
      <c r="AU11" s="1084"/>
      <c r="AV11" s="1084"/>
      <c r="AW11" s="1084"/>
      <c r="AX11" s="1084"/>
      <c r="AY11" s="1085"/>
      <c r="AZ11" s="240"/>
      <c r="BA11" s="240"/>
      <c r="BB11" s="240"/>
      <c r="BC11" s="240"/>
      <c r="BD11" s="240"/>
      <c r="BE11" s="241"/>
      <c r="BF11" s="241"/>
      <c r="BG11" s="241"/>
      <c r="BH11" s="241"/>
      <c r="BI11" s="241"/>
      <c r="BJ11" s="241"/>
      <c r="BK11" s="241"/>
      <c r="BL11" s="241"/>
      <c r="BM11" s="241"/>
      <c r="BN11" s="241"/>
      <c r="BO11" s="241"/>
      <c r="BP11" s="241"/>
      <c r="BQ11" s="250">
        <v>5</v>
      </c>
      <c r="BR11" s="251"/>
      <c r="BS11" s="1050" t="s">
        <v>580</v>
      </c>
      <c r="BT11" s="1051"/>
      <c r="BU11" s="1051"/>
      <c r="BV11" s="1051"/>
      <c r="BW11" s="1051"/>
      <c r="BX11" s="1051"/>
      <c r="BY11" s="1051"/>
      <c r="BZ11" s="1051"/>
      <c r="CA11" s="1051"/>
      <c r="CB11" s="1051"/>
      <c r="CC11" s="1051"/>
      <c r="CD11" s="1051"/>
      <c r="CE11" s="1051"/>
      <c r="CF11" s="1051"/>
      <c r="CG11" s="1052"/>
      <c r="CH11" s="984">
        <v>0.2</v>
      </c>
      <c r="CI11" s="985"/>
      <c r="CJ11" s="985"/>
      <c r="CK11" s="985"/>
      <c r="CL11" s="986"/>
      <c r="CM11" s="984">
        <v>586</v>
      </c>
      <c r="CN11" s="985"/>
      <c r="CO11" s="985"/>
      <c r="CP11" s="985"/>
      <c r="CQ11" s="986"/>
      <c r="CR11" s="984">
        <v>450</v>
      </c>
      <c r="CS11" s="985"/>
      <c r="CT11" s="985"/>
      <c r="CU11" s="985"/>
      <c r="CV11" s="986"/>
      <c r="CW11" s="984">
        <v>8</v>
      </c>
      <c r="CX11" s="985"/>
      <c r="CY11" s="985"/>
      <c r="CZ11" s="985"/>
      <c r="DA11" s="986"/>
      <c r="DB11" s="984" t="s">
        <v>505</v>
      </c>
      <c r="DC11" s="985"/>
      <c r="DD11" s="985"/>
      <c r="DE11" s="985"/>
      <c r="DF11" s="986"/>
      <c r="DG11" s="984" t="s">
        <v>505</v>
      </c>
      <c r="DH11" s="985"/>
      <c r="DI11" s="985"/>
      <c r="DJ11" s="985"/>
      <c r="DK11" s="986"/>
      <c r="DL11" s="984" t="s">
        <v>505</v>
      </c>
      <c r="DM11" s="985"/>
      <c r="DN11" s="985"/>
      <c r="DO11" s="985"/>
      <c r="DP11" s="986"/>
      <c r="DQ11" s="984" t="s">
        <v>505</v>
      </c>
      <c r="DR11" s="985"/>
      <c r="DS11" s="985"/>
      <c r="DT11" s="985"/>
      <c r="DU11" s="986"/>
      <c r="DV11" s="987"/>
      <c r="DW11" s="988"/>
      <c r="DX11" s="988"/>
      <c r="DY11" s="988"/>
      <c r="DZ11" s="989"/>
      <c r="EA11" s="242"/>
    </row>
    <row r="12" spans="1:131" s="243" customFormat="1" ht="26.25" customHeight="1" x14ac:dyDescent="0.2">
      <c r="A12" s="249">
        <v>6</v>
      </c>
      <c r="B12" s="1038" t="s">
        <v>367</v>
      </c>
      <c r="C12" s="1039"/>
      <c r="D12" s="1039"/>
      <c r="E12" s="1039"/>
      <c r="F12" s="1039"/>
      <c r="G12" s="1039"/>
      <c r="H12" s="1039"/>
      <c r="I12" s="1039"/>
      <c r="J12" s="1039"/>
      <c r="K12" s="1039"/>
      <c r="L12" s="1039"/>
      <c r="M12" s="1039"/>
      <c r="N12" s="1039"/>
      <c r="O12" s="1039"/>
      <c r="P12" s="1040"/>
      <c r="Q12" s="1044">
        <v>11</v>
      </c>
      <c r="R12" s="1042"/>
      <c r="S12" s="1042"/>
      <c r="T12" s="1042"/>
      <c r="U12" s="1042"/>
      <c r="V12" s="1042">
        <v>11</v>
      </c>
      <c r="W12" s="1042"/>
      <c r="X12" s="1042"/>
      <c r="Y12" s="1042"/>
      <c r="Z12" s="1042"/>
      <c r="AA12" s="1045">
        <f t="shared" si="0"/>
        <v>0</v>
      </c>
      <c r="AB12" s="1087"/>
      <c r="AC12" s="1087"/>
      <c r="AD12" s="1087"/>
      <c r="AE12" s="1088"/>
      <c r="AF12" s="1086" t="s">
        <v>119</v>
      </c>
      <c r="AG12" s="1087"/>
      <c r="AH12" s="1087"/>
      <c r="AI12" s="1087"/>
      <c r="AJ12" s="1088"/>
      <c r="AK12" s="1089">
        <v>11</v>
      </c>
      <c r="AL12" s="1090"/>
      <c r="AM12" s="1090"/>
      <c r="AN12" s="1090"/>
      <c r="AO12" s="1090"/>
      <c r="AP12" s="1090" t="s">
        <v>505</v>
      </c>
      <c r="AQ12" s="1090"/>
      <c r="AR12" s="1090"/>
      <c r="AS12" s="1090"/>
      <c r="AT12" s="1090"/>
      <c r="AU12" s="1084"/>
      <c r="AV12" s="1084"/>
      <c r="AW12" s="1084"/>
      <c r="AX12" s="1084"/>
      <c r="AY12" s="1085"/>
      <c r="AZ12" s="240"/>
      <c r="BA12" s="240"/>
      <c r="BB12" s="240"/>
      <c r="BC12" s="240"/>
      <c r="BD12" s="240"/>
      <c r="BE12" s="241"/>
      <c r="BF12" s="241"/>
      <c r="BG12" s="241"/>
      <c r="BH12" s="241"/>
      <c r="BI12" s="241"/>
      <c r="BJ12" s="241"/>
      <c r="BK12" s="241"/>
      <c r="BL12" s="241"/>
      <c r="BM12" s="241"/>
      <c r="BN12" s="241"/>
      <c r="BO12" s="241"/>
      <c r="BP12" s="241"/>
      <c r="BQ12" s="250">
        <v>6</v>
      </c>
      <c r="BR12" s="251"/>
      <c r="BS12" s="1050" t="s">
        <v>581</v>
      </c>
      <c r="BT12" s="1051"/>
      <c r="BU12" s="1051"/>
      <c r="BV12" s="1051"/>
      <c r="BW12" s="1051"/>
      <c r="BX12" s="1051"/>
      <c r="BY12" s="1051"/>
      <c r="BZ12" s="1051"/>
      <c r="CA12" s="1051"/>
      <c r="CB12" s="1051"/>
      <c r="CC12" s="1051"/>
      <c r="CD12" s="1051"/>
      <c r="CE12" s="1051"/>
      <c r="CF12" s="1051"/>
      <c r="CG12" s="1052"/>
      <c r="CH12" s="984">
        <v>60</v>
      </c>
      <c r="CI12" s="985"/>
      <c r="CJ12" s="985"/>
      <c r="CK12" s="985"/>
      <c r="CL12" s="986"/>
      <c r="CM12" s="984">
        <v>2531</v>
      </c>
      <c r="CN12" s="985"/>
      <c r="CO12" s="985"/>
      <c r="CP12" s="985"/>
      <c r="CQ12" s="986"/>
      <c r="CR12" s="984">
        <v>10</v>
      </c>
      <c r="CS12" s="985"/>
      <c r="CT12" s="985"/>
      <c r="CU12" s="985"/>
      <c r="CV12" s="986"/>
      <c r="CW12" s="984">
        <v>396</v>
      </c>
      <c r="CX12" s="985"/>
      <c r="CY12" s="985"/>
      <c r="CZ12" s="985"/>
      <c r="DA12" s="986"/>
      <c r="DB12" s="984">
        <v>589</v>
      </c>
      <c r="DC12" s="985"/>
      <c r="DD12" s="985"/>
      <c r="DE12" s="985"/>
      <c r="DF12" s="986"/>
      <c r="DG12" s="984" t="s">
        <v>505</v>
      </c>
      <c r="DH12" s="985"/>
      <c r="DI12" s="985"/>
      <c r="DJ12" s="985"/>
      <c r="DK12" s="986"/>
      <c r="DL12" s="984">
        <v>9212</v>
      </c>
      <c r="DM12" s="985"/>
      <c r="DN12" s="985"/>
      <c r="DO12" s="985"/>
      <c r="DP12" s="986"/>
      <c r="DQ12" s="1047">
        <v>9212</v>
      </c>
      <c r="DR12" s="1048"/>
      <c r="DS12" s="1048"/>
      <c r="DT12" s="1048"/>
      <c r="DU12" s="1049"/>
      <c r="DV12" s="987"/>
      <c r="DW12" s="988"/>
      <c r="DX12" s="988"/>
      <c r="DY12" s="988"/>
      <c r="DZ12" s="989"/>
      <c r="EA12" s="242"/>
    </row>
    <row r="13" spans="1:131" s="243" customFormat="1" ht="26.25" customHeight="1" x14ac:dyDescent="0.2">
      <c r="A13" s="249">
        <v>7</v>
      </c>
      <c r="B13" s="1038" t="s">
        <v>368</v>
      </c>
      <c r="C13" s="1039"/>
      <c r="D13" s="1039"/>
      <c r="E13" s="1039"/>
      <c r="F13" s="1039"/>
      <c r="G13" s="1039"/>
      <c r="H13" s="1039"/>
      <c r="I13" s="1039"/>
      <c r="J13" s="1039"/>
      <c r="K13" s="1039"/>
      <c r="L13" s="1039"/>
      <c r="M13" s="1039"/>
      <c r="N13" s="1039"/>
      <c r="O13" s="1039"/>
      <c r="P13" s="1040"/>
      <c r="Q13" s="1044">
        <v>1112</v>
      </c>
      <c r="R13" s="1042"/>
      <c r="S13" s="1042"/>
      <c r="T13" s="1042"/>
      <c r="U13" s="1042"/>
      <c r="V13" s="1042">
        <v>689</v>
      </c>
      <c r="W13" s="1042"/>
      <c r="X13" s="1042"/>
      <c r="Y13" s="1042"/>
      <c r="Z13" s="1042"/>
      <c r="AA13" s="1045">
        <f t="shared" si="0"/>
        <v>423</v>
      </c>
      <c r="AB13" s="1087"/>
      <c r="AC13" s="1087"/>
      <c r="AD13" s="1087"/>
      <c r="AE13" s="1088"/>
      <c r="AF13" s="1086">
        <v>278</v>
      </c>
      <c r="AG13" s="1087"/>
      <c r="AH13" s="1087"/>
      <c r="AI13" s="1087"/>
      <c r="AJ13" s="1088"/>
      <c r="AK13" s="1089">
        <v>7</v>
      </c>
      <c r="AL13" s="1090"/>
      <c r="AM13" s="1090"/>
      <c r="AN13" s="1090"/>
      <c r="AO13" s="1090"/>
      <c r="AP13" s="1090">
        <v>7915</v>
      </c>
      <c r="AQ13" s="1090"/>
      <c r="AR13" s="1090"/>
      <c r="AS13" s="1090"/>
      <c r="AT13" s="1090"/>
      <c r="AU13" s="1084"/>
      <c r="AV13" s="1084"/>
      <c r="AW13" s="1084"/>
      <c r="AX13" s="1084"/>
      <c r="AY13" s="1085"/>
      <c r="AZ13" s="240"/>
      <c r="BA13" s="240"/>
      <c r="BB13" s="240"/>
      <c r="BC13" s="240"/>
      <c r="BD13" s="240"/>
      <c r="BE13" s="241"/>
      <c r="BF13" s="241"/>
      <c r="BG13" s="241"/>
      <c r="BH13" s="241"/>
      <c r="BI13" s="241"/>
      <c r="BJ13" s="241"/>
      <c r="BK13" s="241"/>
      <c r="BL13" s="241"/>
      <c r="BM13" s="241"/>
      <c r="BN13" s="241"/>
      <c r="BO13" s="241"/>
      <c r="BP13" s="241"/>
      <c r="BQ13" s="250">
        <v>7</v>
      </c>
      <c r="BR13" s="251"/>
      <c r="BS13" s="1050" t="s">
        <v>582</v>
      </c>
      <c r="BT13" s="1051"/>
      <c r="BU13" s="1051"/>
      <c r="BV13" s="1051"/>
      <c r="BW13" s="1051"/>
      <c r="BX13" s="1051"/>
      <c r="BY13" s="1051"/>
      <c r="BZ13" s="1051"/>
      <c r="CA13" s="1051"/>
      <c r="CB13" s="1051"/>
      <c r="CC13" s="1051"/>
      <c r="CD13" s="1051"/>
      <c r="CE13" s="1051"/>
      <c r="CF13" s="1051"/>
      <c r="CG13" s="1052"/>
      <c r="CH13" s="984">
        <v>-2</v>
      </c>
      <c r="CI13" s="985"/>
      <c r="CJ13" s="985"/>
      <c r="CK13" s="985"/>
      <c r="CL13" s="986"/>
      <c r="CM13" s="984">
        <v>122</v>
      </c>
      <c r="CN13" s="985"/>
      <c r="CO13" s="985"/>
      <c r="CP13" s="985"/>
      <c r="CQ13" s="986"/>
      <c r="CR13" s="984">
        <v>99</v>
      </c>
      <c r="CS13" s="985"/>
      <c r="CT13" s="985"/>
      <c r="CU13" s="985"/>
      <c r="CV13" s="986"/>
      <c r="CW13" s="984">
        <v>32</v>
      </c>
      <c r="CX13" s="985"/>
      <c r="CY13" s="985"/>
      <c r="CZ13" s="985"/>
      <c r="DA13" s="986"/>
      <c r="DB13" s="984" t="s">
        <v>505</v>
      </c>
      <c r="DC13" s="985"/>
      <c r="DD13" s="985"/>
      <c r="DE13" s="985"/>
      <c r="DF13" s="986"/>
      <c r="DG13" s="984" t="s">
        <v>505</v>
      </c>
      <c r="DH13" s="985"/>
      <c r="DI13" s="985"/>
      <c r="DJ13" s="985"/>
      <c r="DK13" s="986"/>
      <c r="DL13" s="984" t="s">
        <v>505</v>
      </c>
      <c r="DM13" s="985"/>
      <c r="DN13" s="985"/>
      <c r="DO13" s="985"/>
      <c r="DP13" s="986"/>
      <c r="DQ13" s="984" t="s">
        <v>505</v>
      </c>
      <c r="DR13" s="985"/>
      <c r="DS13" s="985"/>
      <c r="DT13" s="985"/>
      <c r="DU13" s="986"/>
      <c r="DV13" s="987"/>
      <c r="DW13" s="988"/>
      <c r="DX13" s="988"/>
      <c r="DY13" s="988"/>
      <c r="DZ13" s="989"/>
      <c r="EA13" s="242"/>
    </row>
    <row r="14" spans="1:131" s="243" customFormat="1" ht="26.25" customHeight="1" x14ac:dyDescent="0.2">
      <c r="A14" s="249">
        <v>8</v>
      </c>
      <c r="B14" s="1038" t="s">
        <v>369</v>
      </c>
      <c r="C14" s="1039"/>
      <c r="D14" s="1039"/>
      <c r="E14" s="1039"/>
      <c r="F14" s="1039"/>
      <c r="G14" s="1039"/>
      <c r="H14" s="1039"/>
      <c r="I14" s="1039"/>
      <c r="J14" s="1039"/>
      <c r="K14" s="1039"/>
      <c r="L14" s="1039"/>
      <c r="M14" s="1039"/>
      <c r="N14" s="1039"/>
      <c r="O14" s="1039"/>
      <c r="P14" s="1040"/>
      <c r="Q14" s="1044">
        <v>613</v>
      </c>
      <c r="R14" s="1042"/>
      <c r="S14" s="1042"/>
      <c r="T14" s="1042"/>
      <c r="U14" s="1042"/>
      <c r="V14" s="1042">
        <v>92</v>
      </c>
      <c r="W14" s="1042"/>
      <c r="X14" s="1042"/>
      <c r="Y14" s="1042"/>
      <c r="Z14" s="1042"/>
      <c r="AA14" s="1045">
        <f t="shared" si="0"/>
        <v>521</v>
      </c>
      <c r="AB14" s="1087"/>
      <c r="AC14" s="1087"/>
      <c r="AD14" s="1087"/>
      <c r="AE14" s="1088"/>
      <c r="AF14" s="1086">
        <v>144</v>
      </c>
      <c r="AG14" s="1087"/>
      <c r="AH14" s="1087"/>
      <c r="AI14" s="1087"/>
      <c r="AJ14" s="1088"/>
      <c r="AK14" s="1089">
        <v>0</v>
      </c>
      <c r="AL14" s="1090"/>
      <c r="AM14" s="1090"/>
      <c r="AN14" s="1090"/>
      <c r="AO14" s="1090"/>
      <c r="AP14" s="1090">
        <v>33</v>
      </c>
      <c r="AQ14" s="1090"/>
      <c r="AR14" s="1090"/>
      <c r="AS14" s="1090"/>
      <c r="AT14" s="1090"/>
      <c r="AU14" s="1084"/>
      <c r="AV14" s="1084"/>
      <c r="AW14" s="1084"/>
      <c r="AX14" s="1084"/>
      <c r="AY14" s="1085"/>
      <c r="AZ14" s="240"/>
      <c r="BA14" s="240"/>
      <c r="BB14" s="240"/>
      <c r="BC14" s="240"/>
      <c r="BD14" s="240"/>
      <c r="BE14" s="241"/>
      <c r="BF14" s="241"/>
      <c r="BG14" s="241"/>
      <c r="BH14" s="241"/>
      <c r="BI14" s="241"/>
      <c r="BJ14" s="241"/>
      <c r="BK14" s="241"/>
      <c r="BL14" s="241"/>
      <c r="BM14" s="241"/>
      <c r="BN14" s="241"/>
      <c r="BO14" s="241"/>
      <c r="BP14" s="241"/>
      <c r="BQ14" s="250">
        <v>8</v>
      </c>
      <c r="BR14" s="251"/>
      <c r="BS14" s="1050" t="s">
        <v>583</v>
      </c>
      <c r="BT14" s="1051"/>
      <c r="BU14" s="1051"/>
      <c r="BV14" s="1051"/>
      <c r="BW14" s="1051"/>
      <c r="BX14" s="1051"/>
      <c r="BY14" s="1051"/>
      <c r="BZ14" s="1051"/>
      <c r="CA14" s="1051"/>
      <c r="CB14" s="1051"/>
      <c r="CC14" s="1051"/>
      <c r="CD14" s="1051"/>
      <c r="CE14" s="1051"/>
      <c r="CF14" s="1051"/>
      <c r="CG14" s="1052"/>
      <c r="CH14" s="984">
        <v>-1</v>
      </c>
      <c r="CI14" s="985"/>
      <c r="CJ14" s="985"/>
      <c r="CK14" s="985"/>
      <c r="CL14" s="986"/>
      <c r="CM14" s="984">
        <v>1079</v>
      </c>
      <c r="CN14" s="985"/>
      <c r="CO14" s="985"/>
      <c r="CP14" s="985"/>
      <c r="CQ14" s="986"/>
      <c r="CR14" s="984">
        <v>391</v>
      </c>
      <c r="CS14" s="985"/>
      <c r="CT14" s="985"/>
      <c r="CU14" s="985"/>
      <c r="CV14" s="986"/>
      <c r="CW14" s="1047">
        <v>49</v>
      </c>
      <c r="CX14" s="1048"/>
      <c r="CY14" s="1048"/>
      <c r="CZ14" s="1048"/>
      <c r="DA14" s="1049"/>
      <c r="DB14" s="984" t="s">
        <v>505</v>
      </c>
      <c r="DC14" s="985"/>
      <c r="DD14" s="985"/>
      <c r="DE14" s="985"/>
      <c r="DF14" s="986"/>
      <c r="DG14" s="984" t="s">
        <v>505</v>
      </c>
      <c r="DH14" s="985"/>
      <c r="DI14" s="985"/>
      <c r="DJ14" s="985"/>
      <c r="DK14" s="986"/>
      <c r="DL14" s="984" t="s">
        <v>505</v>
      </c>
      <c r="DM14" s="985"/>
      <c r="DN14" s="985"/>
      <c r="DO14" s="985"/>
      <c r="DP14" s="986"/>
      <c r="DQ14" s="984" t="s">
        <v>505</v>
      </c>
      <c r="DR14" s="985"/>
      <c r="DS14" s="985"/>
      <c r="DT14" s="985"/>
      <c r="DU14" s="986"/>
      <c r="DV14" s="987"/>
      <c r="DW14" s="988"/>
      <c r="DX14" s="988"/>
      <c r="DY14" s="988"/>
      <c r="DZ14" s="989"/>
      <c r="EA14" s="242"/>
    </row>
    <row r="15" spans="1:131" s="243" customFormat="1" ht="26.25" customHeight="1" x14ac:dyDescent="0.2">
      <c r="A15" s="249">
        <v>9</v>
      </c>
      <c r="B15" s="1038" t="s">
        <v>370</v>
      </c>
      <c r="C15" s="1039"/>
      <c r="D15" s="1039"/>
      <c r="E15" s="1039"/>
      <c r="F15" s="1039"/>
      <c r="G15" s="1039"/>
      <c r="H15" s="1039"/>
      <c r="I15" s="1039"/>
      <c r="J15" s="1039"/>
      <c r="K15" s="1039"/>
      <c r="L15" s="1039"/>
      <c r="M15" s="1039"/>
      <c r="N15" s="1039"/>
      <c r="O15" s="1039"/>
      <c r="P15" s="1040"/>
      <c r="Q15" s="1044">
        <v>356</v>
      </c>
      <c r="R15" s="1042"/>
      <c r="S15" s="1042"/>
      <c r="T15" s="1042"/>
      <c r="U15" s="1042"/>
      <c r="V15" s="1042">
        <v>3</v>
      </c>
      <c r="W15" s="1042"/>
      <c r="X15" s="1042"/>
      <c r="Y15" s="1042"/>
      <c r="Z15" s="1042"/>
      <c r="AA15" s="1045">
        <f t="shared" si="0"/>
        <v>353</v>
      </c>
      <c r="AB15" s="1087"/>
      <c r="AC15" s="1087"/>
      <c r="AD15" s="1087"/>
      <c r="AE15" s="1088"/>
      <c r="AF15" s="1086">
        <v>198</v>
      </c>
      <c r="AG15" s="1087"/>
      <c r="AH15" s="1087"/>
      <c r="AI15" s="1087"/>
      <c r="AJ15" s="1088"/>
      <c r="AK15" s="1089">
        <v>0</v>
      </c>
      <c r="AL15" s="1090"/>
      <c r="AM15" s="1090"/>
      <c r="AN15" s="1090"/>
      <c r="AO15" s="1090"/>
      <c r="AP15" s="1090" t="s">
        <v>505</v>
      </c>
      <c r="AQ15" s="1090"/>
      <c r="AR15" s="1090"/>
      <c r="AS15" s="1090"/>
      <c r="AT15" s="1090"/>
      <c r="AU15" s="1084"/>
      <c r="AV15" s="1084"/>
      <c r="AW15" s="1084"/>
      <c r="AX15" s="1084"/>
      <c r="AY15" s="1085"/>
      <c r="AZ15" s="240"/>
      <c r="BA15" s="240"/>
      <c r="BB15" s="240"/>
      <c r="BC15" s="240"/>
      <c r="BD15" s="240"/>
      <c r="BE15" s="241"/>
      <c r="BF15" s="241"/>
      <c r="BG15" s="241"/>
      <c r="BH15" s="241"/>
      <c r="BI15" s="241"/>
      <c r="BJ15" s="241"/>
      <c r="BK15" s="241"/>
      <c r="BL15" s="241"/>
      <c r="BM15" s="241"/>
      <c r="BN15" s="241"/>
      <c r="BO15" s="241"/>
      <c r="BP15" s="241"/>
      <c r="BQ15" s="250">
        <v>9</v>
      </c>
      <c r="BR15" s="251"/>
      <c r="BS15" s="1050" t="s">
        <v>584</v>
      </c>
      <c r="BT15" s="1051"/>
      <c r="BU15" s="1051"/>
      <c r="BV15" s="1051"/>
      <c r="BW15" s="1051"/>
      <c r="BX15" s="1051"/>
      <c r="BY15" s="1051"/>
      <c r="BZ15" s="1051"/>
      <c r="CA15" s="1051"/>
      <c r="CB15" s="1051"/>
      <c r="CC15" s="1051"/>
      <c r="CD15" s="1051"/>
      <c r="CE15" s="1051"/>
      <c r="CF15" s="1051"/>
      <c r="CG15" s="1052"/>
      <c r="CH15" s="984">
        <v>-14</v>
      </c>
      <c r="CI15" s="985"/>
      <c r="CJ15" s="985"/>
      <c r="CK15" s="985"/>
      <c r="CL15" s="986"/>
      <c r="CM15" s="984">
        <v>4092</v>
      </c>
      <c r="CN15" s="985"/>
      <c r="CO15" s="985"/>
      <c r="CP15" s="985"/>
      <c r="CQ15" s="986"/>
      <c r="CR15" s="984">
        <v>3000</v>
      </c>
      <c r="CS15" s="985"/>
      <c r="CT15" s="985"/>
      <c r="CU15" s="985"/>
      <c r="CV15" s="986"/>
      <c r="CW15" s="984">
        <v>152</v>
      </c>
      <c r="CX15" s="985"/>
      <c r="CY15" s="985"/>
      <c r="CZ15" s="985"/>
      <c r="DA15" s="986"/>
      <c r="DB15" s="984" t="s">
        <v>505</v>
      </c>
      <c r="DC15" s="985"/>
      <c r="DD15" s="985"/>
      <c r="DE15" s="985"/>
      <c r="DF15" s="986"/>
      <c r="DG15" s="984" t="s">
        <v>505</v>
      </c>
      <c r="DH15" s="985"/>
      <c r="DI15" s="985"/>
      <c r="DJ15" s="985"/>
      <c r="DK15" s="986"/>
      <c r="DL15" s="984" t="s">
        <v>505</v>
      </c>
      <c r="DM15" s="985"/>
      <c r="DN15" s="985"/>
      <c r="DO15" s="985"/>
      <c r="DP15" s="986"/>
      <c r="DQ15" s="984" t="s">
        <v>505</v>
      </c>
      <c r="DR15" s="985"/>
      <c r="DS15" s="985"/>
      <c r="DT15" s="985"/>
      <c r="DU15" s="986"/>
      <c r="DV15" s="987"/>
      <c r="DW15" s="988"/>
      <c r="DX15" s="988"/>
      <c r="DY15" s="988"/>
      <c r="DZ15" s="989"/>
      <c r="EA15" s="242"/>
    </row>
    <row r="16" spans="1:131" s="243" customFormat="1" ht="26.25" customHeight="1" x14ac:dyDescent="0.2">
      <c r="A16" s="249">
        <v>10</v>
      </c>
      <c r="B16" s="1038" t="s">
        <v>371</v>
      </c>
      <c r="C16" s="1039"/>
      <c r="D16" s="1039"/>
      <c r="E16" s="1039"/>
      <c r="F16" s="1039"/>
      <c r="G16" s="1039"/>
      <c r="H16" s="1039"/>
      <c r="I16" s="1039"/>
      <c r="J16" s="1039"/>
      <c r="K16" s="1039"/>
      <c r="L16" s="1039"/>
      <c r="M16" s="1039"/>
      <c r="N16" s="1039"/>
      <c r="O16" s="1039"/>
      <c r="P16" s="1040"/>
      <c r="Q16" s="1044">
        <v>149</v>
      </c>
      <c r="R16" s="1042"/>
      <c r="S16" s="1042"/>
      <c r="T16" s="1042"/>
      <c r="U16" s="1042"/>
      <c r="V16" s="1042">
        <v>140</v>
      </c>
      <c r="W16" s="1042"/>
      <c r="X16" s="1042"/>
      <c r="Y16" s="1042"/>
      <c r="Z16" s="1042"/>
      <c r="AA16" s="1045">
        <f t="shared" si="0"/>
        <v>9</v>
      </c>
      <c r="AB16" s="1087"/>
      <c r="AC16" s="1087"/>
      <c r="AD16" s="1087"/>
      <c r="AE16" s="1088"/>
      <c r="AF16" s="1086">
        <v>6</v>
      </c>
      <c r="AG16" s="1087"/>
      <c r="AH16" s="1087"/>
      <c r="AI16" s="1087"/>
      <c r="AJ16" s="1088"/>
      <c r="AK16" s="1089">
        <v>91</v>
      </c>
      <c r="AL16" s="1090"/>
      <c r="AM16" s="1090"/>
      <c r="AN16" s="1090"/>
      <c r="AO16" s="1090"/>
      <c r="AP16" s="1090">
        <v>1413</v>
      </c>
      <c r="AQ16" s="1090"/>
      <c r="AR16" s="1090"/>
      <c r="AS16" s="1090"/>
      <c r="AT16" s="1090"/>
      <c r="AU16" s="1084"/>
      <c r="AV16" s="1084"/>
      <c r="AW16" s="1084"/>
      <c r="AX16" s="1084"/>
      <c r="AY16" s="1085"/>
      <c r="AZ16" s="240"/>
      <c r="BA16" s="240"/>
      <c r="BB16" s="240"/>
      <c r="BC16" s="240"/>
      <c r="BD16" s="240"/>
      <c r="BE16" s="241"/>
      <c r="BF16" s="241"/>
      <c r="BG16" s="241"/>
      <c r="BH16" s="241"/>
      <c r="BI16" s="241"/>
      <c r="BJ16" s="241"/>
      <c r="BK16" s="241"/>
      <c r="BL16" s="241"/>
      <c r="BM16" s="241"/>
      <c r="BN16" s="241"/>
      <c r="BO16" s="241"/>
      <c r="BP16" s="241"/>
      <c r="BQ16" s="250">
        <v>10</v>
      </c>
      <c r="BR16" s="251"/>
      <c r="BS16" s="1050" t="s">
        <v>585</v>
      </c>
      <c r="BT16" s="1051"/>
      <c r="BU16" s="1051"/>
      <c r="BV16" s="1051"/>
      <c r="BW16" s="1051"/>
      <c r="BX16" s="1051"/>
      <c r="BY16" s="1051"/>
      <c r="BZ16" s="1051"/>
      <c r="CA16" s="1051"/>
      <c r="CB16" s="1051"/>
      <c r="CC16" s="1051"/>
      <c r="CD16" s="1051"/>
      <c r="CE16" s="1051"/>
      <c r="CF16" s="1051"/>
      <c r="CG16" s="1052"/>
      <c r="CH16" s="984">
        <v>1</v>
      </c>
      <c r="CI16" s="985"/>
      <c r="CJ16" s="985"/>
      <c r="CK16" s="985"/>
      <c r="CL16" s="986"/>
      <c r="CM16" s="984">
        <v>207</v>
      </c>
      <c r="CN16" s="985"/>
      <c r="CO16" s="985"/>
      <c r="CP16" s="985"/>
      <c r="CQ16" s="986"/>
      <c r="CR16" s="984">
        <v>150</v>
      </c>
      <c r="CS16" s="985"/>
      <c r="CT16" s="985"/>
      <c r="CU16" s="985"/>
      <c r="CV16" s="986"/>
      <c r="CW16" s="984" t="s">
        <v>505</v>
      </c>
      <c r="CX16" s="985"/>
      <c r="CY16" s="985"/>
      <c r="CZ16" s="985"/>
      <c r="DA16" s="986"/>
      <c r="DB16" s="984" t="s">
        <v>505</v>
      </c>
      <c r="DC16" s="985"/>
      <c r="DD16" s="985"/>
      <c r="DE16" s="985"/>
      <c r="DF16" s="986"/>
      <c r="DG16" s="984" t="s">
        <v>505</v>
      </c>
      <c r="DH16" s="985"/>
      <c r="DI16" s="985"/>
      <c r="DJ16" s="985"/>
      <c r="DK16" s="986"/>
      <c r="DL16" s="984" t="s">
        <v>505</v>
      </c>
      <c r="DM16" s="985"/>
      <c r="DN16" s="985"/>
      <c r="DO16" s="985"/>
      <c r="DP16" s="986"/>
      <c r="DQ16" s="984" t="s">
        <v>505</v>
      </c>
      <c r="DR16" s="985"/>
      <c r="DS16" s="985"/>
      <c r="DT16" s="985"/>
      <c r="DU16" s="986"/>
      <c r="DV16" s="987"/>
      <c r="DW16" s="988"/>
      <c r="DX16" s="988"/>
      <c r="DY16" s="988"/>
      <c r="DZ16" s="989"/>
      <c r="EA16" s="242"/>
    </row>
    <row r="17" spans="1:131" s="243" customFormat="1" ht="26.25" customHeight="1" x14ac:dyDescent="0.2">
      <c r="A17" s="249">
        <v>11</v>
      </c>
      <c r="B17" s="1038" t="s">
        <v>372</v>
      </c>
      <c r="C17" s="1039"/>
      <c r="D17" s="1039"/>
      <c r="E17" s="1039"/>
      <c r="F17" s="1039"/>
      <c r="G17" s="1039"/>
      <c r="H17" s="1039"/>
      <c r="I17" s="1039"/>
      <c r="J17" s="1039"/>
      <c r="K17" s="1039"/>
      <c r="L17" s="1039"/>
      <c r="M17" s="1039"/>
      <c r="N17" s="1039"/>
      <c r="O17" s="1039"/>
      <c r="P17" s="1040"/>
      <c r="Q17" s="1044">
        <v>483</v>
      </c>
      <c r="R17" s="1042"/>
      <c r="S17" s="1042"/>
      <c r="T17" s="1042"/>
      <c r="U17" s="1042"/>
      <c r="V17" s="1042">
        <v>483</v>
      </c>
      <c r="W17" s="1042"/>
      <c r="X17" s="1042"/>
      <c r="Y17" s="1042"/>
      <c r="Z17" s="1042"/>
      <c r="AA17" s="1045">
        <f t="shared" si="0"/>
        <v>0</v>
      </c>
      <c r="AB17" s="1087"/>
      <c r="AC17" s="1087"/>
      <c r="AD17" s="1087"/>
      <c r="AE17" s="1088"/>
      <c r="AF17" s="1086">
        <v>0</v>
      </c>
      <c r="AG17" s="1087"/>
      <c r="AH17" s="1087"/>
      <c r="AI17" s="1087"/>
      <c r="AJ17" s="1088"/>
      <c r="AK17" s="1089">
        <v>0</v>
      </c>
      <c r="AL17" s="1090"/>
      <c r="AM17" s="1090"/>
      <c r="AN17" s="1090"/>
      <c r="AO17" s="1090"/>
      <c r="AP17" s="1090">
        <v>483</v>
      </c>
      <c r="AQ17" s="1090"/>
      <c r="AR17" s="1090"/>
      <c r="AS17" s="1090"/>
      <c r="AT17" s="1090"/>
      <c r="AU17" s="1084"/>
      <c r="AV17" s="1084"/>
      <c r="AW17" s="1084"/>
      <c r="AX17" s="1084"/>
      <c r="AY17" s="1085"/>
      <c r="AZ17" s="240"/>
      <c r="BA17" s="240"/>
      <c r="BB17" s="240"/>
      <c r="BC17" s="240"/>
      <c r="BD17" s="240"/>
      <c r="BE17" s="241"/>
      <c r="BF17" s="241"/>
      <c r="BG17" s="241"/>
      <c r="BH17" s="241"/>
      <c r="BI17" s="241"/>
      <c r="BJ17" s="241"/>
      <c r="BK17" s="241"/>
      <c r="BL17" s="241"/>
      <c r="BM17" s="241"/>
      <c r="BN17" s="241"/>
      <c r="BO17" s="241"/>
      <c r="BP17" s="241"/>
      <c r="BQ17" s="250">
        <v>11</v>
      </c>
      <c r="BR17" s="251"/>
      <c r="BS17" s="1050" t="s">
        <v>586</v>
      </c>
      <c r="BT17" s="1051"/>
      <c r="BU17" s="1051"/>
      <c r="BV17" s="1051"/>
      <c r="BW17" s="1051"/>
      <c r="BX17" s="1051"/>
      <c r="BY17" s="1051"/>
      <c r="BZ17" s="1051"/>
      <c r="CA17" s="1051"/>
      <c r="CB17" s="1051"/>
      <c r="CC17" s="1051"/>
      <c r="CD17" s="1051"/>
      <c r="CE17" s="1051"/>
      <c r="CF17" s="1051"/>
      <c r="CG17" s="1052"/>
      <c r="CH17" s="984">
        <v>-5</v>
      </c>
      <c r="CI17" s="985"/>
      <c r="CJ17" s="985"/>
      <c r="CK17" s="985"/>
      <c r="CL17" s="986"/>
      <c r="CM17" s="984">
        <v>749</v>
      </c>
      <c r="CN17" s="985"/>
      <c r="CO17" s="985"/>
      <c r="CP17" s="985"/>
      <c r="CQ17" s="986"/>
      <c r="CR17" s="984">
        <v>403</v>
      </c>
      <c r="CS17" s="985"/>
      <c r="CT17" s="985"/>
      <c r="CU17" s="985"/>
      <c r="CV17" s="986"/>
      <c r="CW17" s="984">
        <v>3</v>
      </c>
      <c r="CX17" s="985"/>
      <c r="CY17" s="985"/>
      <c r="CZ17" s="985"/>
      <c r="DA17" s="986"/>
      <c r="DB17" s="984" t="s">
        <v>505</v>
      </c>
      <c r="DC17" s="985"/>
      <c r="DD17" s="985"/>
      <c r="DE17" s="985"/>
      <c r="DF17" s="986"/>
      <c r="DG17" s="984" t="s">
        <v>505</v>
      </c>
      <c r="DH17" s="985"/>
      <c r="DI17" s="985"/>
      <c r="DJ17" s="985"/>
      <c r="DK17" s="986"/>
      <c r="DL17" s="984" t="s">
        <v>505</v>
      </c>
      <c r="DM17" s="985"/>
      <c r="DN17" s="985"/>
      <c r="DO17" s="985"/>
      <c r="DP17" s="986"/>
      <c r="DQ17" s="984" t="s">
        <v>505</v>
      </c>
      <c r="DR17" s="985"/>
      <c r="DS17" s="985"/>
      <c r="DT17" s="985"/>
      <c r="DU17" s="986"/>
      <c r="DV17" s="987"/>
      <c r="DW17" s="988"/>
      <c r="DX17" s="988"/>
      <c r="DY17" s="988"/>
      <c r="DZ17" s="989"/>
      <c r="EA17" s="242"/>
    </row>
    <row r="18" spans="1:131" s="243" customFormat="1" ht="26.25" customHeight="1" x14ac:dyDescent="0.2">
      <c r="A18" s="249">
        <v>12</v>
      </c>
      <c r="B18" s="1038" t="s">
        <v>373</v>
      </c>
      <c r="C18" s="1039"/>
      <c r="D18" s="1039"/>
      <c r="E18" s="1039"/>
      <c r="F18" s="1039"/>
      <c r="G18" s="1039"/>
      <c r="H18" s="1039"/>
      <c r="I18" s="1039"/>
      <c r="J18" s="1039"/>
      <c r="K18" s="1039"/>
      <c r="L18" s="1039"/>
      <c r="M18" s="1039"/>
      <c r="N18" s="1039"/>
      <c r="O18" s="1039"/>
      <c r="P18" s="1040"/>
      <c r="Q18" s="1044">
        <v>195</v>
      </c>
      <c r="R18" s="1042"/>
      <c r="S18" s="1042"/>
      <c r="T18" s="1042"/>
      <c r="U18" s="1042"/>
      <c r="V18" s="1042">
        <v>195</v>
      </c>
      <c r="W18" s="1042"/>
      <c r="X18" s="1042"/>
      <c r="Y18" s="1042"/>
      <c r="Z18" s="1042"/>
      <c r="AA18" s="1045">
        <f t="shared" si="0"/>
        <v>0</v>
      </c>
      <c r="AB18" s="1087"/>
      <c r="AC18" s="1087"/>
      <c r="AD18" s="1087"/>
      <c r="AE18" s="1088"/>
      <c r="AF18" s="1086" t="s">
        <v>119</v>
      </c>
      <c r="AG18" s="1087"/>
      <c r="AH18" s="1087"/>
      <c r="AI18" s="1087"/>
      <c r="AJ18" s="1088"/>
      <c r="AK18" s="1089">
        <v>2</v>
      </c>
      <c r="AL18" s="1090"/>
      <c r="AM18" s="1090"/>
      <c r="AN18" s="1090"/>
      <c r="AO18" s="1090"/>
      <c r="AP18" s="1090" t="s">
        <v>505</v>
      </c>
      <c r="AQ18" s="1090"/>
      <c r="AR18" s="1090"/>
      <c r="AS18" s="1090"/>
      <c r="AT18" s="1090"/>
      <c r="AU18" s="1084"/>
      <c r="AV18" s="1084"/>
      <c r="AW18" s="1084"/>
      <c r="AX18" s="1084"/>
      <c r="AY18" s="1085"/>
      <c r="AZ18" s="240"/>
      <c r="BA18" s="240"/>
      <c r="BB18" s="240"/>
      <c r="BC18" s="240"/>
      <c r="BD18" s="240"/>
      <c r="BE18" s="241"/>
      <c r="BF18" s="241"/>
      <c r="BG18" s="241"/>
      <c r="BH18" s="241"/>
      <c r="BI18" s="241"/>
      <c r="BJ18" s="241"/>
      <c r="BK18" s="241"/>
      <c r="BL18" s="241"/>
      <c r="BM18" s="241"/>
      <c r="BN18" s="241"/>
      <c r="BO18" s="241"/>
      <c r="BP18" s="241"/>
      <c r="BQ18" s="250">
        <v>12</v>
      </c>
      <c r="BR18" s="251"/>
      <c r="BS18" s="1050" t="s">
        <v>587</v>
      </c>
      <c r="BT18" s="1051"/>
      <c r="BU18" s="1051"/>
      <c r="BV18" s="1051"/>
      <c r="BW18" s="1051"/>
      <c r="BX18" s="1051"/>
      <c r="BY18" s="1051"/>
      <c r="BZ18" s="1051"/>
      <c r="CA18" s="1051"/>
      <c r="CB18" s="1051"/>
      <c r="CC18" s="1051"/>
      <c r="CD18" s="1051"/>
      <c r="CE18" s="1051"/>
      <c r="CF18" s="1051"/>
      <c r="CG18" s="1052"/>
      <c r="CH18" s="984">
        <v>1</v>
      </c>
      <c r="CI18" s="985"/>
      <c r="CJ18" s="985"/>
      <c r="CK18" s="985"/>
      <c r="CL18" s="986"/>
      <c r="CM18" s="984">
        <v>1479</v>
      </c>
      <c r="CN18" s="985"/>
      <c r="CO18" s="985"/>
      <c r="CP18" s="985"/>
      <c r="CQ18" s="986"/>
      <c r="CR18" s="984">
        <v>794</v>
      </c>
      <c r="CS18" s="985"/>
      <c r="CT18" s="985"/>
      <c r="CU18" s="985"/>
      <c r="CV18" s="986"/>
      <c r="CW18" s="984">
        <v>0.3</v>
      </c>
      <c r="CX18" s="985"/>
      <c r="CY18" s="985"/>
      <c r="CZ18" s="985"/>
      <c r="DA18" s="986"/>
      <c r="DB18" s="984" t="s">
        <v>505</v>
      </c>
      <c r="DC18" s="985"/>
      <c r="DD18" s="985"/>
      <c r="DE18" s="985"/>
      <c r="DF18" s="986"/>
      <c r="DG18" s="984" t="s">
        <v>505</v>
      </c>
      <c r="DH18" s="985"/>
      <c r="DI18" s="985"/>
      <c r="DJ18" s="985"/>
      <c r="DK18" s="986"/>
      <c r="DL18" s="984" t="s">
        <v>505</v>
      </c>
      <c r="DM18" s="985"/>
      <c r="DN18" s="985"/>
      <c r="DO18" s="985"/>
      <c r="DP18" s="986"/>
      <c r="DQ18" s="984" t="s">
        <v>505</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4"/>
      <c r="R19" s="1042"/>
      <c r="S19" s="1042"/>
      <c r="T19" s="1042"/>
      <c r="U19" s="1042"/>
      <c r="V19" s="1042"/>
      <c r="W19" s="1042"/>
      <c r="X19" s="1042"/>
      <c r="Y19" s="1042"/>
      <c r="Z19" s="1042"/>
      <c r="AA19" s="1042"/>
      <c r="AB19" s="1042"/>
      <c r="AC19" s="1042"/>
      <c r="AD19" s="1042"/>
      <c r="AE19" s="1045"/>
      <c r="AF19" s="1086"/>
      <c r="AG19" s="1087"/>
      <c r="AH19" s="1087"/>
      <c r="AI19" s="1087"/>
      <c r="AJ19" s="1088"/>
      <c r="AK19" s="1089"/>
      <c r="AL19" s="1090"/>
      <c r="AM19" s="1090"/>
      <c r="AN19" s="1090"/>
      <c r="AO19" s="1090"/>
      <c r="AP19" s="1090"/>
      <c r="AQ19" s="1090"/>
      <c r="AR19" s="1090"/>
      <c r="AS19" s="1090"/>
      <c r="AT19" s="1090"/>
      <c r="AU19" s="1084"/>
      <c r="AV19" s="1084"/>
      <c r="AW19" s="1084"/>
      <c r="AX19" s="1084"/>
      <c r="AY19" s="1085"/>
      <c r="AZ19" s="240"/>
      <c r="BA19" s="240"/>
      <c r="BB19" s="240"/>
      <c r="BC19" s="240"/>
      <c r="BD19" s="240"/>
      <c r="BE19" s="241"/>
      <c r="BF19" s="241"/>
      <c r="BG19" s="241"/>
      <c r="BH19" s="241"/>
      <c r="BI19" s="241"/>
      <c r="BJ19" s="241"/>
      <c r="BK19" s="241"/>
      <c r="BL19" s="241"/>
      <c r="BM19" s="241"/>
      <c r="BN19" s="241"/>
      <c r="BO19" s="241"/>
      <c r="BP19" s="241"/>
      <c r="BQ19" s="250">
        <v>13</v>
      </c>
      <c r="BR19" s="251"/>
      <c r="BS19" s="1050" t="s">
        <v>617</v>
      </c>
      <c r="BT19" s="1051"/>
      <c r="BU19" s="1051"/>
      <c r="BV19" s="1051"/>
      <c r="BW19" s="1051"/>
      <c r="BX19" s="1051"/>
      <c r="BY19" s="1051"/>
      <c r="BZ19" s="1051"/>
      <c r="CA19" s="1051"/>
      <c r="CB19" s="1051"/>
      <c r="CC19" s="1051"/>
      <c r="CD19" s="1051"/>
      <c r="CE19" s="1051"/>
      <c r="CF19" s="1051"/>
      <c r="CG19" s="1052"/>
      <c r="CH19" s="984">
        <v>-4</v>
      </c>
      <c r="CI19" s="985"/>
      <c r="CJ19" s="985"/>
      <c r="CK19" s="985"/>
      <c r="CL19" s="986"/>
      <c r="CM19" s="984">
        <v>592</v>
      </c>
      <c r="CN19" s="985"/>
      <c r="CO19" s="985"/>
      <c r="CP19" s="985"/>
      <c r="CQ19" s="986"/>
      <c r="CR19" s="984">
        <v>15</v>
      </c>
      <c r="CS19" s="985"/>
      <c r="CT19" s="985"/>
      <c r="CU19" s="985"/>
      <c r="CV19" s="986"/>
      <c r="CW19" s="984">
        <v>8</v>
      </c>
      <c r="CX19" s="985"/>
      <c r="CY19" s="985"/>
      <c r="CZ19" s="985"/>
      <c r="DA19" s="986"/>
      <c r="DB19" s="984" t="s">
        <v>505</v>
      </c>
      <c r="DC19" s="985"/>
      <c r="DD19" s="985"/>
      <c r="DE19" s="985"/>
      <c r="DF19" s="986"/>
      <c r="DG19" s="984" t="s">
        <v>505</v>
      </c>
      <c r="DH19" s="985"/>
      <c r="DI19" s="985"/>
      <c r="DJ19" s="985"/>
      <c r="DK19" s="986"/>
      <c r="DL19" s="984" t="s">
        <v>505</v>
      </c>
      <c r="DM19" s="985"/>
      <c r="DN19" s="985"/>
      <c r="DO19" s="985"/>
      <c r="DP19" s="986"/>
      <c r="DQ19" s="984" t="s">
        <v>505</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4"/>
      <c r="R20" s="1042"/>
      <c r="S20" s="1042"/>
      <c r="T20" s="1042"/>
      <c r="U20" s="1042"/>
      <c r="V20" s="1042"/>
      <c r="W20" s="1042"/>
      <c r="X20" s="1042"/>
      <c r="Y20" s="1042"/>
      <c r="Z20" s="1042"/>
      <c r="AA20" s="1042"/>
      <c r="AB20" s="1042"/>
      <c r="AC20" s="1042"/>
      <c r="AD20" s="1042"/>
      <c r="AE20" s="1045"/>
      <c r="AF20" s="1086"/>
      <c r="AG20" s="1087"/>
      <c r="AH20" s="1087"/>
      <c r="AI20" s="1087"/>
      <c r="AJ20" s="1088"/>
      <c r="AK20" s="1089"/>
      <c r="AL20" s="1090"/>
      <c r="AM20" s="1090"/>
      <c r="AN20" s="1090"/>
      <c r="AO20" s="1090"/>
      <c r="AP20" s="1090"/>
      <c r="AQ20" s="1090"/>
      <c r="AR20" s="1090"/>
      <c r="AS20" s="1090"/>
      <c r="AT20" s="1090"/>
      <c r="AU20" s="1084"/>
      <c r="AV20" s="1084"/>
      <c r="AW20" s="1084"/>
      <c r="AX20" s="1084"/>
      <c r="AY20" s="1085"/>
      <c r="AZ20" s="240"/>
      <c r="BA20" s="240"/>
      <c r="BB20" s="240"/>
      <c r="BC20" s="240"/>
      <c r="BD20" s="240"/>
      <c r="BE20" s="241"/>
      <c r="BF20" s="241"/>
      <c r="BG20" s="241"/>
      <c r="BH20" s="241"/>
      <c r="BI20" s="241"/>
      <c r="BJ20" s="241"/>
      <c r="BK20" s="241"/>
      <c r="BL20" s="241"/>
      <c r="BM20" s="241"/>
      <c r="BN20" s="241"/>
      <c r="BO20" s="241"/>
      <c r="BP20" s="241"/>
      <c r="BQ20" s="250">
        <v>14</v>
      </c>
      <c r="BR20" s="251"/>
      <c r="BS20" s="1050" t="s">
        <v>588</v>
      </c>
      <c r="BT20" s="1051"/>
      <c r="BU20" s="1051"/>
      <c r="BV20" s="1051"/>
      <c r="BW20" s="1051"/>
      <c r="BX20" s="1051"/>
      <c r="BY20" s="1051"/>
      <c r="BZ20" s="1051"/>
      <c r="CA20" s="1051"/>
      <c r="CB20" s="1051"/>
      <c r="CC20" s="1051"/>
      <c r="CD20" s="1051"/>
      <c r="CE20" s="1051"/>
      <c r="CF20" s="1051"/>
      <c r="CG20" s="1052"/>
      <c r="CH20" s="984">
        <v>-2</v>
      </c>
      <c r="CI20" s="985"/>
      <c r="CJ20" s="985"/>
      <c r="CK20" s="985"/>
      <c r="CL20" s="986"/>
      <c r="CM20" s="984">
        <v>148</v>
      </c>
      <c r="CN20" s="985"/>
      <c r="CO20" s="985"/>
      <c r="CP20" s="985"/>
      <c r="CQ20" s="986"/>
      <c r="CR20" s="984">
        <v>35</v>
      </c>
      <c r="CS20" s="985"/>
      <c r="CT20" s="985"/>
      <c r="CU20" s="985"/>
      <c r="CV20" s="986"/>
      <c r="CW20" s="984" t="s">
        <v>505</v>
      </c>
      <c r="CX20" s="985"/>
      <c r="CY20" s="985"/>
      <c r="CZ20" s="985"/>
      <c r="DA20" s="986"/>
      <c r="DB20" s="984" t="s">
        <v>505</v>
      </c>
      <c r="DC20" s="985"/>
      <c r="DD20" s="985"/>
      <c r="DE20" s="985"/>
      <c r="DF20" s="986"/>
      <c r="DG20" s="984" t="s">
        <v>505</v>
      </c>
      <c r="DH20" s="985"/>
      <c r="DI20" s="985"/>
      <c r="DJ20" s="985"/>
      <c r="DK20" s="986"/>
      <c r="DL20" s="984" t="s">
        <v>505</v>
      </c>
      <c r="DM20" s="985"/>
      <c r="DN20" s="985"/>
      <c r="DO20" s="985"/>
      <c r="DP20" s="986"/>
      <c r="DQ20" s="984" t="s">
        <v>505</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4"/>
      <c r="R21" s="1042"/>
      <c r="S21" s="1042"/>
      <c r="T21" s="1042"/>
      <c r="U21" s="1042"/>
      <c r="V21" s="1042"/>
      <c r="W21" s="1042"/>
      <c r="X21" s="1042"/>
      <c r="Y21" s="1042"/>
      <c r="Z21" s="1042"/>
      <c r="AA21" s="1042"/>
      <c r="AB21" s="1042"/>
      <c r="AC21" s="1042"/>
      <c r="AD21" s="1042"/>
      <c r="AE21" s="1045"/>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240"/>
      <c r="BA21" s="240"/>
      <c r="BB21" s="240"/>
      <c r="BC21" s="240"/>
      <c r="BD21" s="240"/>
      <c r="BE21" s="241"/>
      <c r="BF21" s="241"/>
      <c r="BG21" s="241"/>
      <c r="BH21" s="241"/>
      <c r="BI21" s="241"/>
      <c r="BJ21" s="241"/>
      <c r="BK21" s="241"/>
      <c r="BL21" s="241"/>
      <c r="BM21" s="241"/>
      <c r="BN21" s="241"/>
      <c r="BO21" s="241"/>
      <c r="BP21" s="241"/>
      <c r="BQ21" s="250">
        <v>15</v>
      </c>
      <c r="BR21" s="251"/>
      <c r="BS21" s="1050" t="s">
        <v>589</v>
      </c>
      <c r="BT21" s="1051"/>
      <c r="BU21" s="1051"/>
      <c r="BV21" s="1051"/>
      <c r="BW21" s="1051"/>
      <c r="BX21" s="1051"/>
      <c r="BY21" s="1051"/>
      <c r="BZ21" s="1051"/>
      <c r="CA21" s="1051"/>
      <c r="CB21" s="1051"/>
      <c r="CC21" s="1051"/>
      <c r="CD21" s="1051"/>
      <c r="CE21" s="1051"/>
      <c r="CF21" s="1051"/>
      <c r="CG21" s="1052"/>
      <c r="CH21" s="984">
        <v>0.1</v>
      </c>
      <c r="CI21" s="985"/>
      <c r="CJ21" s="985"/>
      <c r="CK21" s="985"/>
      <c r="CL21" s="986"/>
      <c r="CM21" s="984">
        <v>12</v>
      </c>
      <c r="CN21" s="985"/>
      <c r="CO21" s="985"/>
      <c r="CP21" s="985"/>
      <c r="CQ21" s="986"/>
      <c r="CR21" s="984">
        <v>3</v>
      </c>
      <c r="CS21" s="985"/>
      <c r="CT21" s="985"/>
      <c r="CU21" s="985"/>
      <c r="CV21" s="986"/>
      <c r="CW21" s="984">
        <v>23</v>
      </c>
      <c r="CX21" s="985"/>
      <c r="CY21" s="985"/>
      <c r="CZ21" s="985"/>
      <c r="DA21" s="986"/>
      <c r="DB21" s="984" t="s">
        <v>505</v>
      </c>
      <c r="DC21" s="985"/>
      <c r="DD21" s="985"/>
      <c r="DE21" s="985"/>
      <c r="DF21" s="986"/>
      <c r="DG21" s="984" t="s">
        <v>505</v>
      </c>
      <c r="DH21" s="985"/>
      <c r="DI21" s="985"/>
      <c r="DJ21" s="985"/>
      <c r="DK21" s="986"/>
      <c r="DL21" s="984" t="s">
        <v>505</v>
      </c>
      <c r="DM21" s="985"/>
      <c r="DN21" s="985"/>
      <c r="DO21" s="985"/>
      <c r="DP21" s="986"/>
      <c r="DQ21" s="984" t="s">
        <v>505</v>
      </c>
      <c r="DR21" s="985"/>
      <c r="DS21" s="985"/>
      <c r="DT21" s="985"/>
      <c r="DU21" s="986"/>
      <c r="DV21" s="987"/>
      <c r="DW21" s="988"/>
      <c r="DX21" s="988"/>
      <c r="DY21" s="988"/>
      <c r="DZ21" s="989"/>
      <c r="EA21" s="242"/>
    </row>
    <row r="22" spans="1:131" s="243" customFormat="1" ht="26.25" customHeight="1" x14ac:dyDescent="0.2">
      <c r="A22" s="249">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100"/>
      <c r="AL22" s="1101"/>
      <c r="AM22" s="1101"/>
      <c r="AN22" s="1101"/>
      <c r="AO22" s="1101"/>
      <c r="AP22" s="1101"/>
      <c r="AQ22" s="1101"/>
      <c r="AR22" s="1101"/>
      <c r="AS22" s="1101"/>
      <c r="AT22" s="1101"/>
      <c r="AU22" s="1102"/>
      <c r="AV22" s="1102"/>
      <c r="AW22" s="1102"/>
      <c r="AX22" s="1102"/>
      <c r="AY22" s="1103"/>
      <c r="AZ22" s="1029" t="s">
        <v>374</v>
      </c>
      <c r="BA22" s="1029"/>
      <c r="BB22" s="1029"/>
      <c r="BC22" s="1029"/>
      <c r="BD22" s="1030"/>
      <c r="BE22" s="241"/>
      <c r="BF22" s="241"/>
      <c r="BG22" s="241"/>
      <c r="BH22" s="241"/>
      <c r="BI22" s="241"/>
      <c r="BJ22" s="241"/>
      <c r="BK22" s="241"/>
      <c r="BL22" s="241"/>
      <c r="BM22" s="241"/>
      <c r="BN22" s="241"/>
      <c r="BO22" s="241"/>
      <c r="BP22" s="241"/>
      <c r="BQ22" s="250">
        <v>16</v>
      </c>
      <c r="BR22" s="251"/>
      <c r="BS22" s="1050" t="s">
        <v>590</v>
      </c>
      <c r="BT22" s="1051"/>
      <c r="BU22" s="1051"/>
      <c r="BV22" s="1051"/>
      <c r="BW22" s="1051"/>
      <c r="BX22" s="1051"/>
      <c r="BY22" s="1051"/>
      <c r="BZ22" s="1051"/>
      <c r="CA22" s="1051"/>
      <c r="CB22" s="1051"/>
      <c r="CC22" s="1051"/>
      <c r="CD22" s="1051"/>
      <c r="CE22" s="1051"/>
      <c r="CF22" s="1051"/>
      <c r="CG22" s="1052"/>
      <c r="CH22" s="984">
        <v>2</v>
      </c>
      <c r="CI22" s="985"/>
      <c r="CJ22" s="985"/>
      <c r="CK22" s="985"/>
      <c r="CL22" s="986"/>
      <c r="CM22" s="984">
        <v>540</v>
      </c>
      <c r="CN22" s="985"/>
      <c r="CO22" s="985"/>
      <c r="CP22" s="985"/>
      <c r="CQ22" s="986"/>
      <c r="CR22" s="984">
        <v>237</v>
      </c>
      <c r="CS22" s="985"/>
      <c r="CT22" s="985"/>
      <c r="CU22" s="985"/>
      <c r="CV22" s="986"/>
      <c r="CW22" s="984" t="s">
        <v>505</v>
      </c>
      <c r="CX22" s="985"/>
      <c r="CY22" s="985"/>
      <c r="CZ22" s="985"/>
      <c r="DA22" s="986"/>
      <c r="DB22" s="984" t="s">
        <v>505</v>
      </c>
      <c r="DC22" s="985"/>
      <c r="DD22" s="985"/>
      <c r="DE22" s="985"/>
      <c r="DF22" s="986"/>
      <c r="DG22" s="984" t="s">
        <v>505</v>
      </c>
      <c r="DH22" s="985"/>
      <c r="DI22" s="985"/>
      <c r="DJ22" s="985"/>
      <c r="DK22" s="986"/>
      <c r="DL22" s="984" t="s">
        <v>505</v>
      </c>
      <c r="DM22" s="985"/>
      <c r="DN22" s="985"/>
      <c r="DO22" s="985"/>
      <c r="DP22" s="986"/>
      <c r="DQ22" s="984" t="s">
        <v>505</v>
      </c>
      <c r="DR22" s="985"/>
      <c r="DS22" s="985"/>
      <c r="DT22" s="985"/>
      <c r="DU22" s="986"/>
      <c r="DV22" s="987"/>
      <c r="DW22" s="988"/>
      <c r="DX22" s="988"/>
      <c r="DY22" s="988"/>
      <c r="DZ22" s="989"/>
      <c r="EA22" s="242"/>
    </row>
    <row r="23" spans="1:131" s="243" customFormat="1" ht="26.25" customHeight="1" thickBot="1" x14ac:dyDescent="0.25">
      <c r="A23" s="252" t="s">
        <v>375</v>
      </c>
      <c r="B23" s="939" t="s">
        <v>376</v>
      </c>
      <c r="C23" s="940"/>
      <c r="D23" s="940"/>
      <c r="E23" s="940"/>
      <c r="F23" s="940"/>
      <c r="G23" s="940"/>
      <c r="H23" s="940"/>
      <c r="I23" s="940"/>
      <c r="J23" s="940"/>
      <c r="K23" s="940"/>
      <c r="L23" s="940"/>
      <c r="M23" s="940"/>
      <c r="N23" s="940"/>
      <c r="O23" s="940"/>
      <c r="P23" s="941"/>
      <c r="Q23" s="1091">
        <v>1021355</v>
      </c>
      <c r="R23" s="1092"/>
      <c r="S23" s="1092"/>
      <c r="T23" s="1092"/>
      <c r="U23" s="1092"/>
      <c r="V23" s="1092">
        <v>997523</v>
      </c>
      <c r="W23" s="1092"/>
      <c r="X23" s="1092"/>
      <c r="Y23" s="1092"/>
      <c r="Z23" s="1092"/>
      <c r="AA23" s="1092">
        <v>23832</v>
      </c>
      <c r="AB23" s="1092"/>
      <c r="AC23" s="1092"/>
      <c r="AD23" s="1092"/>
      <c r="AE23" s="1093"/>
      <c r="AF23" s="1094">
        <v>6283</v>
      </c>
      <c r="AG23" s="1092"/>
      <c r="AH23" s="1092"/>
      <c r="AI23" s="1092"/>
      <c r="AJ23" s="1095"/>
      <c r="AK23" s="1096"/>
      <c r="AL23" s="1097"/>
      <c r="AM23" s="1097"/>
      <c r="AN23" s="1097"/>
      <c r="AO23" s="1097"/>
      <c r="AP23" s="1092">
        <v>2644861</v>
      </c>
      <c r="AQ23" s="1092"/>
      <c r="AR23" s="1092"/>
      <c r="AS23" s="1092"/>
      <c r="AT23" s="1092"/>
      <c r="AU23" s="1098"/>
      <c r="AV23" s="1098"/>
      <c r="AW23" s="1098"/>
      <c r="AX23" s="1098"/>
      <c r="AY23" s="1099"/>
      <c r="AZ23" s="1072" t="s">
        <v>119</v>
      </c>
      <c r="BA23" s="1073"/>
      <c r="BB23" s="1073"/>
      <c r="BC23" s="1073"/>
      <c r="BD23" s="1074"/>
      <c r="BE23" s="241"/>
      <c r="BF23" s="241"/>
      <c r="BG23" s="241"/>
      <c r="BH23" s="241"/>
      <c r="BI23" s="241"/>
      <c r="BJ23" s="241"/>
      <c r="BK23" s="241"/>
      <c r="BL23" s="241"/>
      <c r="BM23" s="241"/>
      <c r="BN23" s="241"/>
      <c r="BO23" s="241"/>
      <c r="BP23" s="241"/>
      <c r="BQ23" s="250">
        <v>17</v>
      </c>
      <c r="BR23" s="251"/>
      <c r="BS23" s="1050" t="s">
        <v>591</v>
      </c>
      <c r="BT23" s="1051"/>
      <c r="BU23" s="1051"/>
      <c r="BV23" s="1051"/>
      <c r="BW23" s="1051"/>
      <c r="BX23" s="1051"/>
      <c r="BY23" s="1051"/>
      <c r="BZ23" s="1051"/>
      <c r="CA23" s="1051"/>
      <c r="CB23" s="1051"/>
      <c r="CC23" s="1051"/>
      <c r="CD23" s="1051"/>
      <c r="CE23" s="1051"/>
      <c r="CF23" s="1051"/>
      <c r="CG23" s="1052"/>
      <c r="CH23" s="984">
        <v>33</v>
      </c>
      <c r="CI23" s="985"/>
      <c r="CJ23" s="985"/>
      <c r="CK23" s="985"/>
      <c r="CL23" s="986"/>
      <c r="CM23" s="984">
        <v>173</v>
      </c>
      <c r="CN23" s="985"/>
      <c r="CO23" s="985"/>
      <c r="CP23" s="985"/>
      <c r="CQ23" s="986"/>
      <c r="CR23" s="984">
        <v>140</v>
      </c>
      <c r="CS23" s="985"/>
      <c r="CT23" s="985"/>
      <c r="CU23" s="985"/>
      <c r="CV23" s="986"/>
      <c r="CW23" s="984">
        <v>236</v>
      </c>
      <c r="CX23" s="985"/>
      <c r="CY23" s="985"/>
      <c r="CZ23" s="985"/>
      <c r="DA23" s="986"/>
      <c r="DB23" s="984" t="s">
        <v>505</v>
      </c>
      <c r="DC23" s="985"/>
      <c r="DD23" s="985"/>
      <c r="DE23" s="985"/>
      <c r="DF23" s="986"/>
      <c r="DG23" s="984" t="s">
        <v>505</v>
      </c>
      <c r="DH23" s="985"/>
      <c r="DI23" s="985"/>
      <c r="DJ23" s="985"/>
      <c r="DK23" s="986"/>
      <c r="DL23" s="984" t="s">
        <v>505</v>
      </c>
      <c r="DM23" s="985"/>
      <c r="DN23" s="985"/>
      <c r="DO23" s="985"/>
      <c r="DP23" s="986"/>
      <c r="DQ23" s="984" t="s">
        <v>505</v>
      </c>
      <c r="DR23" s="985"/>
      <c r="DS23" s="985"/>
      <c r="DT23" s="985"/>
      <c r="DU23" s="986"/>
      <c r="DV23" s="987"/>
      <c r="DW23" s="988"/>
      <c r="DX23" s="988"/>
      <c r="DY23" s="988"/>
      <c r="DZ23" s="989"/>
      <c r="EA23" s="242"/>
    </row>
    <row r="24" spans="1:131" s="243" customFormat="1" ht="26.25" customHeight="1" x14ac:dyDescent="0.2">
      <c r="A24" s="1071" t="s">
        <v>377</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40"/>
      <c r="BA24" s="240"/>
      <c r="BB24" s="240"/>
      <c r="BC24" s="240"/>
      <c r="BD24" s="240"/>
      <c r="BE24" s="241"/>
      <c r="BF24" s="241"/>
      <c r="BG24" s="241"/>
      <c r="BH24" s="241"/>
      <c r="BI24" s="241"/>
      <c r="BJ24" s="241"/>
      <c r="BK24" s="241"/>
      <c r="BL24" s="241"/>
      <c r="BM24" s="241"/>
      <c r="BN24" s="241"/>
      <c r="BO24" s="241"/>
      <c r="BP24" s="241"/>
      <c r="BQ24" s="250">
        <v>18</v>
      </c>
      <c r="BR24" s="251"/>
      <c r="BS24" s="1050" t="s">
        <v>592</v>
      </c>
      <c r="BT24" s="1051"/>
      <c r="BU24" s="1051"/>
      <c r="BV24" s="1051"/>
      <c r="BW24" s="1051"/>
      <c r="BX24" s="1051"/>
      <c r="BY24" s="1051"/>
      <c r="BZ24" s="1051"/>
      <c r="CA24" s="1051"/>
      <c r="CB24" s="1051"/>
      <c r="CC24" s="1051"/>
      <c r="CD24" s="1051"/>
      <c r="CE24" s="1051"/>
      <c r="CF24" s="1051"/>
      <c r="CG24" s="1052"/>
      <c r="CH24" s="984">
        <v>1024</v>
      </c>
      <c r="CI24" s="985"/>
      <c r="CJ24" s="985"/>
      <c r="CK24" s="985"/>
      <c r="CL24" s="986"/>
      <c r="CM24" s="984">
        <v>5932</v>
      </c>
      <c r="CN24" s="985"/>
      <c r="CO24" s="985"/>
      <c r="CP24" s="985"/>
      <c r="CQ24" s="986"/>
      <c r="CR24" s="984">
        <v>50</v>
      </c>
      <c r="CS24" s="985"/>
      <c r="CT24" s="985"/>
      <c r="CU24" s="985"/>
      <c r="CV24" s="986"/>
      <c r="CW24" s="984">
        <v>327</v>
      </c>
      <c r="CX24" s="985"/>
      <c r="CY24" s="985"/>
      <c r="CZ24" s="985"/>
      <c r="DA24" s="986"/>
      <c r="DB24" s="984" t="s">
        <v>505</v>
      </c>
      <c r="DC24" s="985"/>
      <c r="DD24" s="985"/>
      <c r="DE24" s="985"/>
      <c r="DF24" s="986"/>
      <c r="DG24" s="984" t="s">
        <v>505</v>
      </c>
      <c r="DH24" s="985"/>
      <c r="DI24" s="985"/>
      <c r="DJ24" s="985"/>
      <c r="DK24" s="986"/>
      <c r="DL24" s="984">
        <v>3150</v>
      </c>
      <c r="DM24" s="985"/>
      <c r="DN24" s="985"/>
      <c r="DO24" s="985"/>
      <c r="DP24" s="986"/>
      <c r="DQ24" s="984">
        <v>315</v>
      </c>
      <c r="DR24" s="985"/>
      <c r="DS24" s="985"/>
      <c r="DT24" s="985"/>
      <c r="DU24" s="986"/>
      <c r="DV24" s="987"/>
      <c r="DW24" s="988"/>
      <c r="DX24" s="988"/>
      <c r="DY24" s="988"/>
      <c r="DZ24" s="989"/>
      <c r="EA24" s="242"/>
    </row>
    <row r="25" spans="1:131" s="235" customFormat="1" ht="26.25" customHeight="1" thickBot="1" x14ac:dyDescent="0.25">
      <c r="A25" s="1057" t="s">
        <v>378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40"/>
      <c r="BK25" s="240"/>
      <c r="BL25" s="240"/>
      <c r="BM25" s="240"/>
      <c r="BN25" s="240"/>
      <c r="BO25" s="253"/>
      <c r="BP25" s="253"/>
      <c r="BQ25" s="250">
        <v>19</v>
      </c>
      <c r="BR25" s="251"/>
      <c r="BS25" s="1050" t="s">
        <v>593</v>
      </c>
      <c r="BT25" s="1051"/>
      <c r="BU25" s="1051"/>
      <c r="BV25" s="1051"/>
      <c r="BW25" s="1051"/>
      <c r="BX25" s="1051"/>
      <c r="BY25" s="1051"/>
      <c r="BZ25" s="1051"/>
      <c r="CA25" s="1051"/>
      <c r="CB25" s="1051"/>
      <c r="CC25" s="1051"/>
      <c r="CD25" s="1051"/>
      <c r="CE25" s="1051"/>
      <c r="CF25" s="1051"/>
      <c r="CG25" s="1052"/>
      <c r="CH25" s="984">
        <v>3</v>
      </c>
      <c r="CI25" s="985"/>
      <c r="CJ25" s="985"/>
      <c r="CK25" s="985"/>
      <c r="CL25" s="986"/>
      <c r="CM25" s="984">
        <v>608</v>
      </c>
      <c r="CN25" s="985"/>
      <c r="CO25" s="985"/>
      <c r="CP25" s="985"/>
      <c r="CQ25" s="986"/>
      <c r="CR25" s="984">
        <v>119</v>
      </c>
      <c r="CS25" s="985"/>
      <c r="CT25" s="985"/>
      <c r="CU25" s="985"/>
      <c r="CV25" s="986"/>
      <c r="CW25" s="984">
        <v>14</v>
      </c>
      <c r="CX25" s="985"/>
      <c r="CY25" s="985"/>
      <c r="CZ25" s="985"/>
      <c r="DA25" s="986"/>
      <c r="DB25" s="984" t="s">
        <v>505</v>
      </c>
      <c r="DC25" s="985"/>
      <c r="DD25" s="985"/>
      <c r="DE25" s="985"/>
      <c r="DF25" s="986"/>
      <c r="DG25" s="984" t="s">
        <v>505</v>
      </c>
      <c r="DH25" s="985"/>
      <c r="DI25" s="985"/>
      <c r="DJ25" s="985"/>
      <c r="DK25" s="986"/>
      <c r="DL25" s="984" t="s">
        <v>505</v>
      </c>
      <c r="DM25" s="985"/>
      <c r="DN25" s="985"/>
      <c r="DO25" s="985"/>
      <c r="DP25" s="986"/>
      <c r="DQ25" s="984" t="s">
        <v>505</v>
      </c>
      <c r="DR25" s="985"/>
      <c r="DS25" s="985"/>
      <c r="DT25" s="985"/>
      <c r="DU25" s="986"/>
      <c r="DV25" s="987"/>
      <c r="DW25" s="988"/>
      <c r="DX25" s="988"/>
      <c r="DY25" s="988"/>
      <c r="DZ25" s="989"/>
      <c r="EA25" s="234"/>
    </row>
    <row r="26" spans="1:131" s="235" customFormat="1" ht="26.25" customHeight="1" x14ac:dyDescent="0.2">
      <c r="A26" s="990" t="s">
        <v>345</v>
      </c>
      <c r="B26" s="991"/>
      <c r="C26" s="991"/>
      <c r="D26" s="991"/>
      <c r="E26" s="991"/>
      <c r="F26" s="991"/>
      <c r="G26" s="991"/>
      <c r="H26" s="991"/>
      <c r="I26" s="991"/>
      <c r="J26" s="991"/>
      <c r="K26" s="991"/>
      <c r="L26" s="991"/>
      <c r="M26" s="991"/>
      <c r="N26" s="991"/>
      <c r="O26" s="991"/>
      <c r="P26" s="992"/>
      <c r="Q26" s="996" t="s">
        <v>379</v>
      </c>
      <c r="R26" s="997"/>
      <c r="S26" s="997"/>
      <c r="T26" s="997"/>
      <c r="U26" s="998"/>
      <c r="V26" s="996" t="s">
        <v>380</v>
      </c>
      <c r="W26" s="997"/>
      <c r="X26" s="997"/>
      <c r="Y26" s="997"/>
      <c r="Z26" s="998"/>
      <c r="AA26" s="996" t="s">
        <v>381</v>
      </c>
      <c r="AB26" s="997"/>
      <c r="AC26" s="997"/>
      <c r="AD26" s="997"/>
      <c r="AE26" s="997"/>
      <c r="AF26" s="1053" t="s">
        <v>382</v>
      </c>
      <c r="AG26" s="1003"/>
      <c r="AH26" s="1003"/>
      <c r="AI26" s="1003"/>
      <c r="AJ26" s="1054"/>
      <c r="AK26" s="997" t="s">
        <v>383</v>
      </c>
      <c r="AL26" s="997"/>
      <c r="AM26" s="997"/>
      <c r="AN26" s="997"/>
      <c r="AO26" s="998"/>
      <c r="AP26" s="996" t="s">
        <v>384</v>
      </c>
      <c r="AQ26" s="997"/>
      <c r="AR26" s="997"/>
      <c r="AS26" s="997"/>
      <c r="AT26" s="998"/>
      <c r="AU26" s="996" t="s">
        <v>385</v>
      </c>
      <c r="AV26" s="997"/>
      <c r="AW26" s="997"/>
      <c r="AX26" s="997"/>
      <c r="AY26" s="998"/>
      <c r="AZ26" s="996" t="s">
        <v>386</v>
      </c>
      <c r="BA26" s="997"/>
      <c r="BB26" s="997"/>
      <c r="BC26" s="997"/>
      <c r="BD26" s="998"/>
      <c r="BE26" s="996" t="s">
        <v>352</v>
      </c>
      <c r="BF26" s="997"/>
      <c r="BG26" s="997"/>
      <c r="BH26" s="997"/>
      <c r="BI26" s="1012"/>
      <c r="BJ26" s="240"/>
      <c r="BK26" s="240"/>
      <c r="BL26" s="240"/>
      <c r="BM26" s="240"/>
      <c r="BN26" s="240"/>
      <c r="BO26" s="253"/>
      <c r="BP26" s="253"/>
      <c r="BQ26" s="250">
        <v>20</v>
      </c>
      <c r="BR26" s="251"/>
      <c r="BS26" s="1050" t="s">
        <v>594</v>
      </c>
      <c r="BT26" s="1051"/>
      <c r="BU26" s="1051"/>
      <c r="BV26" s="1051"/>
      <c r="BW26" s="1051"/>
      <c r="BX26" s="1051"/>
      <c r="BY26" s="1051"/>
      <c r="BZ26" s="1051"/>
      <c r="CA26" s="1051"/>
      <c r="CB26" s="1051"/>
      <c r="CC26" s="1051"/>
      <c r="CD26" s="1051"/>
      <c r="CE26" s="1051"/>
      <c r="CF26" s="1051"/>
      <c r="CG26" s="1052"/>
      <c r="CH26" s="984">
        <v>-1</v>
      </c>
      <c r="CI26" s="985"/>
      <c r="CJ26" s="985"/>
      <c r="CK26" s="985"/>
      <c r="CL26" s="986"/>
      <c r="CM26" s="984">
        <v>230</v>
      </c>
      <c r="CN26" s="985"/>
      <c r="CO26" s="985"/>
      <c r="CP26" s="985"/>
      <c r="CQ26" s="986"/>
      <c r="CR26" s="984">
        <v>60</v>
      </c>
      <c r="CS26" s="985"/>
      <c r="CT26" s="985"/>
      <c r="CU26" s="985"/>
      <c r="CV26" s="986"/>
      <c r="CW26" s="984" t="s">
        <v>505</v>
      </c>
      <c r="CX26" s="985"/>
      <c r="CY26" s="985"/>
      <c r="CZ26" s="985"/>
      <c r="DA26" s="986"/>
      <c r="DB26" s="984" t="s">
        <v>505</v>
      </c>
      <c r="DC26" s="985"/>
      <c r="DD26" s="985"/>
      <c r="DE26" s="985"/>
      <c r="DF26" s="986"/>
      <c r="DG26" s="984" t="s">
        <v>505</v>
      </c>
      <c r="DH26" s="985"/>
      <c r="DI26" s="985"/>
      <c r="DJ26" s="985"/>
      <c r="DK26" s="986"/>
      <c r="DL26" s="984" t="s">
        <v>505</v>
      </c>
      <c r="DM26" s="985"/>
      <c r="DN26" s="985"/>
      <c r="DO26" s="985"/>
      <c r="DP26" s="986"/>
      <c r="DQ26" s="984" t="s">
        <v>505</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5"/>
      <c r="AG27" s="1006"/>
      <c r="AH27" s="1006"/>
      <c r="AI27" s="1006"/>
      <c r="AJ27" s="105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50" t="s">
        <v>595</v>
      </c>
      <c r="BT27" s="1051"/>
      <c r="BU27" s="1051"/>
      <c r="BV27" s="1051"/>
      <c r="BW27" s="1051"/>
      <c r="BX27" s="1051"/>
      <c r="BY27" s="1051"/>
      <c r="BZ27" s="1051"/>
      <c r="CA27" s="1051"/>
      <c r="CB27" s="1051"/>
      <c r="CC27" s="1051"/>
      <c r="CD27" s="1051"/>
      <c r="CE27" s="1051"/>
      <c r="CF27" s="1051"/>
      <c r="CG27" s="1052"/>
      <c r="CH27" s="984">
        <v>1</v>
      </c>
      <c r="CI27" s="985"/>
      <c r="CJ27" s="985"/>
      <c r="CK27" s="985"/>
      <c r="CL27" s="986"/>
      <c r="CM27" s="984">
        <v>170</v>
      </c>
      <c r="CN27" s="985"/>
      <c r="CO27" s="985"/>
      <c r="CP27" s="985"/>
      <c r="CQ27" s="986"/>
      <c r="CR27" s="984">
        <v>21</v>
      </c>
      <c r="CS27" s="985"/>
      <c r="CT27" s="985"/>
      <c r="CU27" s="985"/>
      <c r="CV27" s="986"/>
      <c r="CW27" s="984">
        <v>1</v>
      </c>
      <c r="CX27" s="985"/>
      <c r="CY27" s="985"/>
      <c r="CZ27" s="985"/>
      <c r="DA27" s="986"/>
      <c r="DB27" s="984" t="s">
        <v>505</v>
      </c>
      <c r="DC27" s="985"/>
      <c r="DD27" s="985"/>
      <c r="DE27" s="985"/>
      <c r="DF27" s="986"/>
      <c r="DG27" s="984" t="s">
        <v>505</v>
      </c>
      <c r="DH27" s="985"/>
      <c r="DI27" s="985"/>
      <c r="DJ27" s="985"/>
      <c r="DK27" s="986"/>
      <c r="DL27" s="984" t="s">
        <v>505</v>
      </c>
      <c r="DM27" s="985"/>
      <c r="DN27" s="985"/>
      <c r="DO27" s="985"/>
      <c r="DP27" s="986"/>
      <c r="DQ27" s="984" t="s">
        <v>505</v>
      </c>
      <c r="DR27" s="985"/>
      <c r="DS27" s="985"/>
      <c r="DT27" s="985"/>
      <c r="DU27" s="986"/>
      <c r="DV27" s="987"/>
      <c r="DW27" s="988"/>
      <c r="DX27" s="988"/>
      <c r="DY27" s="988"/>
      <c r="DZ27" s="989"/>
      <c r="EA27" s="234"/>
    </row>
    <row r="28" spans="1:131" s="235" customFormat="1" ht="26.25" customHeight="1" thickTop="1" x14ac:dyDescent="0.2">
      <c r="A28" s="254">
        <v>1</v>
      </c>
      <c r="B28" s="1062" t="s">
        <v>387</v>
      </c>
      <c r="C28" s="1063"/>
      <c r="D28" s="1063"/>
      <c r="E28" s="1063"/>
      <c r="F28" s="1063"/>
      <c r="G28" s="1063"/>
      <c r="H28" s="1063"/>
      <c r="I28" s="1063"/>
      <c r="J28" s="1063"/>
      <c r="K28" s="1063"/>
      <c r="L28" s="1063"/>
      <c r="M28" s="1063"/>
      <c r="N28" s="1063"/>
      <c r="O28" s="1063"/>
      <c r="P28" s="1064"/>
      <c r="Q28" s="1065">
        <v>190776</v>
      </c>
      <c r="R28" s="1066"/>
      <c r="S28" s="1066"/>
      <c r="T28" s="1066"/>
      <c r="U28" s="1066"/>
      <c r="V28" s="1066">
        <v>188803</v>
      </c>
      <c r="W28" s="1066"/>
      <c r="X28" s="1066"/>
      <c r="Y28" s="1066"/>
      <c r="Z28" s="1066"/>
      <c r="AA28" s="1066">
        <f>Q28-V28</f>
        <v>1973</v>
      </c>
      <c r="AB28" s="1066"/>
      <c r="AC28" s="1066"/>
      <c r="AD28" s="1066"/>
      <c r="AE28" s="1067"/>
      <c r="AF28" s="1068">
        <v>1973</v>
      </c>
      <c r="AG28" s="1066"/>
      <c r="AH28" s="1066"/>
      <c r="AI28" s="1066"/>
      <c r="AJ28" s="1069"/>
      <c r="AK28" s="1070">
        <v>10980</v>
      </c>
      <c r="AL28" s="1058"/>
      <c r="AM28" s="1058"/>
      <c r="AN28" s="1058"/>
      <c r="AO28" s="1058"/>
      <c r="AP28" s="1058">
        <v>0</v>
      </c>
      <c r="AQ28" s="1058"/>
      <c r="AR28" s="1058"/>
      <c r="AS28" s="1058"/>
      <c r="AT28" s="1058"/>
      <c r="AU28" s="1058">
        <v>0</v>
      </c>
      <c r="AV28" s="1058"/>
      <c r="AW28" s="1058"/>
      <c r="AX28" s="1058"/>
      <c r="AY28" s="1058"/>
      <c r="AZ28" s="1059" t="s">
        <v>505</v>
      </c>
      <c r="BA28" s="1059"/>
      <c r="BB28" s="1059"/>
      <c r="BC28" s="1059"/>
      <c r="BD28" s="1059"/>
      <c r="BE28" s="1060"/>
      <c r="BF28" s="1060"/>
      <c r="BG28" s="1060"/>
      <c r="BH28" s="1060"/>
      <c r="BI28" s="1061"/>
      <c r="BJ28" s="240"/>
      <c r="BK28" s="240"/>
      <c r="BL28" s="240"/>
      <c r="BM28" s="240"/>
      <c r="BN28" s="240"/>
      <c r="BO28" s="253"/>
      <c r="BP28" s="253"/>
      <c r="BQ28" s="250">
        <v>22</v>
      </c>
      <c r="BR28" s="251"/>
      <c r="BS28" s="1050" t="s">
        <v>596</v>
      </c>
      <c r="BT28" s="1051"/>
      <c r="BU28" s="1051"/>
      <c r="BV28" s="1051"/>
      <c r="BW28" s="1051"/>
      <c r="BX28" s="1051"/>
      <c r="BY28" s="1051"/>
      <c r="BZ28" s="1051"/>
      <c r="CA28" s="1051"/>
      <c r="CB28" s="1051"/>
      <c r="CC28" s="1051"/>
      <c r="CD28" s="1051"/>
      <c r="CE28" s="1051"/>
      <c r="CF28" s="1051"/>
      <c r="CG28" s="1052"/>
      <c r="CH28" s="984">
        <v>-5</v>
      </c>
      <c r="CI28" s="985"/>
      <c r="CJ28" s="985"/>
      <c r="CK28" s="985"/>
      <c r="CL28" s="986"/>
      <c r="CM28" s="984">
        <v>47</v>
      </c>
      <c r="CN28" s="985"/>
      <c r="CO28" s="985"/>
      <c r="CP28" s="985"/>
      <c r="CQ28" s="986"/>
      <c r="CR28" s="984">
        <v>2</v>
      </c>
      <c r="CS28" s="985"/>
      <c r="CT28" s="985"/>
      <c r="CU28" s="985"/>
      <c r="CV28" s="986"/>
      <c r="CW28" s="984">
        <v>4</v>
      </c>
      <c r="CX28" s="985"/>
      <c r="CY28" s="985"/>
      <c r="CZ28" s="985"/>
      <c r="DA28" s="986"/>
      <c r="DB28" s="984" t="s">
        <v>505</v>
      </c>
      <c r="DC28" s="985"/>
      <c r="DD28" s="985"/>
      <c r="DE28" s="985"/>
      <c r="DF28" s="986"/>
      <c r="DG28" s="984" t="s">
        <v>505</v>
      </c>
      <c r="DH28" s="985"/>
      <c r="DI28" s="985"/>
      <c r="DJ28" s="985"/>
      <c r="DK28" s="986"/>
      <c r="DL28" s="984" t="s">
        <v>505</v>
      </c>
      <c r="DM28" s="985"/>
      <c r="DN28" s="985"/>
      <c r="DO28" s="985"/>
      <c r="DP28" s="986"/>
      <c r="DQ28" s="984" t="s">
        <v>505</v>
      </c>
      <c r="DR28" s="985"/>
      <c r="DS28" s="985"/>
      <c r="DT28" s="985"/>
      <c r="DU28" s="986"/>
      <c r="DV28" s="987"/>
      <c r="DW28" s="988"/>
      <c r="DX28" s="988"/>
      <c r="DY28" s="988"/>
      <c r="DZ28" s="989"/>
      <c r="EA28" s="234"/>
    </row>
    <row r="29" spans="1:131" s="235" customFormat="1" ht="26.25" customHeight="1" x14ac:dyDescent="0.2">
      <c r="A29" s="254">
        <v>2</v>
      </c>
      <c r="B29" s="1038" t="s">
        <v>388</v>
      </c>
      <c r="C29" s="1039"/>
      <c r="D29" s="1039"/>
      <c r="E29" s="1039"/>
      <c r="F29" s="1039"/>
      <c r="G29" s="1039"/>
      <c r="H29" s="1039"/>
      <c r="I29" s="1039"/>
      <c r="J29" s="1039"/>
      <c r="K29" s="1039"/>
      <c r="L29" s="1039"/>
      <c r="M29" s="1039"/>
      <c r="N29" s="1039"/>
      <c r="O29" s="1039"/>
      <c r="P29" s="1040"/>
      <c r="Q29" s="1044">
        <v>8726</v>
      </c>
      <c r="R29" s="1042"/>
      <c r="S29" s="1042"/>
      <c r="T29" s="1042"/>
      <c r="U29" s="1042"/>
      <c r="V29" s="1042">
        <v>4827</v>
      </c>
      <c r="W29" s="1042"/>
      <c r="X29" s="1042"/>
      <c r="Y29" s="1042"/>
      <c r="Z29" s="1042"/>
      <c r="AA29" s="1042">
        <f t="shared" ref="AA29:AA36" si="1">Q29-V29</f>
        <v>3899</v>
      </c>
      <c r="AB29" s="1042"/>
      <c r="AC29" s="1042"/>
      <c r="AD29" s="1042"/>
      <c r="AE29" s="1045"/>
      <c r="AF29" s="1041">
        <v>16987</v>
      </c>
      <c r="AG29" s="1042"/>
      <c r="AH29" s="1042"/>
      <c r="AI29" s="1042"/>
      <c r="AJ29" s="1043"/>
      <c r="AK29" s="975">
        <v>0</v>
      </c>
      <c r="AL29" s="966"/>
      <c r="AM29" s="966"/>
      <c r="AN29" s="966"/>
      <c r="AO29" s="966"/>
      <c r="AP29" s="966">
        <v>19131</v>
      </c>
      <c r="AQ29" s="966"/>
      <c r="AR29" s="966"/>
      <c r="AS29" s="966"/>
      <c r="AT29" s="966"/>
      <c r="AU29" s="966">
        <v>0</v>
      </c>
      <c r="AV29" s="966"/>
      <c r="AW29" s="966"/>
      <c r="AX29" s="966"/>
      <c r="AY29" s="966"/>
      <c r="AZ29" s="1046" t="s">
        <v>505</v>
      </c>
      <c r="BA29" s="1046"/>
      <c r="BB29" s="1046"/>
      <c r="BC29" s="1046"/>
      <c r="BD29" s="1046"/>
      <c r="BE29" s="1036" t="s">
        <v>389</v>
      </c>
      <c r="BF29" s="1036"/>
      <c r="BG29" s="1036"/>
      <c r="BH29" s="1036"/>
      <c r="BI29" s="1037"/>
      <c r="BJ29" s="240"/>
      <c r="BK29" s="240"/>
      <c r="BL29" s="240"/>
      <c r="BM29" s="240"/>
      <c r="BN29" s="240"/>
      <c r="BO29" s="253"/>
      <c r="BP29" s="253"/>
      <c r="BQ29" s="250">
        <v>23</v>
      </c>
      <c r="BR29" s="251"/>
      <c r="BS29" s="1050" t="s">
        <v>597</v>
      </c>
      <c r="BT29" s="1051"/>
      <c r="BU29" s="1051"/>
      <c r="BV29" s="1051"/>
      <c r="BW29" s="1051"/>
      <c r="BX29" s="1051"/>
      <c r="BY29" s="1051"/>
      <c r="BZ29" s="1051"/>
      <c r="CA29" s="1051"/>
      <c r="CB29" s="1051"/>
      <c r="CC29" s="1051"/>
      <c r="CD29" s="1051"/>
      <c r="CE29" s="1051"/>
      <c r="CF29" s="1051"/>
      <c r="CG29" s="1052"/>
      <c r="CH29" s="984">
        <v>-4</v>
      </c>
      <c r="CI29" s="985"/>
      <c r="CJ29" s="985"/>
      <c r="CK29" s="985"/>
      <c r="CL29" s="986"/>
      <c r="CM29" s="984">
        <v>380</v>
      </c>
      <c r="CN29" s="985"/>
      <c r="CO29" s="985"/>
      <c r="CP29" s="985"/>
      <c r="CQ29" s="986"/>
      <c r="CR29" s="984">
        <v>1</v>
      </c>
      <c r="CS29" s="985"/>
      <c r="CT29" s="985"/>
      <c r="CU29" s="985"/>
      <c r="CV29" s="986"/>
      <c r="CW29" s="984">
        <v>1</v>
      </c>
      <c r="CX29" s="985"/>
      <c r="CY29" s="985"/>
      <c r="CZ29" s="985"/>
      <c r="DA29" s="986"/>
      <c r="DB29" s="984" t="s">
        <v>505</v>
      </c>
      <c r="DC29" s="985"/>
      <c r="DD29" s="985"/>
      <c r="DE29" s="985"/>
      <c r="DF29" s="986"/>
      <c r="DG29" s="984" t="s">
        <v>505</v>
      </c>
      <c r="DH29" s="985"/>
      <c r="DI29" s="985"/>
      <c r="DJ29" s="985"/>
      <c r="DK29" s="986"/>
      <c r="DL29" s="984" t="s">
        <v>505</v>
      </c>
      <c r="DM29" s="985"/>
      <c r="DN29" s="985"/>
      <c r="DO29" s="985"/>
      <c r="DP29" s="986"/>
      <c r="DQ29" s="984" t="s">
        <v>505</v>
      </c>
      <c r="DR29" s="985"/>
      <c r="DS29" s="985"/>
      <c r="DT29" s="985"/>
      <c r="DU29" s="986"/>
      <c r="DV29" s="987"/>
      <c r="DW29" s="988"/>
      <c r="DX29" s="988"/>
      <c r="DY29" s="988"/>
      <c r="DZ29" s="989"/>
      <c r="EA29" s="234"/>
    </row>
    <row r="30" spans="1:131" s="235" customFormat="1" ht="26.25" customHeight="1" x14ac:dyDescent="0.2">
      <c r="A30" s="254">
        <v>3</v>
      </c>
      <c r="B30" s="1038" t="s">
        <v>390</v>
      </c>
      <c r="C30" s="1039"/>
      <c r="D30" s="1039"/>
      <c r="E30" s="1039"/>
      <c r="F30" s="1039"/>
      <c r="G30" s="1039"/>
      <c r="H30" s="1039"/>
      <c r="I30" s="1039"/>
      <c r="J30" s="1039"/>
      <c r="K30" s="1039"/>
      <c r="L30" s="1039"/>
      <c r="M30" s="1039"/>
      <c r="N30" s="1039"/>
      <c r="O30" s="1039"/>
      <c r="P30" s="1040"/>
      <c r="Q30" s="1044">
        <v>1748</v>
      </c>
      <c r="R30" s="1042"/>
      <c r="S30" s="1042"/>
      <c r="T30" s="1042"/>
      <c r="U30" s="1042"/>
      <c r="V30" s="1042">
        <v>1558</v>
      </c>
      <c r="W30" s="1042"/>
      <c r="X30" s="1042"/>
      <c r="Y30" s="1042"/>
      <c r="Z30" s="1042"/>
      <c r="AA30" s="1042">
        <f t="shared" si="1"/>
        <v>190</v>
      </c>
      <c r="AB30" s="1042"/>
      <c r="AC30" s="1042"/>
      <c r="AD30" s="1042"/>
      <c r="AE30" s="1045"/>
      <c r="AF30" s="1041">
        <v>3987</v>
      </c>
      <c r="AG30" s="1042"/>
      <c r="AH30" s="1042"/>
      <c r="AI30" s="1042"/>
      <c r="AJ30" s="1043"/>
      <c r="AK30" s="975">
        <v>9</v>
      </c>
      <c r="AL30" s="966"/>
      <c r="AM30" s="966"/>
      <c r="AN30" s="966"/>
      <c r="AO30" s="966"/>
      <c r="AP30" s="966">
        <v>2721</v>
      </c>
      <c r="AQ30" s="966"/>
      <c r="AR30" s="966"/>
      <c r="AS30" s="966"/>
      <c r="AT30" s="966"/>
      <c r="AU30" s="966">
        <v>5</v>
      </c>
      <c r="AV30" s="966"/>
      <c r="AW30" s="966"/>
      <c r="AX30" s="966"/>
      <c r="AY30" s="966"/>
      <c r="AZ30" s="1046" t="s">
        <v>505</v>
      </c>
      <c r="BA30" s="1046"/>
      <c r="BB30" s="1046"/>
      <c r="BC30" s="1046"/>
      <c r="BD30" s="1046"/>
      <c r="BE30" s="1036" t="s">
        <v>389</v>
      </c>
      <c r="BF30" s="1036"/>
      <c r="BG30" s="1036"/>
      <c r="BH30" s="1036"/>
      <c r="BI30" s="1037"/>
      <c r="BJ30" s="240"/>
      <c r="BK30" s="240"/>
      <c r="BL30" s="240"/>
      <c r="BM30" s="240"/>
      <c r="BN30" s="240"/>
      <c r="BO30" s="253"/>
      <c r="BP30" s="253"/>
      <c r="BQ30" s="250">
        <v>24</v>
      </c>
      <c r="BR30" s="251"/>
      <c r="BS30" s="1050" t="s">
        <v>598</v>
      </c>
      <c r="BT30" s="1051"/>
      <c r="BU30" s="1051"/>
      <c r="BV30" s="1051"/>
      <c r="BW30" s="1051"/>
      <c r="BX30" s="1051"/>
      <c r="BY30" s="1051"/>
      <c r="BZ30" s="1051"/>
      <c r="CA30" s="1051"/>
      <c r="CB30" s="1051"/>
      <c r="CC30" s="1051"/>
      <c r="CD30" s="1051"/>
      <c r="CE30" s="1051"/>
      <c r="CF30" s="1051"/>
      <c r="CG30" s="1052"/>
      <c r="CH30" s="984">
        <v>-522</v>
      </c>
      <c r="CI30" s="985"/>
      <c r="CJ30" s="985"/>
      <c r="CK30" s="985"/>
      <c r="CL30" s="986"/>
      <c r="CM30" s="984">
        <v>11235</v>
      </c>
      <c r="CN30" s="985"/>
      <c r="CO30" s="985"/>
      <c r="CP30" s="985"/>
      <c r="CQ30" s="986"/>
      <c r="CR30" s="984">
        <v>2505</v>
      </c>
      <c r="CS30" s="985"/>
      <c r="CT30" s="985"/>
      <c r="CU30" s="985"/>
      <c r="CV30" s="986"/>
      <c r="CW30" s="984">
        <v>14</v>
      </c>
      <c r="CX30" s="985"/>
      <c r="CY30" s="985"/>
      <c r="CZ30" s="985"/>
      <c r="DA30" s="986"/>
      <c r="DB30" s="984" t="s">
        <v>505</v>
      </c>
      <c r="DC30" s="985"/>
      <c r="DD30" s="985"/>
      <c r="DE30" s="985"/>
      <c r="DF30" s="986"/>
      <c r="DG30" s="984" t="s">
        <v>505</v>
      </c>
      <c r="DH30" s="985"/>
      <c r="DI30" s="985"/>
      <c r="DJ30" s="985"/>
      <c r="DK30" s="986"/>
      <c r="DL30" s="984" t="s">
        <v>505</v>
      </c>
      <c r="DM30" s="985"/>
      <c r="DN30" s="985"/>
      <c r="DO30" s="985"/>
      <c r="DP30" s="986"/>
      <c r="DQ30" s="984" t="s">
        <v>505</v>
      </c>
      <c r="DR30" s="985"/>
      <c r="DS30" s="985"/>
      <c r="DT30" s="985"/>
      <c r="DU30" s="986"/>
      <c r="DV30" s="987"/>
      <c r="DW30" s="988"/>
      <c r="DX30" s="988"/>
      <c r="DY30" s="988"/>
      <c r="DZ30" s="989"/>
      <c r="EA30" s="234"/>
    </row>
    <row r="31" spans="1:131" s="235" customFormat="1" ht="26.25" customHeight="1" x14ac:dyDescent="0.2">
      <c r="A31" s="254">
        <v>4</v>
      </c>
      <c r="B31" s="1038" t="s">
        <v>151</v>
      </c>
      <c r="C31" s="1039"/>
      <c r="D31" s="1039"/>
      <c r="E31" s="1039"/>
      <c r="F31" s="1039"/>
      <c r="G31" s="1039"/>
      <c r="H31" s="1039"/>
      <c r="I31" s="1039"/>
      <c r="J31" s="1039"/>
      <c r="K31" s="1039"/>
      <c r="L31" s="1039"/>
      <c r="M31" s="1039"/>
      <c r="N31" s="1039"/>
      <c r="O31" s="1039"/>
      <c r="P31" s="1040"/>
      <c r="Q31" s="1044">
        <v>72130</v>
      </c>
      <c r="R31" s="1042"/>
      <c r="S31" s="1042"/>
      <c r="T31" s="1042"/>
      <c r="U31" s="1042"/>
      <c r="V31" s="1042">
        <v>73931</v>
      </c>
      <c r="W31" s="1042"/>
      <c r="X31" s="1042"/>
      <c r="Y31" s="1042"/>
      <c r="Z31" s="1042"/>
      <c r="AA31" s="1042">
        <f t="shared" si="1"/>
        <v>-1801</v>
      </c>
      <c r="AB31" s="1042"/>
      <c r="AC31" s="1042"/>
      <c r="AD31" s="1042"/>
      <c r="AE31" s="1045"/>
      <c r="AF31" s="1041">
        <v>-1694</v>
      </c>
      <c r="AG31" s="1042"/>
      <c r="AH31" s="1042"/>
      <c r="AI31" s="1042"/>
      <c r="AJ31" s="1043"/>
      <c r="AK31" s="975">
        <v>13668</v>
      </c>
      <c r="AL31" s="966"/>
      <c r="AM31" s="966"/>
      <c r="AN31" s="966"/>
      <c r="AO31" s="966"/>
      <c r="AP31" s="966">
        <v>46588</v>
      </c>
      <c r="AQ31" s="966"/>
      <c r="AR31" s="966"/>
      <c r="AS31" s="966"/>
      <c r="AT31" s="966"/>
      <c r="AU31" s="966">
        <v>28931</v>
      </c>
      <c r="AV31" s="966"/>
      <c r="AW31" s="966"/>
      <c r="AX31" s="966"/>
      <c r="AY31" s="966"/>
      <c r="AZ31" s="1046">
        <v>2.8</v>
      </c>
      <c r="BA31" s="1046"/>
      <c r="BB31" s="1046"/>
      <c r="BC31" s="1046"/>
      <c r="BD31" s="1046"/>
      <c r="BE31" s="1036" t="s">
        <v>391</v>
      </c>
      <c r="BF31" s="1036"/>
      <c r="BG31" s="1036"/>
      <c r="BH31" s="1036"/>
      <c r="BI31" s="1037"/>
      <c r="BJ31" s="240"/>
      <c r="BK31" s="240"/>
      <c r="BL31" s="240"/>
      <c r="BM31" s="240"/>
      <c r="BN31" s="240"/>
      <c r="BO31" s="253"/>
      <c r="BP31" s="253"/>
      <c r="BQ31" s="250">
        <v>25</v>
      </c>
      <c r="BR31" s="251"/>
      <c r="BS31" s="1050" t="s">
        <v>599</v>
      </c>
      <c r="BT31" s="1051"/>
      <c r="BU31" s="1051"/>
      <c r="BV31" s="1051"/>
      <c r="BW31" s="1051"/>
      <c r="BX31" s="1051"/>
      <c r="BY31" s="1051"/>
      <c r="BZ31" s="1051"/>
      <c r="CA31" s="1051"/>
      <c r="CB31" s="1051"/>
      <c r="CC31" s="1051"/>
      <c r="CD31" s="1051"/>
      <c r="CE31" s="1051"/>
      <c r="CF31" s="1051"/>
      <c r="CG31" s="1052"/>
      <c r="CH31" s="984">
        <v>49</v>
      </c>
      <c r="CI31" s="985"/>
      <c r="CJ31" s="985"/>
      <c r="CK31" s="985"/>
      <c r="CL31" s="986"/>
      <c r="CM31" s="984">
        <v>1644</v>
      </c>
      <c r="CN31" s="985"/>
      <c r="CO31" s="985"/>
      <c r="CP31" s="985"/>
      <c r="CQ31" s="986"/>
      <c r="CR31" s="984">
        <v>350</v>
      </c>
      <c r="CS31" s="985"/>
      <c r="CT31" s="985"/>
      <c r="CU31" s="985"/>
      <c r="CV31" s="986"/>
      <c r="CW31" s="984">
        <v>356</v>
      </c>
      <c r="CX31" s="985"/>
      <c r="CY31" s="985"/>
      <c r="CZ31" s="985"/>
      <c r="DA31" s="986"/>
      <c r="DB31" s="984" t="s">
        <v>505</v>
      </c>
      <c r="DC31" s="985"/>
      <c r="DD31" s="985"/>
      <c r="DE31" s="985"/>
      <c r="DF31" s="986"/>
      <c r="DG31" s="984" t="s">
        <v>505</v>
      </c>
      <c r="DH31" s="985"/>
      <c r="DI31" s="985"/>
      <c r="DJ31" s="985"/>
      <c r="DK31" s="986"/>
      <c r="DL31" s="984" t="s">
        <v>505</v>
      </c>
      <c r="DM31" s="985"/>
      <c r="DN31" s="985"/>
      <c r="DO31" s="985"/>
      <c r="DP31" s="986"/>
      <c r="DQ31" s="984" t="s">
        <v>505</v>
      </c>
      <c r="DR31" s="985"/>
      <c r="DS31" s="985"/>
      <c r="DT31" s="985"/>
      <c r="DU31" s="986"/>
      <c r="DV31" s="987"/>
      <c r="DW31" s="988"/>
      <c r="DX31" s="988"/>
      <c r="DY31" s="988"/>
      <c r="DZ31" s="989"/>
      <c r="EA31" s="234"/>
    </row>
    <row r="32" spans="1:131" s="235" customFormat="1" ht="26.25" customHeight="1" x14ac:dyDescent="0.2">
      <c r="A32" s="254">
        <v>5</v>
      </c>
      <c r="B32" s="1038" t="s">
        <v>392</v>
      </c>
      <c r="C32" s="1039"/>
      <c r="D32" s="1039"/>
      <c r="E32" s="1039"/>
      <c r="F32" s="1039"/>
      <c r="G32" s="1039"/>
      <c r="H32" s="1039"/>
      <c r="I32" s="1039"/>
      <c r="J32" s="1039"/>
      <c r="K32" s="1039"/>
      <c r="L32" s="1039"/>
      <c r="M32" s="1039"/>
      <c r="N32" s="1039"/>
      <c r="O32" s="1039"/>
      <c r="P32" s="1040"/>
      <c r="Q32" s="1044">
        <v>6267</v>
      </c>
      <c r="R32" s="1042"/>
      <c r="S32" s="1042"/>
      <c r="T32" s="1042"/>
      <c r="U32" s="1042"/>
      <c r="V32" s="1042">
        <v>6395</v>
      </c>
      <c r="W32" s="1042"/>
      <c r="X32" s="1042"/>
      <c r="Y32" s="1042"/>
      <c r="Z32" s="1042"/>
      <c r="AA32" s="1042">
        <f t="shared" si="1"/>
        <v>-128</v>
      </c>
      <c r="AB32" s="1042"/>
      <c r="AC32" s="1042"/>
      <c r="AD32" s="1042"/>
      <c r="AE32" s="1045"/>
      <c r="AF32" s="1041">
        <v>1911</v>
      </c>
      <c r="AG32" s="1042"/>
      <c r="AH32" s="1042"/>
      <c r="AI32" s="1042"/>
      <c r="AJ32" s="1043"/>
      <c r="AK32" s="975">
        <v>3326</v>
      </c>
      <c r="AL32" s="966"/>
      <c r="AM32" s="966"/>
      <c r="AN32" s="966"/>
      <c r="AO32" s="966"/>
      <c r="AP32" s="966">
        <v>13913</v>
      </c>
      <c r="AQ32" s="966"/>
      <c r="AR32" s="966"/>
      <c r="AS32" s="966"/>
      <c r="AT32" s="966"/>
      <c r="AU32" s="966">
        <v>13886</v>
      </c>
      <c r="AV32" s="966"/>
      <c r="AW32" s="966"/>
      <c r="AX32" s="966"/>
      <c r="AY32" s="966"/>
      <c r="AZ32" s="1046" t="s">
        <v>505</v>
      </c>
      <c r="BA32" s="1046"/>
      <c r="BB32" s="1046"/>
      <c r="BC32" s="1046"/>
      <c r="BD32" s="1046"/>
      <c r="BE32" s="1036" t="s">
        <v>391</v>
      </c>
      <c r="BF32" s="1036"/>
      <c r="BG32" s="1036"/>
      <c r="BH32" s="1036"/>
      <c r="BI32" s="1037"/>
      <c r="BJ32" s="240"/>
      <c r="BK32" s="240"/>
      <c r="BL32" s="240"/>
      <c r="BM32" s="240"/>
      <c r="BN32" s="240"/>
      <c r="BO32" s="253"/>
      <c r="BP32" s="253"/>
      <c r="BQ32" s="250">
        <v>26</v>
      </c>
      <c r="BR32" s="251"/>
      <c r="BS32" s="1050" t="s">
        <v>600</v>
      </c>
      <c r="BT32" s="1051"/>
      <c r="BU32" s="1051"/>
      <c r="BV32" s="1051"/>
      <c r="BW32" s="1051"/>
      <c r="BX32" s="1051"/>
      <c r="BY32" s="1051"/>
      <c r="BZ32" s="1051"/>
      <c r="CA32" s="1051"/>
      <c r="CB32" s="1051"/>
      <c r="CC32" s="1051"/>
      <c r="CD32" s="1051"/>
      <c r="CE32" s="1051"/>
      <c r="CF32" s="1051"/>
      <c r="CG32" s="1052"/>
      <c r="CH32" s="984">
        <v>6</v>
      </c>
      <c r="CI32" s="985"/>
      <c r="CJ32" s="985"/>
      <c r="CK32" s="985"/>
      <c r="CL32" s="986"/>
      <c r="CM32" s="984">
        <v>83</v>
      </c>
      <c r="CN32" s="985"/>
      <c r="CO32" s="985"/>
      <c r="CP32" s="985"/>
      <c r="CQ32" s="986"/>
      <c r="CR32" s="984">
        <v>10</v>
      </c>
      <c r="CS32" s="985"/>
      <c r="CT32" s="985"/>
      <c r="CU32" s="985"/>
      <c r="CV32" s="986"/>
      <c r="CW32" s="984" t="s">
        <v>505</v>
      </c>
      <c r="CX32" s="985"/>
      <c r="CY32" s="985"/>
      <c r="CZ32" s="985"/>
      <c r="DA32" s="986"/>
      <c r="DB32" s="984" t="s">
        <v>505</v>
      </c>
      <c r="DC32" s="985"/>
      <c r="DD32" s="985"/>
      <c r="DE32" s="985"/>
      <c r="DF32" s="986"/>
      <c r="DG32" s="984" t="s">
        <v>505</v>
      </c>
      <c r="DH32" s="985"/>
      <c r="DI32" s="985"/>
      <c r="DJ32" s="985"/>
      <c r="DK32" s="986"/>
      <c r="DL32" s="984" t="s">
        <v>505</v>
      </c>
      <c r="DM32" s="985"/>
      <c r="DN32" s="985"/>
      <c r="DO32" s="985"/>
      <c r="DP32" s="986"/>
      <c r="DQ32" s="984" t="s">
        <v>505</v>
      </c>
      <c r="DR32" s="985"/>
      <c r="DS32" s="985"/>
      <c r="DT32" s="985"/>
      <c r="DU32" s="986"/>
      <c r="DV32" s="987"/>
      <c r="DW32" s="988"/>
      <c r="DX32" s="988"/>
      <c r="DY32" s="988"/>
      <c r="DZ32" s="989"/>
      <c r="EA32" s="234"/>
    </row>
    <row r="33" spans="1:131" s="235" customFormat="1" ht="26.25" customHeight="1" x14ac:dyDescent="0.2">
      <c r="A33" s="254">
        <v>6</v>
      </c>
      <c r="B33" s="1038" t="s">
        <v>393</v>
      </c>
      <c r="C33" s="1039"/>
      <c r="D33" s="1039"/>
      <c r="E33" s="1039"/>
      <c r="F33" s="1039"/>
      <c r="G33" s="1039"/>
      <c r="H33" s="1039"/>
      <c r="I33" s="1039"/>
      <c r="J33" s="1039"/>
      <c r="K33" s="1039"/>
      <c r="L33" s="1039"/>
      <c r="M33" s="1039"/>
      <c r="N33" s="1039"/>
      <c r="O33" s="1039"/>
      <c r="P33" s="1040"/>
      <c r="Q33" s="1044">
        <v>1318</v>
      </c>
      <c r="R33" s="1042"/>
      <c r="S33" s="1042"/>
      <c r="T33" s="1042"/>
      <c r="U33" s="1042"/>
      <c r="V33" s="1042">
        <v>495</v>
      </c>
      <c r="W33" s="1042"/>
      <c r="X33" s="1042"/>
      <c r="Y33" s="1042"/>
      <c r="Z33" s="1042"/>
      <c r="AA33" s="1042">
        <f t="shared" si="1"/>
        <v>823</v>
      </c>
      <c r="AB33" s="1042"/>
      <c r="AC33" s="1042"/>
      <c r="AD33" s="1042"/>
      <c r="AE33" s="1045"/>
      <c r="AF33" s="1041">
        <v>-1948</v>
      </c>
      <c r="AG33" s="1042"/>
      <c r="AH33" s="1042"/>
      <c r="AI33" s="1042"/>
      <c r="AJ33" s="1043"/>
      <c r="AK33" s="975">
        <v>787</v>
      </c>
      <c r="AL33" s="966"/>
      <c r="AM33" s="966"/>
      <c r="AN33" s="966"/>
      <c r="AO33" s="966"/>
      <c r="AP33" s="966">
        <v>2539</v>
      </c>
      <c r="AQ33" s="966"/>
      <c r="AR33" s="966"/>
      <c r="AS33" s="966"/>
      <c r="AT33" s="966"/>
      <c r="AU33" s="966">
        <v>1035</v>
      </c>
      <c r="AV33" s="966"/>
      <c r="AW33" s="966"/>
      <c r="AX33" s="966"/>
      <c r="AY33" s="966"/>
      <c r="AZ33" s="1046">
        <v>9.1999999999999993</v>
      </c>
      <c r="BA33" s="1046"/>
      <c r="BB33" s="1046"/>
      <c r="BC33" s="1046"/>
      <c r="BD33" s="1046"/>
      <c r="BE33" s="1036" t="s">
        <v>391</v>
      </c>
      <c r="BF33" s="1036"/>
      <c r="BG33" s="1036"/>
      <c r="BH33" s="1036"/>
      <c r="BI33" s="1037"/>
      <c r="BJ33" s="240"/>
      <c r="BK33" s="240"/>
      <c r="BL33" s="240"/>
      <c r="BM33" s="240"/>
      <c r="BN33" s="240"/>
      <c r="BO33" s="253"/>
      <c r="BP33" s="253"/>
      <c r="BQ33" s="250">
        <v>27</v>
      </c>
      <c r="BR33" s="251"/>
      <c r="BS33" s="1050" t="s">
        <v>601</v>
      </c>
      <c r="BT33" s="1051"/>
      <c r="BU33" s="1051"/>
      <c r="BV33" s="1051"/>
      <c r="BW33" s="1051"/>
      <c r="BX33" s="1051"/>
      <c r="BY33" s="1051"/>
      <c r="BZ33" s="1051"/>
      <c r="CA33" s="1051"/>
      <c r="CB33" s="1051"/>
      <c r="CC33" s="1051"/>
      <c r="CD33" s="1051"/>
      <c r="CE33" s="1051"/>
      <c r="CF33" s="1051"/>
      <c r="CG33" s="1052"/>
      <c r="CH33" s="984">
        <v>65</v>
      </c>
      <c r="CI33" s="985"/>
      <c r="CJ33" s="985"/>
      <c r="CK33" s="985"/>
      <c r="CL33" s="986"/>
      <c r="CM33" s="984">
        <v>761</v>
      </c>
      <c r="CN33" s="985"/>
      <c r="CO33" s="985"/>
      <c r="CP33" s="985"/>
      <c r="CQ33" s="986"/>
      <c r="CR33" s="984">
        <v>77</v>
      </c>
      <c r="CS33" s="985"/>
      <c r="CT33" s="985"/>
      <c r="CU33" s="985"/>
      <c r="CV33" s="986"/>
      <c r="CW33" s="984" t="s">
        <v>505</v>
      </c>
      <c r="CX33" s="985"/>
      <c r="CY33" s="985"/>
      <c r="CZ33" s="985"/>
      <c r="DA33" s="986"/>
      <c r="DB33" s="984" t="s">
        <v>505</v>
      </c>
      <c r="DC33" s="985"/>
      <c r="DD33" s="985"/>
      <c r="DE33" s="985"/>
      <c r="DF33" s="986"/>
      <c r="DG33" s="984" t="s">
        <v>505</v>
      </c>
      <c r="DH33" s="985"/>
      <c r="DI33" s="985"/>
      <c r="DJ33" s="985"/>
      <c r="DK33" s="986"/>
      <c r="DL33" s="984" t="s">
        <v>505</v>
      </c>
      <c r="DM33" s="985"/>
      <c r="DN33" s="985"/>
      <c r="DO33" s="985"/>
      <c r="DP33" s="986"/>
      <c r="DQ33" s="984" t="s">
        <v>505</v>
      </c>
      <c r="DR33" s="985"/>
      <c r="DS33" s="985"/>
      <c r="DT33" s="985"/>
      <c r="DU33" s="986"/>
      <c r="DV33" s="987"/>
      <c r="DW33" s="988"/>
      <c r="DX33" s="988"/>
      <c r="DY33" s="988"/>
      <c r="DZ33" s="989"/>
      <c r="EA33" s="234"/>
    </row>
    <row r="34" spans="1:131" s="235" customFormat="1" ht="26.25" customHeight="1" x14ac:dyDescent="0.2">
      <c r="A34" s="254">
        <v>7</v>
      </c>
      <c r="B34" s="1038" t="s">
        <v>394</v>
      </c>
      <c r="C34" s="1039"/>
      <c r="D34" s="1039"/>
      <c r="E34" s="1039"/>
      <c r="F34" s="1039"/>
      <c r="G34" s="1039"/>
      <c r="H34" s="1039"/>
      <c r="I34" s="1039"/>
      <c r="J34" s="1039"/>
      <c r="K34" s="1039"/>
      <c r="L34" s="1039"/>
      <c r="M34" s="1039"/>
      <c r="N34" s="1039"/>
      <c r="O34" s="1039"/>
      <c r="P34" s="1040"/>
      <c r="Q34" s="1044">
        <v>48</v>
      </c>
      <c r="R34" s="1042"/>
      <c r="S34" s="1042"/>
      <c r="T34" s="1042"/>
      <c r="U34" s="1042"/>
      <c r="V34" s="1042">
        <v>34</v>
      </c>
      <c r="W34" s="1042"/>
      <c r="X34" s="1042"/>
      <c r="Y34" s="1042"/>
      <c r="Z34" s="1042"/>
      <c r="AA34" s="1042">
        <f t="shared" si="1"/>
        <v>14</v>
      </c>
      <c r="AB34" s="1042"/>
      <c r="AC34" s="1042"/>
      <c r="AD34" s="1042"/>
      <c r="AE34" s="1045"/>
      <c r="AF34" s="1041">
        <v>1725</v>
      </c>
      <c r="AG34" s="1042"/>
      <c r="AH34" s="1042"/>
      <c r="AI34" s="1042"/>
      <c r="AJ34" s="1043"/>
      <c r="AK34" s="975">
        <v>0</v>
      </c>
      <c r="AL34" s="966"/>
      <c r="AM34" s="966"/>
      <c r="AN34" s="966"/>
      <c r="AO34" s="966"/>
      <c r="AP34" s="966">
        <v>0</v>
      </c>
      <c r="AQ34" s="966"/>
      <c r="AR34" s="966"/>
      <c r="AS34" s="966"/>
      <c r="AT34" s="966"/>
      <c r="AU34" s="966">
        <v>0</v>
      </c>
      <c r="AV34" s="966"/>
      <c r="AW34" s="966"/>
      <c r="AX34" s="966"/>
      <c r="AY34" s="966"/>
      <c r="AZ34" s="1046" t="s">
        <v>505</v>
      </c>
      <c r="BA34" s="1046"/>
      <c r="BB34" s="1046"/>
      <c r="BC34" s="1046"/>
      <c r="BD34" s="1046"/>
      <c r="BE34" s="1036" t="s">
        <v>389</v>
      </c>
      <c r="BF34" s="1036"/>
      <c r="BG34" s="1036"/>
      <c r="BH34" s="1036"/>
      <c r="BI34" s="1037"/>
      <c r="BJ34" s="240"/>
      <c r="BK34" s="240"/>
      <c r="BL34" s="240"/>
      <c r="BM34" s="240"/>
      <c r="BN34" s="240"/>
      <c r="BO34" s="253"/>
      <c r="BP34" s="253"/>
      <c r="BQ34" s="250">
        <v>28</v>
      </c>
      <c r="BR34" s="251"/>
      <c r="BS34" s="1050" t="s">
        <v>602</v>
      </c>
      <c r="BT34" s="1051"/>
      <c r="BU34" s="1051"/>
      <c r="BV34" s="1051"/>
      <c r="BW34" s="1051"/>
      <c r="BX34" s="1051"/>
      <c r="BY34" s="1051"/>
      <c r="BZ34" s="1051"/>
      <c r="CA34" s="1051"/>
      <c r="CB34" s="1051"/>
      <c r="CC34" s="1051"/>
      <c r="CD34" s="1051"/>
      <c r="CE34" s="1051"/>
      <c r="CF34" s="1051"/>
      <c r="CG34" s="1052"/>
      <c r="CH34" s="984">
        <v>10</v>
      </c>
      <c r="CI34" s="985"/>
      <c r="CJ34" s="985"/>
      <c r="CK34" s="985"/>
      <c r="CL34" s="986"/>
      <c r="CM34" s="984">
        <v>1473</v>
      </c>
      <c r="CN34" s="985"/>
      <c r="CO34" s="985"/>
      <c r="CP34" s="985"/>
      <c r="CQ34" s="986"/>
      <c r="CR34" s="984">
        <v>635</v>
      </c>
      <c r="CS34" s="985"/>
      <c r="CT34" s="985"/>
      <c r="CU34" s="985"/>
      <c r="CV34" s="986"/>
      <c r="CW34" s="984" t="s">
        <v>505</v>
      </c>
      <c r="CX34" s="985"/>
      <c r="CY34" s="985"/>
      <c r="CZ34" s="985"/>
      <c r="DA34" s="986"/>
      <c r="DB34" s="984" t="s">
        <v>505</v>
      </c>
      <c r="DC34" s="985"/>
      <c r="DD34" s="985"/>
      <c r="DE34" s="985"/>
      <c r="DF34" s="986"/>
      <c r="DG34" s="984" t="s">
        <v>505</v>
      </c>
      <c r="DH34" s="985"/>
      <c r="DI34" s="985"/>
      <c r="DJ34" s="985"/>
      <c r="DK34" s="986"/>
      <c r="DL34" s="984" t="s">
        <v>505</v>
      </c>
      <c r="DM34" s="985"/>
      <c r="DN34" s="985"/>
      <c r="DO34" s="985"/>
      <c r="DP34" s="986"/>
      <c r="DQ34" s="984" t="s">
        <v>505</v>
      </c>
      <c r="DR34" s="985"/>
      <c r="DS34" s="985"/>
      <c r="DT34" s="985"/>
      <c r="DU34" s="986"/>
      <c r="DV34" s="987"/>
      <c r="DW34" s="988"/>
      <c r="DX34" s="988"/>
      <c r="DY34" s="988"/>
      <c r="DZ34" s="989"/>
      <c r="EA34" s="234"/>
    </row>
    <row r="35" spans="1:131" s="235" customFormat="1" ht="26.25" customHeight="1" x14ac:dyDescent="0.2">
      <c r="A35" s="254">
        <v>8</v>
      </c>
      <c r="B35" s="1038" t="s">
        <v>395</v>
      </c>
      <c r="C35" s="1039"/>
      <c r="D35" s="1039"/>
      <c r="E35" s="1039"/>
      <c r="F35" s="1039"/>
      <c r="G35" s="1039"/>
      <c r="H35" s="1039"/>
      <c r="I35" s="1039"/>
      <c r="J35" s="1039"/>
      <c r="K35" s="1039"/>
      <c r="L35" s="1039"/>
      <c r="M35" s="1039"/>
      <c r="N35" s="1039"/>
      <c r="O35" s="1039"/>
      <c r="P35" s="1040"/>
      <c r="Q35" s="1044">
        <v>13020</v>
      </c>
      <c r="R35" s="1042"/>
      <c r="S35" s="1042"/>
      <c r="T35" s="1042"/>
      <c r="U35" s="1042"/>
      <c r="V35" s="1042">
        <v>12129</v>
      </c>
      <c r="W35" s="1042"/>
      <c r="X35" s="1042"/>
      <c r="Y35" s="1042"/>
      <c r="Z35" s="1042"/>
      <c r="AA35" s="1042">
        <f t="shared" si="1"/>
        <v>891</v>
      </c>
      <c r="AB35" s="1042"/>
      <c r="AC35" s="1042"/>
      <c r="AD35" s="1042"/>
      <c r="AE35" s="1045"/>
      <c r="AF35" s="1041">
        <v>428</v>
      </c>
      <c r="AG35" s="1042"/>
      <c r="AH35" s="1042"/>
      <c r="AI35" s="1042"/>
      <c r="AJ35" s="1043"/>
      <c r="AK35" s="975">
        <v>2044</v>
      </c>
      <c r="AL35" s="966"/>
      <c r="AM35" s="966"/>
      <c r="AN35" s="966"/>
      <c r="AO35" s="966"/>
      <c r="AP35" s="966">
        <v>37779</v>
      </c>
      <c r="AQ35" s="966"/>
      <c r="AR35" s="966"/>
      <c r="AS35" s="966"/>
      <c r="AT35" s="966"/>
      <c r="AU35" s="966">
        <v>26823</v>
      </c>
      <c r="AV35" s="966"/>
      <c r="AW35" s="966"/>
      <c r="AX35" s="966"/>
      <c r="AY35" s="966"/>
      <c r="AZ35" s="1046" t="s">
        <v>505</v>
      </c>
      <c r="BA35" s="1046"/>
      <c r="BB35" s="1046"/>
      <c r="BC35" s="1046"/>
      <c r="BD35" s="1046"/>
      <c r="BE35" s="1036" t="s">
        <v>396</v>
      </c>
      <c r="BF35" s="1036"/>
      <c r="BG35" s="1036"/>
      <c r="BH35" s="1036"/>
      <c r="BI35" s="1037"/>
      <c r="BJ35" s="240"/>
      <c r="BK35" s="240"/>
      <c r="BL35" s="240"/>
      <c r="BM35" s="240"/>
      <c r="BN35" s="240"/>
      <c r="BO35" s="253"/>
      <c r="BP35" s="253"/>
      <c r="BQ35" s="250">
        <v>29</v>
      </c>
      <c r="BR35" s="251"/>
      <c r="BS35" s="1050" t="s">
        <v>603</v>
      </c>
      <c r="BT35" s="1051"/>
      <c r="BU35" s="1051"/>
      <c r="BV35" s="1051"/>
      <c r="BW35" s="1051"/>
      <c r="BX35" s="1051"/>
      <c r="BY35" s="1051"/>
      <c r="BZ35" s="1051"/>
      <c r="CA35" s="1051"/>
      <c r="CB35" s="1051"/>
      <c r="CC35" s="1051"/>
      <c r="CD35" s="1051"/>
      <c r="CE35" s="1051"/>
      <c r="CF35" s="1051"/>
      <c r="CG35" s="1052"/>
      <c r="CH35" s="984">
        <v>168</v>
      </c>
      <c r="CI35" s="985"/>
      <c r="CJ35" s="985"/>
      <c r="CK35" s="985"/>
      <c r="CL35" s="986"/>
      <c r="CM35" s="984">
        <v>301</v>
      </c>
      <c r="CN35" s="985"/>
      <c r="CO35" s="985"/>
      <c r="CP35" s="985"/>
      <c r="CQ35" s="986"/>
      <c r="CR35" s="984">
        <v>667</v>
      </c>
      <c r="CS35" s="985"/>
      <c r="CT35" s="985"/>
      <c r="CU35" s="985"/>
      <c r="CV35" s="986"/>
      <c r="CW35" s="984" t="s">
        <v>505</v>
      </c>
      <c r="CX35" s="985"/>
      <c r="CY35" s="985"/>
      <c r="CZ35" s="985"/>
      <c r="DA35" s="986"/>
      <c r="DB35" s="984" t="s">
        <v>505</v>
      </c>
      <c r="DC35" s="985"/>
      <c r="DD35" s="985"/>
      <c r="DE35" s="985"/>
      <c r="DF35" s="986"/>
      <c r="DG35" s="984" t="s">
        <v>505</v>
      </c>
      <c r="DH35" s="985"/>
      <c r="DI35" s="985"/>
      <c r="DJ35" s="985"/>
      <c r="DK35" s="986"/>
      <c r="DL35" s="984" t="s">
        <v>505</v>
      </c>
      <c r="DM35" s="985"/>
      <c r="DN35" s="985"/>
      <c r="DO35" s="985"/>
      <c r="DP35" s="986"/>
      <c r="DQ35" s="984" t="s">
        <v>505</v>
      </c>
      <c r="DR35" s="985"/>
      <c r="DS35" s="985"/>
      <c r="DT35" s="985"/>
      <c r="DU35" s="986"/>
      <c r="DV35" s="987"/>
      <c r="DW35" s="988"/>
      <c r="DX35" s="988"/>
      <c r="DY35" s="988"/>
      <c r="DZ35" s="989"/>
      <c r="EA35" s="234"/>
    </row>
    <row r="36" spans="1:131" s="235" customFormat="1" ht="26.25" customHeight="1" x14ac:dyDescent="0.2">
      <c r="A36" s="254">
        <v>9</v>
      </c>
      <c r="B36" s="1038" t="s">
        <v>397</v>
      </c>
      <c r="C36" s="1039"/>
      <c r="D36" s="1039"/>
      <c r="E36" s="1039"/>
      <c r="F36" s="1039"/>
      <c r="G36" s="1039"/>
      <c r="H36" s="1039"/>
      <c r="I36" s="1039"/>
      <c r="J36" s="1039"/>
      <c r="K36" s="1039"/>
      <c r="L36" s="1039"/>
      <c r="M36" s="1039"/>
      <c r="N36" s="1039"/>
      <c r="O36" s="1039"/>
      <c r="P36" s="1040"/>
      <c r="Q36" s="1044">
        <v>3383</v>
      </c>
      <c r="R36" s="1042"/>
      <c r="S36" s="1042"/>
      <c r="T36" s="1042"/>
      <c r="U36" s="1042"/>
      <c r="V36" s="1042">
        <v>3287</v>
      </c>
      <c r="W36" s="1042"/>
      <c r="X36" s="1042"/>
      <c r="Y36" s="1042"/>
      <c r="Z36" s="1042"/>
      <c r="AA36" s="1042">
        <f t="shared" si="1"/>
        <v>96</v>
      </c>
      <c r="AB36" s="1042"/>
      <c r="AC36" s="1042"/>
      <c r="AD36" s="1042"/>
      <c r="AE36" s="1045"/>
      <c r="AF36" s="1041">
        <v>52</v>
      </c>
      <c r="AG36" s="1042"/>
      <c r="AH36" s="1042"/>
      <c r="AI36" s="1042"/>
      <c r="AJ36" s="1043"/>
      <c r="AK36" s="975">
        <v>590</v>
      </c>
      <c r="AL36" s="966"/>
      <c r="AM36" s="966"/>
      <c r="AN36" s="966"/>
      <c r="AO36" s="966"/>
      <c r="AP36" s="966">
        <v>12386</v>
      </c>
      <c r="AQ36" s="966"/>
      <c r="AR36" s="966"/>
      <c r="AS36" s="966"/>
      <c r="AT36" s="966"/>
      <c r="AU36" s="966">
        <v>2272</v>
      </c>
      <c r="AV36" s="966"/>
      <c r="AW36" s="966"/>
      <c r="AX36" s="966"/>
      <c r="AY36" s="966"/>
      <c r="AZ36" s="1046" t="s">
        <v>505</v>
      </c>
      <c r="BA36" s="1046"/>
      <c r="BB36" s="1046"/>
      <c r="BC36" s="1046"/>
      <c r="BD36" s="1046"/>
      <c r="BE36" s="1036" t="s">
        <v>396</v>
      </c>
      <c r="BF36" s="1036"/>
      <c r="BG36" s="1036"/>
      <c r="BH36" s="1036"/>
      <c r="BI36" s="1037"/>
      <c r="BJ36" s="240"/>
      <c r="BK36" s="240"/>
      <c r="BL36" s="240"/>
      <c r="BM36" s="240"/>
      <c r="BN36" s="240"/>
      <c r="BO36" s="253"/>
      <c r="BP36" s="253"/>
      <c r="BQ36" s="250">
        <v>30</v>
      </c>
      <c r="BR36" s="251"/>
      <c r="BS36" s="1050" t="s">
        <v>604</v>
      </c>
      <c r="BT36" s="1051"/>
      <c r="BU36" s="1051"/>
      <c r="BV36" s="1051"/>
      <c r="BW36" s="1051"/>
      <c r="BX36" s="1051"/>
      <c r="BY36" s="1051"/>
      <c r="BZ36" s="1051"/>
      <c r="CA36" s="1051"/>
      <c r="CB36" s="1051"/>
      <c r="CC36" s="1051"/>
      <c r="CD36" s="1051"/>
      <c r="CE36" s="1051"/>
      <c r="CF36" s="1051"/>
      <c r="CG36" s="1052"/>
      <c r="CH36" s="984">
        <v>31</v>
      </c>
      <c r="CI36" s="985"/>
      <c r="CJ36" s="985"/>
      <c r="CK36" s="985"/>
      <c r="CL36" s="986"/>
      <c r="CM36" s="984">
        <v>123</v>
      </c>
      <c r="CN36" s="985"/>
      <c r="CO36" s="985"/>
      <c r="CP36" s="985"/>
      <c r="CQ36" s="986"/>
      <c r="CR36" s="984">
        <v>811</v>
      </c>
      <c r="CS36" s="985"/>
      <c r="CT36" s="985"/>
      <c r="CU36" s="985"/>
      <c r="CV36" s="986"/>
      <c r="CW36" s="984" t="s">
        <v>505</v>
      </c>
      <c r="CX36" s="985"/>
      <c r="CY36" s="985"/>
      <c r="CZ36" s="985"/>
      <c r="DA36" s="986"/>
      <c r="DB36" s="984">
        <v>763</v>
      </c>
      <c r="DC36" s="985"/>
      <c r="DD36" s="985"/>
      <c r="DE36" s="985"/>
      <c r="DF36" s="986"/>
      <c r="DG36" s="984" t="s">
        <v>505</v>
      </c>
      <c r="DH36" s="985"/>
      <c r="DI36" s="985"/>
      <c r="DJ36" s="985"/>
      <c r="DK36" s="986"/>
      <c r="DL36" s="984" t="s">
        <v>505</v>
      </c>
      <c r="DM36" s="985"/>
      <c r="DN36" s="985"/>
      <c r="DO36" s="985"/>
      <c r="DP36" s="986"/>
      <c r="DQ36" s="984" t="s">
        <v>505</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4"/>
      <c r="R37" s="1042"/>
      <c r="S37" s="1042"/>
      <c r="T37" s="1042"/>
      <c r="U37" s="1042"/>
      <c r="V37" s="1042"/>
      <c r="W37" s="1042"/>
      <c r="X37" s="1042"/>
      <c r="Y37" s="1042"/>
      <c r="Z37" s="1042"/>
      <c r="AA37" s="1042"/>
      <c r="AB37" s="1042"/>
      <c r="AC37" s="1042"/>
      <c r="AD37" s="1042"/>
      <c r="AE37" s="1045"/>
      <c r="AF37" s="1041"/>
      <c r="AG37" s="1042"/>
      <c r="AH37" s="1042"/>
      <c r="AI37" s="1042"/>
      <c r="AJ37" s="1043"/>
      <c r="AK37" s="975"/>
      <c r="AL37" s="966"/>
      <c r="AM37" s="966"/>
      <c r="AN37" s="966"/>
      <c r="AO37" s="966"/>
      <c r="AP37" s="966"/>
      <c r="AQ37" s="966"/>
      <c r="AR37" s="966"/>
      <c r="AS37" s="966"/>
      <c r="AT37" s="966"/>
      <c r="AU37" s="966"/>
      <c r="AV37" s="966"/>
      <c r="AW37" s="966"/>
      <c r="AX37" s="966"/>
      <c r="AY37" s="966"/>
      <c r="AZ37" s="1046"/>
      <c r="BA37" s="1046"/>
      <c r="BB37" s="1046"/>
      <c r="BC37" s="1046"/>
      <c r="BD37" s="1046"/>
      <c r="BE37" s="1036"/>
      <c r="BF37" s="1036"/>
      <c r="BG37" s="1036"/>
      <c r="BH37" s="1036"/>
      <c r="BI37" s="1037"/>
      <c r="BJ37" s="240"/>
      <c r="BK37" s="240"/>
      <c r="BL37" s="240"/>
      <c r="BM37" s="240"/>
      <c r="BN37" s="240"/>
      <c r="BO37" s="253"/>
      <c r="BP37" s="253"/>
      <c r="BQ37" s="250">
        <v>31</v>
      </c>
      <c r="BR37" s="251"/>
      <c r="BS37" s="1050" t="s">
        <v>605</v>
      </c>
      <c r="BT37" s="1051"/>
      <c r="BU37" s="1051"/>
      <c r="BV37" s="1051"/>
      <c r="BW37" s="1051"/>
      <c r="BX37" s="1051"/>
      <c r="BY37" s="1051"/>
      <c r="BZ37" s="1051"/>
      <c r="CA37" s="1051"/>
      <c r="CB37" s="1051"/>
      <c r="CC37" s="1051"/>
      <c r="CD37" s="1051"/>
      <c r="CE37" s="1051"/>
      <c r="CF37" s="1051"/>
      <c r="CG37" s="1052"/>
      <c r="CH37" s="984">
        <v>18</v>
      </c>
      <c r="CI37" s="985"/>
      <c r="CJ37" s="985"/>
      <c r="CK37" s="985"/>
      <c r="CL37" s="986"/>
      <c r="CM37" s="984">
        <v>1127</v>
      </c>
      <c r="CN37" s="985"/>
      <c r="CO37" s="985"/>
      <c r="CP37" s="985"/>
      <c r="CQ37" s="986"/>
      <c r="CR37" s="984">
        <v>50</v>
      </c>
      <c r="CS37" s="985"/>
      <c r="CT37" s="985"/>
      <c r="CU37" s="985"/>
      <c r="CV37" s="986"/>
      <c r="CW37" s="984" t="s">
        <v>505</v>
      </c>
      <c r="CX37" s="985"/>
      <c r="CY37" s="985"/>
      <c r="CZ37" s="985"/>
      <c r="DA37" s="986"/>
      <c r="DB37" s="984" t="s">
        <v>505</v>
      </c>
      <c r="DC37" s="985"/>
      <c r="DD37" s="985"/>
      <c r="DE37" s="985"/>
      <c r="DF37" s="986"/>
      <c r="DG37" s="984" t="s">
        <v>505</v>
      </c>
      <c r="DH37" s="985"/>
      <c r="DI37" s="985"/>
      <c r="DJ37" s="985"/>
      <c r="DK37" s="986"/>
      <c r="DL37" s="984">
        <v>816</v>
      </c>
      <c r="DM37" s="985"/>
      <c r="DN37" s="985"/>
      <c r="DO37" s="985"/>
      <c r="DP37" s="986"/>
      <c r="DQ37" s="984">
        <v>82</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4"/>
      <c r="R38" s="1042"/>
      <c r="S38" s="1042"/>
      <c r="T38" s="1042"/>
      <c r="U38" s="1042"/>
      <c r="V38" s="1042"/>
      <c r="W38" s="1042"/>
      <c r="X38" s="1042"/>
      <c r="Y38" s="1042"/>
      <c r="Z38" s="1042"/>
      <c r="AA38" s="1042"/>
      <c r="AB38" s="1042"/>
      <c r="AC38" s="1042"/>
      <c r="AD38" s="1042"/>
      <c r="AE38" s="1045"/>
      <c r="AF38" s="1041"/>
      <c r="AG38" s="1042"/>
      <c r="AH38" s="1042"/>
      <c r="AI38" s="1042"/>
      <c r="AJ38" s="1043"/>
      <c r="AK38" s="975"/>
      <c r="AL38" s="966"/>
      <c r="AM38" s="966"/>
      <c r="AN38" s="966"/>
      <c r="AO38" s="966"/>
      <c r="AP38" s="966"/>
      <c r="AQ38" s="966"/>
      <c r="AR38" s="966"/>
      <c r="AS38" s="966"/>
      <c r="AT38" s="966"/>
      <c r="AU38" s="966"/>
      <c r="AV38" s="966"/>
      <c r="AW38" s="966"/>
      <c r="AX38" s="966"/>
      <c r="AY38" s="966"/>
      <c r="AZ38" s="1046"/>
      <c r="BA38" s="1046"/>
      <c r="BB38" s="1046"/>
      <c r="BC38" s="1046"/>
      <c r="BD38" s="1046"/>
      <c r="BE38" s="1036"/>
      <c r="BF38" s="1036"/>
      <c r="BG38" s="1036"/>
      <c r="BH38" s="1036"/>
      <c r="BI38" s="1037"/>
      <c r="BJ38" s="240"/>
      <c r="BK38" s="240"/>
      <c r="BL38" s="240"/>
      <c r="BM38" s="240"/>
      <c r="BN38" s="240"/>
      <c r="BO38" s="253"/>
      <c r="BP38" s="253"/>
      <c r="BQ38" s="250">
        <v>32</v>
      </c>
      <c r="BR38" s="251"/>
      <c r="BS38" s="1050" t="s">
        <v>606</v>
      </c>
      <c r="BT38" s="1051"/>
      <c r="BU38" s="1051"/>
      <c r="BV38" s="1051"/>
      <c r="BW38" s="1051"/>
      <c r="BX38" s="1051"/>
      <c r="BY38" s="1051"/>
      <c r="BZ38" s="1051"/>
      <c r="CA38" s="1051"/>
      <c r="CB38" s="1051"/>
      <c r="CC38" s="1051"/>
      <c r="CD38" s="1051"/>
      <c r="CE38" s="1051"/>
      <c r="CF38" s="1051"/>
      <c r="CG38" s="1052"/>
      <c r="CH38" s="1047">
        <v>7</v>
      </c>
      <c r="CI38" s="1048"/>
      <c r="CJ38" s="1048"/>
      <c r="CK38" s="1048"/>
      <c r="CL38" s="1049"/>
      <c r="CM38" s="1047">
        <v>242</v>
      </c>
      <c r="CN38" s="1048"/>
      <c r="CO38" s="1048"/>
      <c r="CP38" s="1048"/>
      <c r="CQ38" s="1049"/>
      <c r="CR38" s="1047">
        <v>20</v>
      </c>
      <c r="CS38" s="1048"/>
      <c r="CT38" s="1048"/>
      <c r="CU38" s="1048"/>
      <c r="CV38" s="1049"/>
      <c r="CW38" s="1047">
        <v>6</v>
      </c>
      <c r="CX38" s="1048"/>
      <c r="CY38" s="1048"/>
      <c r="CZ38" s="1048"/>
      <c r="DA38" s="1049"/>
      <c r="DB38" s="1047" t="s">
        <v>505</v>
      </c>
      <c r="DC38" s="1048"/>
      <c r="DD38" s="1048"/>
      <c r="DE38" s="1048"/>
      <c r="DF38" s="1049"/>
      <c r="DG38" s="984" t="s">
        <v>505</v>
      </c>
      <c r="DH38" s="985"/>
      <c r="DI38" s="985"/>
      <c r="DJ38" s="985"/>
      <c r="DK38" s="986"/>
      <c r="DL38" s="984" t="s">
        <v>505</v>
      </c>
      <c r="DM38" s="985"/>
      <c r="DN38" s="985"/>
      <c r="DO38" s="985"/>
      <c r="DP38" s="986"/>
      <c r="DQ38" s="984" t="s">
        <v>505</v>
      </c>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4"/>
      <c r="R39" s="1042"/>
      <c r="S39" s="1042"/>
      <c r="T39" s="1042"/>
      <c r="U39" s="1042"/>
      <c r="V39" s="1042"/>
      <c r="W39" s="1042"/>
      <c r="X39" s="1042"/>
      <c r="Y39" s="1042"/>
      <c r="Z39" s="1042"/>
      <c r="AA39" s="1042"/>
      <c r="AB39" s="1042"/>
      <c r="AC39" s="1042"/>
      <c r="AD39" s="1042"/>
      <c r="AE39" s="1045"/>
      <c r="AF39" s="1041"/>
      <c r="AG39" s="1042"/>
      <c r="AH39" s="1042"/>
      <c r="AI39" s="1042"/>
      <c r="AJ39" s="1043"/>
      <c r="AK39" s="975"/>
      <c r="AL39" s="966"/>
      <c r="AM39" s="966"/>
      <c r="AN39" s="966"/>
      <c r="AO39" s="966"/>
      <c r="AP39" s="966"/>
      <c r="AQ39" s="966"/>
      <c r="AR39" s="966"/>
      <c r="AS39" s="966"/>
      <c r="AT39" s="966"/>
      <c r="AU39" s="966"/>
      <c r="AV39" s="966"/>
      <c r="AW39" s="966"/>
      <c r="AX39" s="966"/>
      <c r="AY39" s="966"/>
      <c r="AZ39" s="1046"/>
      <c r="BA39" s="1046"/>
      <c r="BB39" s="1046"/>
      <c r="BC39" s="1046"/>
      <c r="BD39" s="1046"/>
      <c r="BE39" s="1036"/>
      <c r="BF39" s="1036"/>
      <c r="BG39" s="1036"/>
      <c r="BH39" s="1036"/>
      <c r="BI39" s="1037"/>
      <c r="BJ39" s="240"/>
      <c r="BK39" s="240"/>
      <c r="BL39" s="240"/>
      <c r="BM39" s="240"/>
      <c r="BN39" s="240"/>
      <c r="BO39" s="253"/>
      <c r="BP39" s="253"/>
      <c r="BQ39" s="250">
        <v>33</v>
      </c>
      <c r="BR39" s="251"/>
      <c r="BS39" s="1050" t="s">
        <v>607</v>
      </c>
      <c r="BT39" s="1051"/>
      <c r="BU39" s="1051"/>
      <c r="BV39" s="1051"/>
      <c r="BW39" s="1051"/>
      <c r="BX39" s="1051"/>
      <c r="BY39" s="1051"/>
      <c r="BZ39" s="1051"/>
      <c r="CA39" s="1051"/>
      <c r="CB39" s="1051"/>
      <c r="CC39" s="1051"/>
      <c r="CD39" s="1051"/>
      <c r="CE39" s="1051"/>
      <c r="CF39" s="1051"/>
      <c r="CG39" s="1052"/>
      <c r="CH39" s="984">
        <v>-358</v>
      </c>
      <c r="CI39" s="985"/>
      <c r="CJ39" s="985"/>
      <c r="CK39" s="985"/>
      <c r="CL39" s="986"/>
      <c r="CM39" s="984">
        <v>1909</v>
      </c>
      <c r="CN39" s="985"/>
      <c r="CO39" s="985"/>
      <c r="CP39" s="985"/>
      <c r="CQ39" s="986"/>
      <c r="CR39" s="984">
        <v>100</v>
      </c>
      <c r="CS39" s="985"/>
      <c r="CT39" s="985"/>
      <c r="CU39" s="985"/>
      <c r="CV39" s="986"/>
      <c r="CW39" s="984" t="s">
        <v>505</v>
      </c>
      <c r="CX39" s="985"/>
      <c r="CY39" s="985"/>
      <c r="CZ39" s="985"/>
      <c r="DA39" s="986"/>
      <c r="DB39" s="1047" t="s">
        <v>505</v>
      </c>
      <c r="DC39" s="1048"/>
      <c r="DD39" s="1048"/>
      <c r="DE39" s="1048"/>
      <c r="DF39" s="1049"/>
      <c r="DG39" s="984" t="s">
        <v>505</v>
      </c>
      <c r="DH39" s="985"/>
      <c r="DI39" s="985"/>
      <c r="DJ39" s="985"/>
      <c r="DK39" s="986"/>
      <c r="DL39" s="984" t="s">
        <v>505</v>
      </c>
      <c r="DM39" s="985"/>
      <c r="DN39" s="985"/>
      <c r="DO39" s="985"/>
      <c r="DP39" s="986"/>
      <c r="DQ39" s="984" t="s">
        <v>505</v>
      </c>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4"/>
      <c r="R40" s="1042"/>
      <c r="S40" s="1042"/>
      <c r="T40" s="1042"/>
      <c r="U40" s="1042"/>
      <c r="V40" s="1042"/>
      <c r="W40" s="1042"/>
      <c r="X40" s="1042"/>
      <c r="Y40" s="1042"/>
      <c r="Z40" s="1042"/>
      <c r="AA40" s="1042"/>
      <c r="AB40" s="1042"/>
      <c r="AC40" s="1042"/>
      <c r="AD40" s="1042"/>
      <c r="AE40" s="1045"/>
      <c r="AF40" s="1041"/>
      <c r="AG40" s="1042"/>
      <c r="AH40" s="1042"/>
      <c r="AI40" s="1042"/>
      <c r="AJ40" s="1043"/>
      <c r="AK40" s="975"/>
      <c r="AL40" s="966"/>
      <c r="AM40" s="966"/>
      <c r="AN40" s="966"/>
      <c r="AO40" s="966"/>
      <c r="AP40" s="966"/>
      <c r="AQ40" s="966"/>
      <c r="AR40" s="966"/>
      <c r="AS40" s="966"/>
      <c r="AT40" s="966"/>
      <c r="AU40" s="966"/>
      <c r="AV40" s="966"/>
      <c r="AW40" s="966"/>
      <c r="AX40" s="966"/>
      <c r="AY40" s="966"/>
      <c r="AZ40" s="1046"/>
      <c r="BA40" s="1046"/>
      <c r="BB40" s="1046"/>
      <c r="BC40" s="1046"/>
      <c r="BD40" s="1046"/>
      <c r="BE40" s="1036"/>
      <c r="BF40" s="1036"/>
      <c r="BG40" s="1036"/>
      <c r="BH40" s="1036"/>
      <c r="BI40" s="1037"/>
      <c r="BJ40" s="240"/>
      <c r="BK40" s="240"/>
      <c r="BL40" s="240"/>
      <c r="BM40" s="240"/>
      <c r="BN40" s="240"/>
      <c r="BO40" s="253"/>
      <c r="BP40" s="253"/>
      <c r="BQ40" s="250">
        <v>34</v>
      </c>
      <c r="BR40" s="251"/>
      <c r="BS40" s="1050" t="s">
        <v>608</v>
      </c>
      <c r="BT40" s="1051"/>
      <c r="BU40" s="1051"/>
      <c r="BV40" s="1051"/>
      <c r="BW40" s="1051"/>
      <c r="BX40" s="1051"/>
      <c r="BY40" s="1051"/>
      <c r="BZ40" s="1051"/>
      <c r="CA40" s="1051"/>
      <c r="CB40" s="1051"/>
      <c r="CC40" s="1051"/>
      <c r="CD40" s="1051"/>
      <c r="CE40" s="1051"/>
      <c r="CF40" s="1051"/>
      <c r="CG40" s="1052"/>
      <c r="CH40" s="984">
        <v>-13</v>
      </c>
      <c r="CI40" s="985"/>
      <c r="CJ40" s="985"/>
      <c r="CK40" s="985"/>
      <c r="CL40" s="986"/>
      <c r="CM40" s="984">
        <v>166</v>
      </c>
      <c r="CN40" s="985"/>
      <c r="CO40" s="985"/>
      <c r="CP40" s="985"/>
      <c r="CQ40" s="986"/>
      <c r="CR40" s="984">
        <v>10</v>
      </c>
      <c r="CS40" s="985"/>
      <c r="CT40" s="985"/>
      <c r="CU40" s="985"/>
      <c r="CV40" s="986"/>
      <c r="CW40" s="984" t="s">
        <v>505</v>
      </c>
      <c r="CX40" s="985"/>
      <c r="CY40" s="985"/>
      <c r="CZ40" s="985"/>
      <c r="DA40" s="986"/>
      <c r="DB40" s="1047" t="s">
        <v>505</v>
      </c>
      <c r="DC40" s="1048"/>
      <c r="DD40" s="1048"/>
      <c r="DE40" s="1048"/>
      <c r="DF40" s="1049"/>
      <c r="DG40" s="984" t="s">
        <v>505</v>
      </c>
      <c r="DH40" s="985"/>
      <c r="DI40" s="985"/>
      <c r="DJ40" s="985"/>
      <c r="DK40" s="986"/>
      <c r="DL40" s="984" t="s">
        <v>505</v>
      </c>
      <c r="DM40" s="985"/>
      <c r="DN40" s="985"/>
      <c r="DO40" s="985"/>
      <c r="DP40" s="986"/>
      <c r="DQ40" s="984" t="s">
        <v>505</v>
      </c>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4"/>
      <c r="R41" s="1042"/>
      <c r="S41" s="1042"/>
      <c r="T41" s="1042"/>
      <c r="U41" s="1042"/>
      <c r="V41" s="1042"/>
      <c r="W41" s="1042"/>
      <c r="X41" s="1042"/>
      <c r="Y41" s="1042"/>
      <c r="Z41" s="1042"/>
      <c r="AA41" s="1042"/>
      <c r="AB41" s="1042"/>
      <c r="AC41" s="1042"/>
      <c r="AD41" s="1042"/>
      <c r="AE41" s="1045"/>
      <c r="AF41" s="1041"/>
      <c r="AG41" s="1042"/>
      <c r="AH41" s="1042"/>
      <c r="AI41" s="1042"/>
      <c r="AJ41" s="1043"/>
      <c r="AK41" s="975"/>
      <c r="AL41" s="966"/>
      <c r="AM41" s="966"/>
      <c r="AN41" s="966"/>
      <c r="AO41" s="966"/>
      <c r="AP41" s="966"/>
      <c r="AQ41" s="966"/>
      <c r="AR41" s="966"/>
      <c r="AS41" s="966"/>
      <c r="AT41" s="966"/>
      <c r="AU41" s="966"/>
      <c r="AV41" s="966"/>
      <c r="AW41" s="966"/>
      <c r="AX41" s="966"/>
      <c r="AY41" s="966"/>
      <c r="AZ41" s="1046"/>
      <c r="BA41" s="1046"/>
      <c r="BB41" s="1046"/>
      <c r="BC41" s="1046"/>
      <c r="BD41" s="1046"/>
      <c r="BE41" s="1036"/>
      <c r="BF41" s="1036"/>
      <c r="BG41" s="1036"/>
      <c r="BH41" s="1036"/>
      <c r="BI41" s="1037"/>
      <c r="BJ41" s="240"/>
      <c r="BK41" s="240"/>
      <c r="BL41" s="240"/>
      <c r="BM41" s="240"/>
      <c r="BN41" s="240"/>
      <c r="BO41" s="253"/>
      <c r="BP41" s="253"/>
      <c r="BQ41" s="250">
        <v>35</v>
      </c>
      <c r="BR41" s="251"/>
      <c r="BS41" s="1050" t="s">
        <v>609</v>
      </c>
      <c r="BT41" s="1051"/>
      <c r="BU41" s="1051"/>
      <c r="BV41" s="1051"/>
      <c r="BW41" s="1051"/>
      <c r="BX41" s="1051"/>
      <c r="BY41" s="1051"/>
      <c r="BZ41" s="1051"/>
      <c r="CA41" s="1051"/>
      <c r="CB41" s="1051"/>
      <c r="CC41" s="1051"/>
      <c r="CD41" s="1051"/>
      <c r="CE41" s="1051"/>
      <c r="CF41" s="1051"/>
      <c r="CG41" s="1052"/>
      <c r="CH41" s="984">
        <v>13</v>
      </c>
      <c r="CI41" s="985"/>
      <c r="CJ41" s="985"/>
      <c r="CK41" s="985"/>
      <c r="CL41" s="986"/>
      <c r="CM41" s="984">
        <v>3538</v>
      </c>
      <c r="CN41" s="985"/>
      <c r="CO41" s="985"/>
      <c r="CP41" s="985"/>
      <c r="CQ41" s="986"/>
      <c r="CR41" s="984">
        <v>3463</v>
      </c>
      <c r="CS41" s="985"/>
      <c r="CT41" s="985"/>
      <c r="CU41" s="985"/>
      <c r="CV41" s="986"/>
      <c r="CW41" s="1047">
        <v>823</v>
      </c>
      <c r="CX41" s="1048"/>
      <c r="CY41" s="1048"/>
      <c r="CZ41" s="1048"/>
      <c r="DA41" s="1049"/>
      <c r="DB41" s="1047" t="s">
        <v>505</v>
      </c>
      <c r="DC41" s="1048"/>
      <c r="DD41" s="1048"/>
      <c r="DE41" s="1048"/>
      <c r="DF41" s="1049"/>
      <c r="DG41" s="984" t="s">
        <v>505</v>
      </c>
      <c r="DH41" s="985"/>
      <c r="DI41" s="985"/>
      <c r="DJ41" s="985"/>
      <c r="DK41" s="986"/>
      <c r="DL41" s="984" t="s">
        <v>505</v>
      </c>
      <c r="DM41" s="985"/>
      <c r="DN41" s="985"/>
      <c r="DO41" s="985"/>
      <c r="DP41" s="986"/>
      <c r="DQ41" s="984" t="s">
        <v>505</v>
      </c>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4"/>
      <c r="R42" s="1042"/>
      <c r="S42" s="1042"/>
      <c r="T42" s="1042"/>
      <c r="U42" s="1042"/>
      <c r="V42" s="1042"/>
      <c r="W42" s="1042"/>
      <c r="X42" s="1042"/>
      <c r="Y42" s="1042"/>
      <c r="Z42" s="1042"/>
      <c r="AA42" s="1042"/>
      <c r="AB42" s="1042"/>
      <c r="AC42" s="1042"/>
      <c r="AD42" s="1042"/>
      <c r="AE42" s="1045"/>
      <c r="AF42" s="1041"/>
      <c r="AG42" s="1042"/>
      <c r="AH42" s="1042"/>
      <c r="AI42" s="1042"/>
      <c r="AJ42" s="1043"/>
      <c r="AK42" s="975"/>
      <c r="AL42" s="966"/>
      <c r="AM42" s="966"/>
      <c r="AN42" s="966"/>
      <c r="AO42" s="966"/>
      <c r="AP42" s="966"/>
      <c r="AQ42" s="966"/>
      <c r="AR42" s="966"/>
      <c r="AS42" s="966"/>
      <c r="AT42" s="966"/>
      <c r="AU42" s="966"/>
      <c r="AV42" s="966"/>
      <c r="AW42" s="966"/>
      <c r="AX42" s="966"/>
      <c r="AY42" s="966"/>
      <c r="AZ42" s="1046"/>
      <c r="BA42" s="1046"/>
      <c r="BB42" s="1046"/>
      <c r="BC42" s="1046"/>
      <c r="BD42" s="1046"/>
      <c r="BE42" s="1036"/>
      <c r="BF42" s="1036"/>
      <c r="BG42" s="1036"/>
      <c r="BH42" s="1036"/>
      <c r="BI42" s="1037"/>
      <c r="BJ42" s="240"/>
      <c r="BK42" s="240"/>
      <c r="BL42" s="240"/>
      <c r="BM42" s="240"/>
      <c r="BN42" s="240"/>
      <c r="BO42" s="253"/>
      <c r="BP42" s="253"/>
      <c r="BQ42" s="250">
        <v>36</v>
      </c>
      <c r="BR42" s="251"/>
      <c r="BS42" s="1050" t="s">
        <v>610</v>
      </c>
      <c r="BT42" s="1051"/>
      <c r="BU42" s="1051"/>
      <c r="BV42" s="1051"/>
      <c r="BW42" s="1051"/>
      <c r="BX42" s="1051"/>
      <c r="BY42" s="1051"/>
      <c r="BZ42" s="1051"/>
      <c r="CA42" s="1051"/>
      <c r="CB42" s="1051"/>
      <c r="CC42" s="1051"/>
      <c r="CD42" s="1051"/>
      <c r="CE42" s="1051"/>
      <c r="CF42" s="1051"/>
      <c r="CG42" s="1052"/>
      <c r="CH42" s="984">
        <v>-707</v>
      </c>
      <c r="CI42" s="985"/>
      <c r="CJ42" s="985"/>
      <c r="CK42" s="985"/>
      <c r="CL42" s="986"/>
      <c r="CM42" s="984">
        <v>8458</v>
      </c>
      <c r="CN42" s="985"/>
      <c r="CO42" s="985"/>
      <c r="CP42" s="985"/>
      <c r="CQ42" s="986"/>
      <c r="CR42" s="984">
        <v>12280</v>
      </c>
      <c r="CS42" s="985"/>
      <c r="CT42" s="985"/>
      <c r="CU42" s="985"/>
      <c r="CV42" s="986"/>
      <c r="CW42" s="984">
        <v>50</v>
      </c>
      <c r="CX42" s="985"/>
      <c r="CY42" s="985"/>
      <c r="CZ42" s="985"/>
      <c r="DA42" s="986"/>
      <c r="DB42" s="1047" t="s">
        <v>505</v>
      </c>
      <c r="DC42" s="1048"/>
      <c r="DD42" s="1048"/>
      <c r="DE42" s="1048"/>
      <c r="DF42" s="1049"/>
      <c r="DG42" s="984" t="s">
        <v>505</v>
      </c>
      <c r="DH42" s="985"/>
      <c r="DI42" s="985"/>
      <c r="DJ42" s="985"/>
      <c r="DK42" s="986"/>
      <c r="DL42" s="984" t="s">
        <v>505</v>
      </c>
      <c r="DM42" s="985"/>
      <c r="DN42" s="985"/>
      <c r="DO42" s="985"/>
      <c r="DP42" s="986"/>
      <c r="DQ42" s="984" t="s">
        <v>505</v>
      </c>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4"/>
      <c r="R43" s="1042"/>
      <c r="S43" s="1042"/>
      <c r="T43" s="1042"/>
      <c r="U43" s="1042"/>
      <c r="V43" s="1042"/>
      <c r="W43" s="1042"/>
      <c r="X43" s="1042"/>
      <c r="Y43" s="1042"/>
      <c r="Z43" s="1042"/>
      <c r="AA43" s="1042"/>
      <c r="AB43" s="1042"/>
      <c r="AC43" s="1042"/>
      <c r="AD43" s="1042"/>
      <c r="AE43" s="1045"/>
      <c r="AF43" s="1041"/>
      <c r="AG43" s="1042"/>
      <c r="AH43" s="1042"/>
      <c r="AI43" s="1042"/>
      <c r="AJ43" s="1043"/>
      <c r="AK43" s="975"/>
      <c r="AL43" s="966"/>
      <c r="AM43" s="966"/>
      <c r="AN43" s="966"/>
      <c r="AO43" s="966"/>
      <c r="AP43" s="966"/>
      <c r="AQ43" s="966"/>
      <c r="AR43" s="966"/>
      <c r="AS43" s="966"/>
      <c r="AT43" s="966"/>
      <c r="AU43" s="966"/>
      <c r="AV43" s="966"/>
      <c r="AW43" s="966"/>
      <c r="AX43" s="966"/>
      <c r="AY43" s="966"/>
      <c r="AZ43" s="1046"/>
      <c r="BA43" s="1046"/>
      <c r="BB43" s="1046"/>
      <c r="BC43" s="1046"/>
      <c r="BD43" s="1046"/>
      <c r="BE43" s="1036"/>
      <c r="BF43" s="1036"/>
      <c r="BG43" s="1036"/>
      <c r="BH43" s="1036"/>
      <c r="BI43" s="1037"/>
      <c r="BJ43" s="240"/>
      <c r="BK43" s="240"/>
      <c r="BL43" s="240"/>
      <c r="BM43" s="240"/>
      <c r="BN43" s="240"/>
      <c r="BO43" s="253"/>
      <c r="BP43" s="253"/>
      <c r="BQ43" s="250">
        <v>37</v>
      </c>
      <c r="BR43" s="251"/>
      <c r="BS43" s="1050" t="s">
        <v>611</v>
      </c>
      <c r="BT43" s="1051"/>
      <c r="BU43" s="1051"/>
      <c r="BV43" s="1051"/>
      <c r="BW43" s="1051"/>
      <c r="BX43" s="1051"/>
      <c r="BY43" s="1051"/>
      <c r="BZ43" s="1051"/>
      <c r="CA43" s="1051"/>
      <c r="CB43" s="1051"/>
      <c r="CC43" s="1051"/>
      <c r="CD43" s="1051"/>
      <c r="CE43" s="1051"/>
      <c r="CF43" s="1051"/>
      <c r="CG43" s="1052"/>
      <c r="CH43" s="984">
        <v>-3</v>
      </c>
      <c r="CI43" s="985"/>
      <c r="CJ43" s="985"/>
      <c r="CK43" s="985"/>
      <c r="CL43" s="986"/>
      <c r="CM43" s="984">
        <v>2347</v>
      </c>
      <c r="CN43" s="985"/>
      <c r="CO43" s="985"/>
      <c r="CP43" s="985"/>
      <c r="CQ43" s="986"/>
      <c r="CR43" s="984">
        <v>2176</v>
      </c>
      <c r="CS43" s="985"/>
      <c r="CT43" s="985"/>
      <c r="CU43" s="985"/>
      <c r="CV43" s="986"/>
      <c r="CW43" s="984" t="s">
        <v>505</v>
      </c>
      <c r="CX43" s="985"/>
      <c r="CY43" s="985"/>
      <c r="CZ43" s="985"/>
      <c r="DA43" s="986"/>
      <c r="DB43" s="1047" t="s">
        <v>505</v>
      </c>
      <c r="DC43" s="1048"/>
      <c r="DD43" s="1048"/>
      <c r="DE43" s="1048"/>
      <c r="DF43" s="1049"/>
      <c r="DG43" s="984" t="s">
        <v>505</v>
      </c>
      <c r="DH43" s="985"/>
      <c r="DI43" s="985"/>
      <c r="DJ43" s="985"/>
      <c r="DK43" s="986"/>
      <c r="DL43" s="984" t="s">
        <v>505</v>
      </c>
      <c r="DM43" s="985"/>
      <c r="DN43" s="985"/>
      <c r="DO43" s="985"/>
      <c r="DP43" s="986"/>
      <c r="DQ43" s="984" t="s">
        <v>505</v>
      </c>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4"/>
      <c r="R44" s="1042"/>
      <c r="S44" s="1042"/>
      <c r="T44" s="1042"/>
      <c r="U44" s="1042"/>
      <c r="V44" s="1042"/>
      <c r="W44" s="1042"/>
      <c r="X44" s="1042"/>
      <c r="Y44" s="1042"/>
      <c r="Z44" s="1042"/>
      <c r="AA44" s="1042"/>
      <c r="AB44" s="1042"/>
      <c r="AC44" s="1042"/>
      <c r="AD44" s="1042"/>
      <c r="AE44" s="1045"/>
      <c r="AF44" s="1041"/>
      <c r="AG44" s="1042"/>
      <c r="AH44" s="1042"/>
      <c r="AI44" s="1042"/>
      <c r="AJ44" s="1043"/>
      <c r="AK44" s="975"/>
      <c r="AL44" s="966"/>
      <c r="AM44" s="966"/>
      <c r="AN44" s="966"/>
      <c r="AO44" s="966"/>
      <c r="AP44" s="966"/>
      <c r="AQ44" s="966"/>
      <c r="AR44" s="966"/>
      <c r="AS44" s="966"/>
      <c r="AT44" s="966"/>
      <c r="AU44" s="966"/>
      <c r="AV44" s="966"/>
      <c r="AW44" s="966"/>
      <c r="AX44" s="966"/>
      <c r="AY44" s="966"/>
      <c r="AZ44" s="1046"/>
      <c r="BA44" s="1046"/>
      <c r="BB44" s="1046"/>
      <c r="BC44" s="1046"/>
      <c r="BD44" s="1046"/>
      <c r="BE44" s="1036"/>
      <c r="BF44" s="1036"/>
      <c r="BG44" s="1036"/>
      <c r="BH44" s="1036"/>
      <c r="BI44" s="1037"/>
      <c r="BJ44" s="240"/>
      <c r="BK44" s="240"/>
      <c r="BL44" s="240"/>
      <c r="BM44" s="240"/>
      <c r="BN44" s="240"/>
      <c r="BO44" s="253"/>
      <c r="BP44" s="253"/>
      <c r="BQ44" s="250">
        <v>38</v>
      </c>
      <c r="BR44" s="251"/>
      <c r="BS44" s="1050" t="s">
        <v>612</v>
      </c>
      <c r="BT44" s="1051"/>
      <c r="BU44" s="1051"/>
      <c r="BV44" s="1051"/>
      <c r="BW44" s="1051"/>
      <c r="BX44" s="1051"/>
      <c r="BY44" s="1051"/>
      <c r="BZ44" s="1051"/>
      <c r="CA44" s="1051"/>
      <c r="CB44" s="1051"/>
      <c r="CC44" s="1051"/>
      <c r="CD44" s="1051"/>
      <c r="CE44" s="1051"/>
      <c r="CF44" s="1051"/>
      <c r="CG44" s="1052"/>
      <c r="CH44" s="984">
        <v>6</v>
      </c>
      <c r="CI44" s="985"/>
      <c r="CJ44" s="985"/>
      <c r="CK44" s="985"/>
      <c r="CL44" s="986"/>
      <c r="CM44" s="984">
        <v>480</v>
      </c>
      <c r="CN44" s="985"/>
      <c r="CO44" s="985"/>
      <c r="CP44" s="985"/>
      <c r="CQ44" s="986"/>
      <c r="CR44" s="984">
        <v>10</v>
      </c>
      <c r="CS44" s="985"/>
      <c r="CT44" s="985"/>
      <c r="CU44" s="985"/>
      <c r="CV44" s="986"/>
      <c r="CW44" s="984" t="s">
        <v>505</v>
      </c>
      <c r="CX44" s="985"/>
      <c r="CY44" s="985"/>
      <c r="CZ44" s="985"/>
      <c r="DA44" s="986"/>
      <c r="DB44" s="1047" t="s">
        <v>505</v>
      </c>
      <c r="DC44" s="1048"/>
      <c r="DD44" s="1048"/>
      <c r="DE44" s="1048"/>
      <c r="DF44" s="1049"/>
      <c r="DG44" s="984" t="s">
        <v>505</v>
      </c>
      <c r="DH44" s="985"/>
      <c r="DI44" s="985"/>
      <c r="DJ44" s="985"/>
      <c r="DK44" s="986"/>
      <c r="DL44" s="984" t="s">
        <v>505</v>
      </c>
      <c r="DM44" s="985"/>
      <c r="DN44" s="985"/>
      <c r="DO44" s="985"/>
      <c r="DP44" s="986"/>
      <c r="DQ44" s="984" t="s">
        <v>505</v>
      </c>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4"/>
      <c r="R45" s="1042"/>
      <c r="S45" s="1042"/>
      <c r="T45" s="1042"/>
      <c r="U45" s="1042"/>
      <c r="V45" s="1042"/>
      <c r="W45" s="1042"/>
      <c r="X45" s="1042"/>
      <c r="Y45" s="1042"/>
      <c r="Z45" s="1042"/>
      <c r="AA45" s="1042"/>
      <c r="AB45" s="1042"/>
      <c r="AC45" s="1042"/>
      <c r="AD45" s="1042"/>
      <c r="AE45" s="1045"/>
      <c r="AF45" s="1041"/>
      <c r="AG45" s="1042"/>
      <c r="AH45" s="1042"/>
      <c r="AI45" s="1042"/>
      <c r="AJ45" s="1043"/>
      <c r="AK45" s="975"/>
      <c r="AL45" s="966"/>
      <c r="AM45" s="966"/>
      <c r="AN45" s="966"/>
      <c r="AO45" s="966"/>
      <c r="AP45" s="966"/>
      <c r="AQ45" s="966"/>
      <c r="AR45" s="966"/>
      <c r="AS45" s="966"/>
      <c r="AT45" s="966"/>
      <c r="AU45" s="966"/>
      <c r="AV45" s="966"/>
      <c r="AW45" s="966"/>
      <c r="AX45" s="966"/>
      <c r="AY45" s="966"/>
      <c r="AZ45" s="1046"/>
      <c r="BA45" s="1046"/>
      <c r="BB45" s="1046"/>
      <c r="BC45" s="1046"/>
      <c r="BD45" s="1046"/>
      <c r="BE45" s="1036"/>
      <c r="BF45" s="1036"/>
      <c r="BG45" s="1036"/>
      <c r="BH45" s="1036"/>
      <c r="BI45" s="1037"/>
      <c r="BJ45" s="240"/>
      <c r="BK45" s="240"/>
      <c r="BL45" s="240"/>
      <c r="BM45" s="240"/>
      <c r="BN45" s="240"/>
      <c r="BO45" s="253"/>
      <c r="BP45" s="253"/>
      <c r="BQ45" s="250">
        <v>39</v>
      </c>
      <c r="BR45" s="251"/>
      <c r="BS45" s="1050" t="s">
        <v>613</v>
      </c>
      <c r="BT45" s="1051"/>
      <c r="BU45" s="1051"/>
      <c r="BV45" s="1051"/>
      <c r="BW45" s="1051"/>
      <c r="BX45" s="1051"/>
      <c r="BY45" s="1051"/>
      <c r="BZ45" s="1051"/>
      <c r="CA45" s="1051"/>
      <c r="CB45" s="1051"/>
      <c r="CC45" s="1051"/>
      <c r="CD45" s="1051"/>
      <c r="CE45" s="1051"/>
      <c r="CF45" s="1051"/>
      <c r="CG45" s="1052"/>
      <c r="CH45" s="984">
        <v>18</v>
      </c>
      <c r="CI45" s="985"/>
      <c r="CJ45" s="985"/>
      <c r="CK45" s="985"/>
      <c r="CL45" s="986"/>
      <c r="CM45" s="984">
        <v>2353</v>
      </c>
      <c r="CN45" s="985"/>
      <c r="CO45" s="985"/>
      <c r="CP45" s="985"/>
      <c r="CQ45" s="986"/>
      <c r="CR45" s="984">
        <v>10</v>
      </c>
      <c r="CS45" s="985"/>
      <c r="CT45" s="985"/>
      <c r="CU45" s="985"/>
      <c r="CV45" s="986"/>
      <c r="CW45" s="984">
        <v>7</v>
      </c>
      <c r="CX45" s="985"/>
      <c r="CY45" s="985"/>
      <c r="CZ45" s="985"/>
      <c r="DA45" s="986"/>
      <c r="DB45" s="1047" t="s">
        <v>505</v>
      </c>
      <c r="DC45" s="1048"/>
      <c r="DD45" s="1048"/>
      <c r="DE45" s="1048"/>
      <c r="DF45" s="1049"/>
      <c r="DG45" s="984" t="s">
        <v>505</v>
      </c>
      <c r="DH45" s="985"/>
      <c r="DI45" s="985"/>
      <c r="DJ45" s="985"/>
      <c r="DK45" s="986"/>
      <c r="DL45" s="984" t="s">
        <v>505</v>
      </c>
      <c r="DM45" s="985"/>
      <c r="DN45" s="985"/>
      <c r="DO45" s="985"/>
      <c r="DP45" s="986"/>
      <c r="DQ45" s="984" t="s">
        <v>505</v>
      </c>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4"/>
      <c r="R46" s="1042"/>
      <c r="S46" s="1042"/>
      <c r="T46" s="1042"/>
      <c r="U46" s="1042"/>
      <c r="V46" s="1042"/>
      <c r="W46" s="1042"/>
      <c r="X46" s="1042"/>
      <c r="Y46" s="1042"/>
      <c r="Z46" s="1042"/>
      <c r="AA46" s="1042"/>
      <c r="AB46" s="1042"/>
      <c r="AC46" s="1042"/>
      <c r="AD46" s="1042"/>
      <c r="AE46" s="1045"/>
      <c r="AF46" s="1041"/>
      <c r="AG46" s="1042"/>
      <c r="AH46" s="1042"/>
      <c r="AI46" s="1042"/>
      <c r="AJ46" s="1043"/>
      <c r="AK46" s="975"/>
      <c r="AL46" s="966"/>
      <c r="AM46" s="966"/>
      <c r="AN46" s="966"/>
      <c r="AO46" s="966"/>
      <c r="AP46" s="966"/>
      <c r="AQ46" s="966"/>
      <c r="AR46" s="966"/>
      <c r="AS46" s="966"/>
      <c r="AT46" s="966"/>
      <c r="AU46" s="966"/>
      <c r="AV46" s="966"/>
      <c r="AW46" s="966"/>
      <c r="AX46" s="966"/>
      <c r="AY46" s="966"/>
      <c r="AZ46" s="1046"/>
      <c r="BA46" s="1046"/>
      <c r="BB46" s="1046"/>
      <c r="BC46" s="1046"/>
      <c r="BD46" s="1046"/>
      <c r="BE46" s="1036"/>
      <c r="BF46" s="1036"/>
      <c r="BG46" s="1036"/>
      <c r="BH46" s="1036"/>
      <c r="BI46" s="1037"/>
      <c r="BJ46" s="240"/>
      <c r="BK46" s="240"/>
      <c r="BL46" s="240"/>
      <c r="BM46" s="240"/>
      <c r="BN46" s="240"/>
      <c r="BO46" s="253"/>
      <c r="BP46" s="253"/>
      <c r="BQ46" s="250">
        <v>40</v>
      </c>
      <c r="BR46" s="251"/>
      <c r="BS46" s="1050" t="s">
        <v>614</v>
      </c>
      <c r="BT46" s="1051"/>
      <c r="BU46" s="1051"/>
      <c r="BV46" s="1051"/>
      <c r="BW46" s="1051"/>
      <c r="BX46" s="1051"/>
      <c r="BY46" s="1051"/>
      <c r="BZ46" s="1051"/>
      <c r="CA46" s="1051"/>
      <c r="CB46" s="1051"/>
      <c r="CC46" s="1051"/>
      <c r="CD46" s="1051"/>
      <c r="CE46" s="1051"/>
      <c r="CF46" s="1051"/>
      <c r="CG46" s="1052"/>
      <c r="CH46" s="1047">
        <v>-36</v>
      </c>
      <c r="CI46" s="1048"/>
      <c r="CJ46" s="1048"/>
      <c r="CK46" s="1048"/>
      <c r="CL46" s="1049"/>
      <c r="CM46" s="1047">
        <v>51</v>
      </c>
      <c r="CN46" s="1048"/>
      <c r="CO46" s="1048"/>
      <c r="CP46" s="1048"/>
      <c r="CQ46" s="1049"/>
      <c r="CR46" s="1047">
        <v>10</v>
      </c>
      <c r="CS46" s="1048"/>
      <c r="CT46" s="1048"/>
      <c r="CU46" s="1048"/>
      <c r="CV46" s="1049"/>
      <c r="CW46" s="1047">
        <v>4</v>
      </c>
      <c r="CX46" s="1048"/>
      <c r="CY46" s="1048"/>
      <c r="CZ46" s="1048"/>
      <c r="DA46" s="1049"/>
      <c r="DB46" s="1047" t="s">
        <v>505</v>
      </c>
      <c r="DC46" s="1048"/>
      <c r="DD46" s="1048"/>
      <c r="DE46" s="1048"/>
      <c r="DF46" s="1049"/>
      <c r="DG46" s="984" t="s">
        <v>505</v>
      </c>
      <c r="DH46" s="985"/>
      <c r="DI46" s="985"/>
      <c r="DJ46" s="985"/>
      <c r="DK46" s="986"/>
      <c r="DL46" s="984" t="s">
        <v>505</v>
      </c>
      <c r="DM46" s="985"/>
      <c r="DN46" s="985"/>
      <c r="DO46" s="985"/>
      <c r="DP46" s="986"/>
      <c r="DQ46" s="984" t="s">
        <v>505</v>
      </c>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4"/>
      <c r="R47" s="1042"/>
      <c r="S47" s="1042"/>
      <c r="T47" s="1042"/>
      <c r="U47" s="1042"/>
      <c r="V47" s="1042"/>
      <c r="W47" s="1042"/>
      <c r="X47" s="1042"/>
      <c r="Y47" s="1042"/>
      <c r="Z47" s="1042"/>
      <c r="AA47" s="1042"/>
      <c r="AB47" s="1042"/>
      <c r="AC47" s="1042"/>
      <c r="AD47" s="1042"/>
      <c r="AE47" s="1045"/>
      <c r="AF47" s="1041"/>
      <c r="AG47" s="1042"/>
      <c r="AH47" s="1042"/>
      <c r="AI47" s="1042"/>
      <c r="AJ47" s="1043"/>
      <c r="AK47" s="975"/>
      <c r="AL47" s="966"/>
      <c r="AM47" s="966"/>
      <c r="AN47" s="966"/>
      <c r="AO47" s="966"/>
      <c r="AP47" s="966"/>
      <c r="AQ47" s="966"/>
      <c r="AR47" s="966"/>
      <c r="AS47" s="966"/>
      <c r="AT47" s="966"/>
      <c r="AU47" s="966"/>
      <c r="AV47" s="966"/>
      <c r="AW47" s="966"/>
      <c r="AX47" s="966"/>
      <c r="AY47" s="966"/>
      <c r="AZ47" s="1046"/>
      <c r="BA47" s="1046"/>
      <c r="BB47" s="1046"/>
      <c r="BC47" s="1046"/>
      <c r="BD47" s="1046"/>
      <c r="BE47" s="1036"/>
      <c r="BF47" s="1036"/>
      <c r="BG47" s="1036"/>
      <c r="BH47" s="1036"/>
      <c r="BI47" s="1037"/>
      <c r="BJ47" s="240"/>
      <c r="BK47" s="240"/>
      <c r="BL47" s="240"/>
      <c r="BM47" s="240"/>
      <c r="BN47" s="240"/>
      <c r="BO47" s="253"/>
      <c r="BP47" s="253"/>
      <c r="BQ47" s="250">
        <v>41</v>
      </c>
      <c r="BR47" s="251"/>
      <c r="BS47" s="1050" t="s">
        <v>615</v>
      </c>
      <c r="BT47" s="1051"/>
      <c r="BU47" s="1051"/>
      <c r="BV47" s="1051"/>
      <c r="BW47" s="1051"/>
      <c r="BX47" s="1051"/>
      <c r="BY47" s="1051"/>
      <c r="BZ47" s="1051"/>
      <c r="CA47" s="1051"/>
      <c r="CB47" s="1051"/>
      <c r="CC47" s="1051"/>
      <c r="CD47" s="1051"/>
      <c r="CE47" s="1051"/>
      <c r="CF47" s="1051"/>
      <c r="CG47" s="1052"/>
      <c r="CH47" s="984">
        <v>-307</v>
      </c>
      <c r="CI47" s="985"/>
      <c r="CJ47" s="985"/>
      <c r="CK47" s="985"/>
      <c r="CL47" s="986"/>
      <c r="CM47" s="984">
        <v>379</v>
      </c>
      <c r="CN47" s="985"/>
      <c r="CO47" s="985"/>
      <c r="CP47" s="985"/>
      <c r="CQ47" s="986"/>
      <c r="CR47" s="984">
        <v>3040</v>
      </c>
      <c r="CS47" s="985"/>
      <c r="CT47" s="985"/>
      <c r="CU47" s="985"/>
      <c r="CV47" s="986"/>
      <c r="CW47" s="1047">
        <v>2107</v>
      </c>
      <c r="CX47" s="1048"/>
      <c r="CY47" s="1048"/>
      <c r="CZ47" s="1048"/>
      <c r="DA47" s="1049"/>
      <c r="DB47" s="1047" t="s">
        <v>505</v>
      </c>
      <c r="DC47" s="1048"/>
      <c r="DD47" s="1048"/>
      <c r="DE47" s="1048"/>
      <c r="DF47" s="1049"/>
      <c r="DG47" s="984" t="s">
        <v>505</v>
      </c>
      <c r="DH47" s="985"/>
      <c r="DI47" s="985"/>
      <c r="DJ47" s="985"/>
      <c r="DK47" s="986"/>
      <c r="DL47" s="984" t="s">
        <v>505</v>
      </c>
      <c r="DM47" s="985"/>
      <c r="DN47" s="985"/>
      <c r="DO47" s="985"/>
      <c r="DP47" s="986"/>
      <c r="DQ47" s="984" t="s">
        <v>505</v>
      </c>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4"/>
      <c r="R48" s="1042"/>
      <c r="S48" s="1042"/>
      <c r="T48" s="1042"/>
      <c r="U48" s="1042"/>
      <c r="V48" s="1042"/>
      <c r="W48" s="1042"/>
      <c r="X48" s="1042"/>
      <c r="Y48" s="1042"/>
      <c r="Z48" s="1042"/>
      <c r="AA48" s="1042"/>
      <c r="AB48" s="1042"/>
      <c r="AC48" s="1042"/>
      <c r="AD48" s="1042"/>
      <c r="AE48" s="1045"/>
      <c r="AF48" s="1041"/>
      <c r="AG48" s="1042"/>
      <c r="AH48" s="1042"/>
      <c r="AI48" s="1042"/>
      <c r="AJ48" s="1043"/>
      <c r="AK48" s="975"/>
      <c r="AL48" s="966"/>
      <c r="AM48" s="966"/>
      <c r="AN48" s="966"/>
      <c r="AO48" s="966"/>
      <c r="AP48" s="966"/>
      <c r="AQ48" s="966"/>
      <c r="AR48" s="966"/>
      <c r="AS48" s="966"/>
      <c r="AT48" s="966"/>
      <c r="AU48" s="966"/>
      <c r="AV48" s="966"/>
      <c r="AW48" s="966"/>
      <c r="AX48" s="966"/>
      <c r="AY48" s="966"/>
      <c r="AZ48" s="1046"/>
      <c r="BA48" s="1046"/>
      <c r="BB48" s="1046"/>
      <c r="BC48" s="1046"/>
      <c r="BD48" s="1046"/>
      <c r="BE48" s="1036"/>
      <c r="BF48" s="1036"/>
      <c r="BG48" s="1036"/>
      <c r="BH48" s="1036"/>
      <c r="BI48" s="1037"/>
      <c r="BJ48" s="240"/>
      <c r="BK48" s="240"/>
      <c r="BL48" s="240"/>
      <c r="BM48" s="240"/>
      <c r="BN48" s="240"/>
      <c r="BO48" s="253"/>
      <c r="BP48" s="253"/>
      <c r="BQ48" s="250">
        <v>42</v>
      </c>
      <c r="BR48" s="251"/>
      <c r="BS48" s="1050" t="s">
        <v>616</v>
      </c>
      <c r="BT48" s="1051"/>
      <c r="BU48" s="1051"/>
      <c r="BV48" s="1051"/>
      <c r="BW48" s="1051"/>
      <c r="BX48" s="1051"/>
      <c r="BY48" s="1051"/>
      <c r="BZ48" s="1051"/>
      <c r="CA48" s="1051"/>
      <c r="CB48" s="1051"/>
      <c r="CC48" s="1051"/>
      <c r="CD48" s="1051"/>
      <c r="CE48" s="1051"/>
      <c r="CF48" s="1051"/>
      <c r="CG48" s="1052"/>
      <c r="CH48" s="984">
        <v>10</v>
      </c>
      <c r="CI48" s="985"/>
      <c r="CJ48" s="985"/>
      <c r="CK48" s="985"/>
      <c r="CL48" s="986"/>
      <c r="CM48" s="984">
        <v>2308</v>
      </c>
      <c r="CN48" s="985"/>
      <c r="CO48" s="985"/>
      <c r="CP48" s="985"/>
      <c r="CQ48" s="986"/>
      <c r="CR48" s="984">
        <v>2285</v>
      </c>
      <c r="CS48" s="985"/>
      <c r="CT48" s="985"/>
      <c r="CU48" s="985"/>
      <c r="CV48" s="986"/>
      <c r="CW48" s="1047">
        <v>698</v>
      </c>
      <c r="CX48" s="1048"/>
      <c r="CY48" s="1048"/>
      <c r="CZ48" s="1048"/>
      <c r="DA48" s="1049"/>
      <c r="DB48" s="1047" t="s">
        <v>505</v>
      </c>
      <c r="DC48" s="1048"/>
      <c r="DD48" s="1048"/>
      <c r="DE48" s="1048"/>
      <c r="DF48" s="1049"/>
      <c r="DG48" s="984" t="s">
        <v>505</v>
      </c>
      <c r="DH48" s="985"/>
      <c r="DI48" s="985"/>
      <c r="DJ48" s="985"/>
      <c r="DK48" s="986"/>
      <c r="DL48" s="984" t="s">
        <v>505</v>
      </c>
      <c r="DM48" s="985"/>
      <c r="DN48" s="985"/>
      <c r="DO48" s="985"/>
      <c r="DP48" s="986"/>
      <c r="DQ48" s="984" t="s">
        <v>505</v>
      </c>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4"/>
      <c r="R49" s="1042"/>
      <c r="S49" s="1042"/>
      <c r="T49" s="1042"/>
      <c r="U49" s="1042"/>
      <c r="V49" s="1042"/>
      <c r="W49" s="1042"/>
      <c r="X49" s="1042"/>
      <c r="Y49" s="1042"/>
      <c r="Z49" s="1042"/>
      <c r="AA49" s="1042"/>
      <c r="AB49" s="1042"/>
      <c r="AC49" s="1042"/>
      <c r="AD49" s="1042"/>
      <c r="AE49" s="1045"/>
      <c r="AF49" s="1041"/>
      <c r="AG49" s="1042"/>
      <c r="AH49" s="1042"/>
      <c r="AI49" s="1042"/>
      <c r="AJ49" s="1043"/>
      <c r="AK49" s="975"/>
      <c r="AL49" s="966"/>
      <c r="AM49" s="966"/>
      <c r="AN49" s="966"/>
      <c r="AO49" s="966"/>
      <c r="AP49" s="966"/>
      <c r="AQ49" s="966"/>
      <c r="AR49" s="966"/>
      <c r="AS49" s="966"/>
      <c r="AT49" s="966"/>
      <c r="AU49" s="966"/>
      <c r="AV49" s="966"/>
      <c r="AW49" s="966"/>
      <c r="AX49" s="966"/>
      <c r="AY49" s="966"/>
      <c r="AZ49" s="1046"/>
      <c r="BA49" s="1046"/>
      <c r="BB49" s="1046"/>
      <c r="BC49" s="1046"/>
      <c r="BD49" s="1046"/>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375</v>
      </c>
      <c r="B63" s="939" t="s">
        <v>399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23420</v>
      </c>
      <c r="AG63" s="954"/>
      <c r="AH63" s="954"/>
      <c r="AI63" s="954"/>
      <c r="AJ63" s="1024"/>
      <c r="AK63" s="1025"/>
      <c r="AL63" s="958"/>
      <c r="AM63" s="958"/>
      <c r="AN63" s="958"/>
      <c r="AO63" s="958"/>
      <c r="AP63" s="954">
        <v>135057</v>
      </c>
      <c r="AQ63" s="954"/>
      <c r="AR63" s="954"/>
      <c r="AS63" s="954"/>
      <c r="AT63" s="954"/>
      <c r="AU63" s="954">
        <v>72952</v>
      </c>
      <c r="AV63" s="954"/>
      <c r="AW63" s="954"/>
      <c r="AX63" s="954"/>
      <c r="AY63" s="954"/>
      <c r="AZ63" s="1019"/>
      <c r="BA63" s="1019"/>
      <c r="BB63" s="1019"/>
      <c r="BC63" s="1019"/>
      <c r="BD63" s="1019"/>
      <c r="BE63" s="955"/>
      <c r="BF63" s="955"/>
      <c r="BG63" s="955"/>
      <c r="BH63" s="955"/>
      <c r="BI63" s="956"/>
      <c r="BJ63" s="1020" t="s">
        <v>400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401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402</v>
      </c>
      <c r="B66" s="991"/>
      <c r="C66" s="991"/>
      <c r="D66" s="991"/>
      <c r="E66" s="991"/>
      <c r="F66" s="991"/>
      <c r="G66" s="991"/>
      <c r="H66" s="991"/>
      <c r="I66" s="991"/>
      <c r="J66" s="991"/>
      <c r="K66" s="991"/>
      <c r="L66" s="991"/>
      <c r="M66" s="991"/>
      <c r="N66" s="991"/>
      <c r="O66" s="991"/>
      <c r="P66" s="992"/>
      <c r="Q66" s="996" t="s">
        <v>403</v>
      </c>
      <c r="R66" s="997"/>
      <c r="S66" s="997"/>
      <c r="T66" s="997"/>
      <c r="U66" s="998"/>
      <c r="V66" s="996" t="s">
        <v>404</v>
      </c>
      <c r="W66" s="997"/>
      <c r="X66" s="997"/>
      <c r="Y66" s="997"/>
      <c r="Z66" s="998"/>
      <c r="AA66" s="996" t="s">
        <v>405</v>
      </c>
      <c r="AB66" s="997"/>
      <c r="AC66" s="997"/>
      <c r="AD66" s="997"/>
      <c r="AE66" s="998"/>
      <c r="AF66" s="1002" t="s">
        <v>382</v>
      </c>
      <c r="AG66" s="1003"/>
      <c r="AH66" s="1003"/>
      <c r="AI66" s="1003"/>
      <c r="AJ66" s="1004"/>
      <c r="AK66" s="996" t="s">
        <v>406</v>
      </c>
      <c r="AL66" s="991"/>
      <c r="AM66" s="991"/>
      <c r="AN66" s="991"/>
      <c r="AO66" s="992"/>
      <c r="AP66" s="996" t="s">
        <v>384</v>
      </c>
      <c r="AQ66" s="997"/>
      <c r="AR66" s="997"/>
      <c r="AS66" s="997"/>
      <c r="AT66" s="998"/>
      <c r="AU66" s="996" t="s">
        <v>407</v>
      </c>
      <c r="AV66" s="997"/>
      <c r="AW66" s="997"/>
      <c r="AX66" s="997"/>
      <c r="AY66" s="998"/>
      <c r="AZ66" s="996" t="s">
        <v>352</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375</v>
      </c>
      <c r="B88" s="939" t="s">
        <v>408</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375</v>
      </c>
      <c r="BR102" s="939" t="s">
        <v>409</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34791</v>
      </c>
      <c r="CS102" s="946"/>
      <c r="CT102" s="946"/>
      <c r="CU102" s="946"/>
      <c r="CV102" s="947"/>
      <c r="CW102" s="945">
        <v>7347</v>
      </c>
      <c r="CX102" s="946"/>
      <c r="CY102" s="946"/>
      <c r="CZ102" s="946"/>
      <c r="DA102" s="947"/>
      <c r="DB102" s="945">
        <v>1380</v>
      </c>
      <c r="DC102" s="946"/>
      <c r="DD102" s="946"/>
      <c r="DE102" s="946"/>
      <c r="DF102" s="947"/>
      <c r="DG102" s="945" t="s">
        <v>505</v>
      </c>
      <c r="DH102" s="946"/>
      <c r="DI102" s="946"/>
      <c r="DJ102" s="946"/>
      <c r="DK102" s="947"/>
      <c r="DL102" s="945">
        <v>14055</v>
      </c>
      <c r="DM102" s="946"/>
      <c r="DN102" s="946"/>
      <c r="DO102" s="946"/>
      <c r="DP102" s="947"/>
      <c r="DQ102" s="945">
        <v>9609</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410</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411</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414</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415</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417</v>
      </c>
      <c r="AB109" s="889"/>
      <c r="AC109" s="889"/>
      <c r="AD109" s="889"/>
      <c r="AE109" s="890"/>
      <c r="AF109" s="891" t="s">
        <v>300</v>
      </c>
      <c r="AG109" s="889"/>
      <c r="AH109" s="889"/>
      <c r="AI109" s="889"/>
      <c r="AJ109" s="890"/>
      <c r="AK109" s="891" t="s">
        <v>299</v>
      </c>
      <c r="AL109" s="889"/>
      <c r="AM109" s="889"/>
      <c r="AN109" s="889"/>
      <c r="AO109" s="890"/>
      <c r="AP109" s="891" t="s">
        <v>418</v>
      </c>
      <c r="AQ109" s="889"/>
      <c r="AR109" s="889"/>
      <c r="AS109" s="889"/>
      <c r="AT109" s="920"/>
      <c r="AU109" s="888" t="s">
        <v>416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417</v>
      </c>
      <c r="BR109" s="889"/>
      <c r="BS109" s="889"/>
      <c r="BT109" s="889"/>
      <c r="BU109" s="890"/>
      <c r="BV109" s="891" t="s">
        <v>300</v>
      </c>
      <c r="BW109" s="889"/>
      <c r="BX109" s="889"/>
      <c r="BY109" s="889"/>
      <c r="BZ109" s="890"/>
      <c r="CA109" s="891" t="s">
        <v>299</v>
      </c>
      <c r="CB109" s="889"/>
      <c r="CC109" s="889"/>
      <c r="CD109" s="889"/>
      <c r="CE109" s="890"/>
      <c r="CF109" s="927" t="s">
        <v>418</v>
      </c>
      <c r="CG109" s="927"/>
      <c r="CH109" s="927"/>
      <c r="CI109" s="927"/>
      <c r="CJ109" s="927"/>
      <c r="CK109" s="891" t="s">
        <v>419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417</v>
      </c>
      <c r="DH109" s="889"/>
      <c r="DI109" s="889"/>
      <c r="DJ109" s="889"/>
      <c r="DK109" s="890"/>
      <c r="DL109" s="891" t="s">
        <v>300</v>
      </c>
      <c r="DM109" s="889"/>
      <c r="DN109" s="889"/>
      <c r="DO109" s="889"/>
      <c r="DP109" s="890"/>
      <c r="DQ109" s="891" t="s">
        <v>299</v>
      </c>
      <c r="DR109" s="889"/>
      <c r="DS109" s="889"/>
      <c r="DT109" s="889"/>
      <c r="DU109" s="890"/>
      <c r="DV109" s="891" t="s">
        <v>418</v>
      </c>
      <c r="DW109" s="889"/>
      <c r="DX109" s="889"/>
      <c r="DY109" s="889"/>
      <c r="DZ109" s="920"/>
    </row>
    <row r="110" spans="1:131" s="234" customFormat="1" ht="26.25" customHeight="1" x14ac:dyDescent="0.2">
      <c r="A110" s="789" t="s">
        <v>420</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126170402</v>
      </c>
      <c r="AB110" s="882"/>
      <c r="AC110" s="882"/>
      <c r="AD110" s="882"/>
      <c r="AE110" s="883"/>
      <c r="AF110" s="884">
        <v>128527004</v>
      </c>
      <c r="AG110" s="882"/>
      <c r="AH110" s="882"/>
      <c r="AI110" s="882"/>
      <c r="AJ110" s="883"/>
      <c r="AK110" s="884">
        <v>117898193</v>
      </c>
      <c r="AL110" s="882"/>
      <c r="AM110" s="882"/>
      <c r="AN110" s="882"/>
      <c r="AO110" s="883"/>
      <c r="AP110" s="885">
        <v>26.9</v>
      </c>
      <c r="AQ110" s="886"/>
      <c r="AR110" s="886"/>
      <c r="AS110" s="886"/>
      <c r="AT110" s="887"/>
      <c r="AU110" s="921" t="s">
        <v>71</v>
      </c>
      <c r="AV110" s="922"/>
      <c r="AW110" s="922"/>
      <c r="AX110" s="922"/>
      <c r="AY110" s="922"/>
      <c r="AZ110" s="844" t="s">
        <v>421</v>
      </c>
      <c r="BA110" s="790"/>
      <c r="BB110" s="790"/>
      <c r="BC110" s="790"/>
      <c r="BD110" s="790"/>
      <c r="BE110" s="790"/>
      <c r="BF110" s="790"/>
      <c r="BG110" s="790"/>
      <c r="BH110" s="790"/>
      <c r="BI110" s="790"/>
      <c r="BJ110" s="790"/>
      <c r="BK110" s="790"/>
      <c r="BL110" s="790"/>
      <c r="BM110" s="790"/>
      <c r="BN110" s="790"/>
      <c r="BO110" s="790"/>
      <c r="BP110" s="791"/>
      <c r="BQ110" s="845">
        <v>2646946892</v>
      </c>
      <c r="BR110" s="827"/>
      <c r="BS110" s="827"/>
      <c r="BT110" s="827"/>
      <c r="BU110" s="827"/>
      <c r="BV110" s="827">
        <v>2644211010</v>
      </c>
      <c r="BW110" s="827"/>
      <c r="BX110" s="827"/>
      <c r="BY110" s="827"/>
      <c r="BZ110" s="827"/>
      <c r="CA110" s="827">
        <v>2644860872</v>
      </c>
      <c r="CB110" s="827"/>
      <c r="CC110" s="827"/>
      <c r="CD110" s="827"/>
      <c r="CE110" s="827"/>
      <c r="CF110" s="854">
        <v>604.4</v>
      </c>
      <c r="CG110" s="855"/>
      <c r="CH110" s="855"/>
      <c r="CI110" s="855"/>
      <c r="CJ110" s="855"/>
      <c r="CK110" s="917" t="s">
        <v>422</v>
      </c>
      <c r="CL110" s="801"/>
      <c r="CM110" s="878" t="s">
        <v>423</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9117155</v>
      </c>
      <c r="DH110" s="827"/>
      <c r="DI110" s="827"/>
      <c r="DJ110" s="827"/>
      <c r="DK110" s="827"/>
      <c r="DL110" s="827">
        <v>8754598</v>
      </c>
      <c r="DM110" s="827"/>
      <c r="DN110" s="827"/>
      <c r="DO110" s="827"/>
      <c r="DP110" s="827"/>
      <c r="DQ110" s="827">
        <v>8984179</v>
      </c>
      <c r="DR110" s="827"/>
      <c r="DS110" s="827"/>
      <c r="DT110" s="827"/>
      <c r="DU110" s="827"/>
      <c r="DV110" s="828">
        <v>2.1</v>
      </c>
      <c r="DW110" s="828"/>
      <c r="DX110" s="828"/>
      <c r="DY110" s="828"/>
      <c r="DZ110" s="829"/>
    </row>
    <row r="111" spans="1:131" s="234" customFormat="1" ht="26.25" customHeight="1" x14ac:dyDescent="0.2">
      <c r="A111" s="756" t="s">
        <v>424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v>6824281</v>
      </c>
      <c r="AB111" s="911"/>
      <c r="AC111" s="911"/>
      <c r="AD111" s="911"/>
      <c r="AE111" s="912"/>
      <c r="AF111" s="913">
        <v>7345288</v>
      </c>
      <c r="AG111" s="911"/>
      <c r="AH111" s="911"/>
      <c r="AI111" s="911"/>
      <c r="AJ111" s="912"/>
      <c r="AK111" s="913">
        <v>9480632</v>
      </c>
      <c r="AL111" s="911"/>
      <c r="AM111" s="911"/>
      <c r="AN111" s="911"/>
      <c r="AO111" s="912"/>
      <c r="AP111" s="914">
        <v>2.2000000000000002</v>
      </c>
      <c r="AQ111" s="915"/>
      <c r="AR111" s="915"/>
      <c r="AS111" s="915"/>
      <c r="AT111" s="916"/>
      <c r="AU111" s="923"/>
      <c r="AV111" s="924"/>
      <c r="AW111" s="924"/>
      <c r="AX111" s="924"/>
      <c r="AY111" s="924"/>
      <c r="AZ111" s="797" t="s">
        <v>425</v>
      </c>
      <c r="BA111" s="732"/>
      <c r="BB111" s="732"/>
      <c r="BC111" s="732"/>
      <c r="BD111" s="732"/>
      <c r="BE111" s="732"/>
      <c r="BF111" s="732"/>
      <c r="BG111" s="732"/>
      <c r="BH111" s="732"/>
      <c r="BI111" s="732"/>
      <c r="BJ111" s="732"/>
      <c r="BK111" s="732"/>
      <c r="BL111" s="732"/>
      <c r="BM111" s="732"/>
      <c r="BN111" s="732"/>
      <c r="BO111" s="732"/>
      <c r="BP111" s="733"/>
      <c r="BQ111" s="798">
        <v>19820024</v>
      </c>
      <c r="BR111" s="799"/>
      <c r="BS111" s="799"/>
      <c r="BT111" s="799"/>
      <c r="BU111" s="799"/>
      <c r="BV111" s="799">
        <v>17569287</v>
      </c>
      <c r="BW111" s="799"/>
      <c r="BX111" s="799"/>
      <c r="BY111" s="799"/>
      <c r="BZ111" s="799"/>
      <c r="CA111" s="799">
        <v>15902993</v>
      </c>
      <c r="CB111" s="799"/>
      <c r="CC111" s="799"/>
      <c r="CD111" s="799"/>
      <c r="CE111" s="799"/>
      <c r="CF111" s="863">
        <v>3.6</v>
      </c>
      <c r="CG111" s="864"/>
      <c r="CH111" s="864"/>
      <c r="CI111" s="864"/>
      <c r="CJ111" s="864"/>
      <c r="CK111" s="918"/>
      <c r="CL111" s="803"/>
      <c r="CM111" s="806" t="s">
        <v>426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427</v>
      </c>
      <c r="DH111" s="799"/>
      <c r="DI111" s="799"/>
      <c r="DJ111" s="799"/>
      <c r="DK111" s="799"/>
      <c r="DL111" s="799" t="s">
        <v>427</v>
      </c>
      <c r="DM111" s="799"/>
      <c r="DN111" s="799"/>
      <c r="DO111" s="799"/>
      <c r="DP111" s="799"/>
      <c r="DQ111" s="799" t="s">
        <v>119</v>
      </c>
      <c r="DR111" s="799"/>
      <c r="DS111" s="799"/>
      <c r="DT111" s="799"/>
      <c r="DU111" s="799"/>
      <c r="DV111" s="776" t="s">
        <v>428</v>
      </c>
      <c r="DW111" s="776"/>
      <c r="DX111" s="776"/>
      <c r="DY111" s="776"/>
      <c r="DZ111" s="777"/>
    </row>
    <row r="112" spans="1:131" s="234" customFormat="1" ht="26.25" customHeight="1" x14ac:dyDescent="0.2">
      <c r="A112" s="903" t="s">
        <v>429</v>
      </c>
      <c r="B112" s="904"/>
      <c r="C112" s="732" t="s">
        <v>430</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56912262</v>
      </c>
      <c r="AB112" s="762"/>
      <c r="AC112" s="762"/>
      <c r="AD112" s="762"/>
      <c r="AE112" s="763"/>
      <c r="AF112" s="764">
        <v>60380205</v>
      </c>
      <c r="AG112" s="762"/>
      <c r="AH112" s="762"/>
      <c r="AI112" s="762"/>
      <c r="AJ112" s="763"/>
      <c r="AK112" s="764">
        <v>62730892</v>
      </c>
      <c r="AL112" s="762"/>
      <c r="AM112" s="762"/>
      <c r="AN112" s="762"/>
      <c r="AO112" s="763"/>
      <c r="AP112" s="809">
        <v>14.3</v>
      </c>
      <c r="AQ112" s="810"/>
      <c r="AR112" s="810"/>
      <c r="AS112" s="810"/>
      <c r="AT112" s="811"/>
      <c r="AU112" s="923"/>
      <c r="AV112" s="924"/>
      <c r="AW112" s="924"/>
      <c r="AX112" s="924"/>
      <c r="AY112" s="924"/>
      <c r="AZ112" s="797" t="s">
        <v>431</v>
      </c>
      <c r="BA112" s="732"/>
      <c r="BB112" s="732"/>
      <c r="BC112" s="732"/>
      <c r="BD112" s="732"/>
      <c r="BE112" s="732"/>
      <c r="BF112" s="732"/>
      <c r="BG112" s="732"/>
      <c r="BH112" s="732"/>
      <c r="BI112" s="732"/>
      <c r="BJ112" s="732"/>
      <c r="BK112" s="732"/>
      <c r="BL112" s="732"/>
      <c r="BM112" s="732"/>
      <c r="BN112" s="732"/>
      <c r="BO112" s="732"/>
      <c r="BP112" s="733"/>
      <c r="BQ112" s="798">
        <v>79928016</v>
      </c>
      <c r="BR112" s="799"/>
      <c r="BS112" s="799"/>
      <c r="BT112" s="799"/>
      <c r="BU112" s="799"/>
      <c r="BV112" s="799">
        <v>75698777</v>
      </c>
      <c r="BW112" s="799"/>
      <c r="BX112" s="799"/>
      <c r="BY112" s="799"/>
      <c r="BZ112" s="799"/>
      <c r="CA112" s="799">
        <v>72951755</v>
      </c>
      <c r="CB112" s="799"/>
      <c r="CC112" s="799"/>
      <c r="CD112" s="799"/>
      <c r="CE112" s="799"/>
      <c r="CF112" s="863">
        <v>16.7</v>
      </c>
      <c r="CG112" s="864"/>
      <c r="CH112" s="864"/>
      <c r="CI112" s="864"/>
      <c r="CJ112" s="864"/>
      <c r="CK112" s="918"/>
      <c r="CL112" s="803"/>
      <c r="CM112" s="806" t="s">
        <v>432</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8984366</v>
      </c>
      <c r="DH112" s="799"/>
      <c r="DI112" s="799"/>
      <c r="DJ112" s="799"/>
      <c r="DK112" s="799"/>
      <c r="DL112" s="799">
        <v>7346745</v>
      </c>
      <c r="DM112" s="799"/>
      <c r="DN112" s="799"/>
      <c r="DO112" s="799"/>
      <c r="DP112" s="799"/>
      <c r="DQ112" s="799">
        <v>5666473</v>
      </c>
      <c r="DR112" s="799"/>
      <c r="DS112" s="799"/>
      <c r="DT112" s="799"/>
      <c r="DU112" s="799"/>
      <c r="DV112" s="776">
        <v>1.3</v>
      </c>
      <c r="DW112" s="776"/>
      <c r="DX112" s="776"/>
      <c r="DY112" s="776"/>
      <c r="DZ112" s="777"/>
    </row>
    <row r="113" spans="1:130" s="234" customFormat="1" ht="26.25" customHeight="1" x14ac:dyDescent="0.2">
      <c r="A113" s="905"/>
      <c r="B113" s="906"/>
      <c r="C113" s="732" t="s">
        <v>433</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7382146</v>
      </c>
      <c r="AB113" s="762"/>
      <c r="AC113" s="762"/>
      <c r="AD113" s="762"/>
      <c r="AE113" s="763"/>
      <c r="AF113" s="764">
        <v>6924168</v>
      </c>
      <c r="AG113" s="762"/>
      <c r="AH113" s="762"/>
      <c r="AI113" s="762"/>
      <c r="AJ113" s="763"/>
      <c r="AK113" s="764">
        <v>6917941</v>
      </c>
      <c r="AL113" s="762"/>
      <c r="AM113" s="762"/>
      <c r="AN113" s="762"/>
      <c r="AO113" s="763"/>
      <c r="AP113" s="809">
        <v>1.6</v>
      </c>
      <c r="AQ113" s="810"/>
      <c r="AR113" s="810"/>
      <c r="AS113" s="810"/>
      <c r="AT113" s="811"/>
      <c r="AU113" s="923"/>
      <c r="AV113" s="924"/>
      <c r="AW113" s="924"/>
      <c r="AX113" s="924"/>
      <c r="AY113" s="924"/>
      <c r="AZ113" s="797" t="s">
        <v>434</v>
      </c>
      <c r="BA113" s="732"/>
      <c r="BB113" s="732"/>
      <c r="BC113" s="732"/>
      <c r="BD113" s="732"/>
      <c r="BE113" s="732"/>
      <c r="BF113" s="732"/>
      <c r="BG113" s="732"/>
      <c r="BH113" s="732"/>
      <c r="BI113" s="732"/>
      <c r="BJ113" s="732"/>
      <c r="BK113" s="732"/>
      <c r="BL113" s="732"/>
      <c r="BM113" s="732"/>
      <c r="BN113" s="732"/>
      <c r="BO113" s="732"/>
      <c r="BP113" s="733"/>
      <c r="BQ113" s="798" t="s">
        <v>428</v>
      </c>
      <c r="BR113" s="799"/>
      <c r="BS113" s="799"/>
      <c r="BT113" s="799"/>
      <c r="BU113" s="799"/>
      <c r="BV113" s="799" t="s">
        <v>428</v>
      </c>
      <c r="BW113" s="799"/>
      <c r="BX113" s="799"/>
      <c r="BY113" s="799"/>
      <c r="BZ113" s="799"/>
      <c r="CA113" s="799" t="s">
        <v>435</v>
      </c>
      <c r="CB113" s="799"/>
      <c r="CC113" s="799"/>
      <c r="CD113" s="799"/>
      <c r="CE113" s="799"/>
      <c r="CF113" s="863" t="s">
        <v>435</v>
      </c>
      <c r="CG113" s="864"/>
      <c r="CH113" s="864"/>
      <c r="CI113" s="864"/>
      <c r="CJ113" s="864"/>
      <c r="CK113" s="918"/>
      <c r="CL113" s="803"/>
      <c r="CM113" s="806" t="s">
        <v>436</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428</v>
      </c>
      <c r="DH113" s="799"/>
      <c r="DI113" s="799"/>
      <c r="DJ113" s="799"/>
      <c r="DK113" s="799"/>
      <c r="DL113" s="799" t="s">
        <v>427</v>
      </c>
      <c r="DM113" s="799"/>
      <c r="DN113" s="799"/>
      <c r="DO113" s="799"/>
      <c r="DP113" s="799"/>
      <c r="DQ113" s="799" t="s">
        <v>427</v>
      </c>
      <c r="DR113" s="799"/>
      <c r="DS113" s="799"/>
      <c r="DT113" s="799"/>
      <c r="DU113" s="799"/>
      <c r="DV113" s="776" t="s">
        <v>435</v>
      </c>
      <c r="DW113" s="776"/>
      <c r="DX113" s="776"/>
      <c r="DY113" s="776"/>
      <c r="DZ113" s="777"/>
    </row>
    <row r="114" spans="1:130" s="234" customFormat="1" ht="26.25" customHeight="1" x14ac:dyDescent="0.2">
      <c r="A114" s="905"/>
      <c r="B114" s="906"/>
      <c r="C114" s="732" t="s">
        <v>437</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427</v>
      </c>
      <c r="AB114" s="762"/>
      <c r="AC114" s="762"/>
      <c r="AD114" s="762"/>
      <c r="AE114" s="763"/>
      <c r="AF114" s="764" t="s">
        <v>435</v>
      </c>
      <c r="AG114" s="762"/>
      <c r="AH114" s="762"/>
      <c r="AI114" s="762"/>
      <c r="AJ114" s="763"/>
      <c r="AK114" s="764" t="s">
        <v>119</v>
      </c>
      <c r="AL114" s="762"/>
      <c r="AM114" s="762"/>
      <c r="AN114" s="762"/>
      <c r="AO114" s="763"/>
      <c r="AP114" s="809" t="s">
        <v>435</v>
      </c>
      <c r="AQ114" s="810"/>
      <c r="AR114" s="810"/>
      <c r="AS114" s="810"/>
      <c r="AT114" s="811"/>
      <c r="AU114" s="923"/>
      <c r="AV114" s="924"/>
      <c r="AW114" s="924"/>
      <c r="AX114" s="924"/>
      <c r="AY114" s="924"/>
      <c r="AZ114" s="797" t="s">
        <v>438</v>
      </c>
      <c r="BA114" s="732"/>
      <c r="BB114" s="732"/>
      <c r="BC114" s="732"/>
      <c r="BD114" s="732"/>
      <c r="BE114" s="732"/>
      <c r="BF114" s="732"/>
      <c r="BG114" s="732"/>
      <c r="BH114" s="732"/>
      <c r="BI114" s="732"/>
      <c r="BJ114" s="732"/>
      <c r="BK114" s="732"/>
      <c r="BL114" s="732"/>
      <c r="BM114" s="732"/>
      <c r="BN114" s="732"/>
      <c r="BO114" s="732"/>
      <c r="BP114" s="733"/>
      <c r="BQ114" s="798">
        <v>265851687</v>
      </c>
      <c r="BR114" s="799"/>
      <c r="BS114" s="799"/>
      <c r="BT114" s="799"/>
      <c r="BU114" s="799"/>
      <c r="BV114" s="799">
        <v>216635343</v>
      </c>
      <c r="BW114" s="799"/>
      <c r="BX114" s="799"/>
      <c r="BY114" s="799"/>
      <c r="BZ114" s="799"/>
      <c r="CA114" s="799">
        <v>211621897</v>
      </c>
      <c r="CB114" s="799"/>
      <c r="CC114" s="799"/>
      <c r="CD114" s="799"/>
      <c r="CE114" s="799"/>
      <c r="CF114" s="863">
        <v>48.4</v>
      </c>
      <c r="CG114" s="864"/>
      <c r="CH114" s="864"/>
      <c r="CI114" s="864"/>
      <c r="CJ114" s="864"/>
      <c r="CK114" s="918"/>
      <c r="CL114" s="803"/>
      <c r="CM114" s="806" t="s">
        <v>439</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1718503</v>
      </c>
      <c r="DH114" s="799"/>
      <c r="DI114" s="799"/>
      <c r="DJ114" s="799"/>
      <c r="DK114" s="799"/>
      <c r="DL114" s="799">
        <v>1467944</v>
      </c>
      <c r="DM114" s="799"/>
      <c r="DN114" s="799"/>
      <c r="DO114" s="799"/>
      <c r="DP114" s="799"/>
      <c r="DQ114" s="799">
        <v>1252341</v>
      </c>
      <c r="DR114" s="799"/>
      <c r="DS114" s="799"/>
      <c r="DT114" s="799"/>
      <c r="DU114" s="799"/>
      <c r="DV114" s="776">
        <v>0.3</v>
      </c>
      <c r="DW114" s="776"/>
      <c r="DX114" s="776"/>
      <c r="DY114" s="776"/>
      <c r="DZ114" s="777"/>
    </row>
    <row r="115" spans="1:130" s="234" customFormat="1" ht="26.25" customHeight="1" x14ac:dyDescent="0.2">
      <c r="A115" s="905"/>
      <c r="B115" s="906"/>
      <c r="C115" s="732" t="s">
        <v>440</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3379910</v>
      </c>
      <c r="AB115" s="762"/>
      <c r="AC115" s="762"/>
      <c r="AD115" s="762"/>
      <c r="AE115" s="763"/>
      <c r="AF115" s="764">
        <v>2450063</v>
      </c>
      <c r="AG115" s="762"/>
      <c r="AH115" s="762"/>
      <c r="AI115" s="762"/>
      <c r="AJ115" s="763"/>
      <c r="AK115" s="764">
        <v>2191296</v>
      </c>
      <c r="AL115" s="762"/>
      <c r="AM115" s="762"/>
      <c r="AN115" s="762"/>
      <c r="AO115" s="763"/>
      <c r="AP115" s="809">
        <v>0.5</v>
      </c>
      <c r="AQ115" s="810"/>
      <c r="AR115" s="810"/>
      <c r="AS115" s="810"/>
      <c r="AT115" s="811"/>
      <c r="AU115" s="923"/>
      <c r="AV115" s="924"/>
      <c r="AW115" s="924"/>
      <c r="AX115" s="924"/>
      <c r="AY115" s="924"/>
      <c r="AZ115" s="797" t="s">
        <v>441</v>
      </c>
      <c r="BA115" s="732"/>
      <c r="BB115" s="732"/>
      <c r="BC115" s="732"/>
      <c r="BD115" s="732"/>
      <c r="BE115" s="732"/>
      <c r="BF115" s="732"/>
      <c r="BG115" s="732"/>
      <c r="BH115" s="732"/>
      <c r="BI115" s="732"/>
      <c r="BJ115" s="732"/>
      <c r="BK115" s="732"/>
      <c r="BL115" s="732"/>
      <c r="BM115" s="732"/>
      <c r="BN115" s="732"/>
      <c r="BO115" s="732"/>
      <c r="BP115" s="733"/>
      <c r="BQ115" s="798">
        <v>9823577</v>
      </c>
      <c r="BR115" s="799"/>
      <c r="BS115" s="799"/>
      <c r="BT115" s="799"/>
      <c r="BU115" s="799"/>
      <c r="BV115" s="799">
        <v>10179306</v>
      </c>
      <c r="BW115" s="799"/>
      <c r="BX115" s="799"/>
      <c r="BY115" s="799"/>
      <c r="BZ115" s="799"/>
      <c r="CA115" s="799">
        <v>9923275</v>
      </c>
      <c r="CB115" s="799"/>
      <c r="CC115" s="799"/>
      <c r="CD115" s="799"/>
      <c r="CE115" s="799"/>
      <c r="CF115" s="863">
        <v>2.2999999999999998</v>
      </c>
      <c r="CG115" s="864"/>
      <c r="CH115" s="864"/>
      <c r="CI115" s="864"/>
      <c r="CJ115" s="864"/>
      <c r="CK115" s="918"/>
      <c r="CL115" s="803"/>
      <c r="CM115" s="797" t="s">
        <v>442</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435</v>
      </c>
      <c r="DH115" s="799"/>
      <c r="DI115" s="799"/>
      <c r="DJ115" s="799"/>
      <c r="DK115" s="799"/>
      <c r="DL115" s="799" t="s">
        <v>428</v>
      </c>
      <c r="DM115" s="799"/>
      <c r="DN115" s="799"/>
      <c r="DO115" s="799"/>
      <c r="DP115" s="799"/>
      <c r="DQ115" s="799" t="s">
        <v>435</v>
      </c>
      <c r="DR115" s="799"/>
      <c r="DS115" s="799"/>
      <c r="DT115" s="799"/>
      <c r="DU115" s="799"/>
      <c r="DV115" s="776" t="s">
        <v>435</v>
      </c>
      <c r="DW115" s="776"/>
      <c r="DX115" s="776"/>
      <c r="DY115" s="776"/>
      <c r="DZ115" s="777"/>
    </row>
    <row r="116" spans="1:130" s="234" customFormat="1" ht="26.25" customHeight="1" x14ac:dyDescent="0.2">
      <c r="A116" s="907"/>
      <c r="B116" s="908"/>
      <c r="C116" s="868" t="s">
        <v>443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1349</v>
      </c>
      <c r="AB116" s="762"/>
      <c r="AC116" s="762"/>
      <c r="AD116" s="762"/>
      <c r="AE116" s="763"/>
      <c r="AF116" s="764">
        <v>1215</v>
      </c>
      <c r="AG116" s="762"/>
      <c r="AH116" s="762"/>
      <c r="AI116" s="762"/>
      <c r="AJ116" s="763"/>
      <c r="AK116" s="764">
        <v>861</v>
      </c>
      <c r="AL116" s="762"/>
      <c r="AM116" s="762"/>
      <c r="AN116" s="762"/>
      <c r="AO116" s="763"/>
      <c r="AP116" s="809">
        <v>0</v>
      </c>
      <c r="AQ116" s="810"/>
      <c r="AR116" s="810"/>
      <c r="AS116" s="810"/>
      <c r="AT116" s="811"/>
      <c r="AU116" s="923"/>
      <c r="AV116" s="924"/>
      <c r="AW116" s="924"/>
      <c r="AX116" s="924"/>
      <c r="AY116" s="924"/>
      <c r="AZ116" s="851" t="s">
        <v>444</v>
      </c>
      <c r="BA116" s="852"/>
      <c r="BB116" s="852"/>
      <c r="BC116" s="852"/>
      <c r="BD116" s="852"/>
      <c r="BE116" s="852"/>
      <c r="BF116" s="852"/>
      <c r="BG116" s="852"/>
      <c r="BH116" s="852"/>
      <c r="BI116" s="852"/>
      <c r="BJ116" s="852"/>
      <c r="BK116" s="852"/>
      <c r="BL116" s="852"/>
      <c r="BM116" s="852"/>
      <c r="BN116" s="852"/>
      <c r="BO116" s="852"/>
      <c r="BP116" s="853"/>
      <c r="BQ116" s="798" t="s">
        <v>427</v>
      </c>
      <c r="BR116" s="799"/>
      <c r="BS116" s="799"/>
      <c r="BT116" s="799"/>
      <c r="BU116" s="799"/>
      <c r="BV116" s="799" t="s">
        <v>435</v>
      </c>
      <c r="BW116" s="799"/>
      <c r="BX116" s="799"/>
      <c r="BY116" s="799"/>
      <c r="BZ116" s="799"/>
      <c r="CA116" s="799" t="s">
        <v>427</v>
      </c>
      <c r="CB116" s="799"/>
      <c r="CC116" s="799"/>
      <c r="CD116" s="799"/>
      <c r="CE116" s="799"/>
      <c r="CF116" s="863" t="s">
        <v>435</v>
      </c>
      <c r="CG116" s="864"/>
      <c r="CH116" s="864"/>
      <c r="CI116" s="864"/>
      <c r="CJ116" s="864"/>
      <c r="CK116" s="918"/>
      <c r="CL116" s="803"/>
      <c r="CM116" s="806" t="s">
        <v>445</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435</v>
      </c>
      <c r="DH116" s="799"/>
      <c r="DI116" s="799"/>
      <c r="DJ116" s="799"/>
      <c r="DK116" s="799"/>
      <c r="DL116" s="799" t="s">
        <v>435</v>
      </c>
      <c r="DM116" s="799"/>
      <c r="DN116" s="799"/>
      <c r="DO116" s="799"/>
      <c r="DP116" s="799"/>
      <c r="DQ116" s="799" t="s">
        <v>119</v>
      </c>
      <c r="DR116" s="799"/>
      <c r="DS116" s="799"/>
      <c r="DT116" s="799"/>
      <c r="DU116" s="799"/>
      <c r="DV116" s="776" t="s">
        <v>427</v>
      </c>
      <c r="DW116" s="776"/>
      <c r="DX116" s="776"/>
      <c r="DY116" s="776"/>
      <c r="DZ116" s="777"/>
    </row>
    <row r="117" spans="1:130" s="234" customFormat="1" ht="26.25" customHeight="1" x14ac:dyDescent="0.2">
      <c r="A117" s="888" t="s">
        <v>157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446</v>
      </c>
      <c r="Z117" s="890"/>
      <c r="AA117" s="895">
        <v>200670350</v>
      </c>
      <c r="AB117" s="896"/>
      <c r="AC117" s="896"/>
      <c r="AD117" s="896"/>
      <c r="AE117" s="897"/>
      <c r="AF117" s="898">
        <v>205627943</v>
      </c>
      <c r="AG117" s="896"/>
      <c r="AH117" s="896"/>
      <c r="AI117" s="896"/>
      <c r="AJ117" s="897"/>
      <c r="AK117" s="898">
        <v>199219815</v>
      </c>
      <c r="AL117" s="896"/>
      <c r="AM117" s="896"/>
      <c r="AN117" s="896"/>
      <c r="AO117" s="897"/>
      <c r="AP117" s="899"/>
      <c r="AQ117" s="900"/>
      <c r="AR117" s="900"/>
      <c r="AS117" s="900"/>
      <c r="AT117" s="901"/>
      <c r="AU117" s="923"/>
      <c r="AV117" s="924"/>
      <c r="AW117" s="924"/>
      <c r="AX117" s="924"/>
      <c r="AY117" s="924"/>
      <c r="AZ117" s="797" t="s">
        <v>447</v>
      </c>
      <c r="BA117" s="732"/>
      <c r="BB117" s="732"/>
      <c r="BC117" s="732"/>
      <c r="BD117" s="732"/>
      <c r="BE117" s="732"/>
      <c r="BF117" s="732"/>
      <c r="BG117" s="732"/>
      <c r="BH117" s="732"/>
      <c r="BI117" s="732"/>
      <c r="BJ117" s="732"/>
      <c r="BK117" s="732"/>
      <c r="BL117" s="732"/>
      <c r="BM117" s="732"/>
      <c r="BN117" s="732"/>
      <c r="BO117" s="732"/>
      <c r="BP117" s="733"/>
      <c r="BQ117" s="798" t="s">
        <v>119</v>
      </c>
      <c r="BR117" s="799"/>
      <c r="BS117" s="799"/>
      <c r="BT117" s="799"/>
      <c r="BU117" s="799"/>
      <c r="BV117" s="799" t="s">
        <v>428</v>
      </c>
      <c r="BW117" s="799"/>
      <c r="BX117" s="799"/>
      <c r="BY117" s="799"/>
      <c r="BZ117" s="799"/>
      <c r="CA117" s="799" t="s">
        <v>119</v>
      </c>
      <c r="CB117" s="799"/>
      <c r="CC117" s="799"/>
      <c r="CD117" s="799"/>
      <c r="CE117" s="799"/>
      <c r="CF117" s="863" t="s">
        <v>119</v>
      </c>
      <c r="CG117" s="864"/>
      <c r="CH117" s="864"/>
      <c r="CI117" s="864"/>
      <c r="CJ117" s="864"/>
      <c r="CK117" s="918"/>
      <c r="CL117" s="803"/>
      <c r="CM117" s="806" t="s">
        <v>448</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428</v>
      </c>
      <c r="DH117" s="799"/>
      <c r="DI117" s="799"/>
      <c r="DJ117" s="799"/>
      <c r="DK117" s="799"/>
      <c r="DL117" s="799" t="s">
        <v>119</v>
      </c>
      <c r="DM117" s="799"/>
      <c r="DN117" s="799"/>
      <c r="DO117" s="799"/>
      <c r="DP117" s="799"/>
      <c r="DQ117" s="799" t="s">
        <v>428</v>
      </c>
      <c r="DR117" s="799"/>
      <c r="DS117" s="799"/>
      <c r="DT117" s="799"/>
      <c r="DU117" s="799"/>
      <c r="DV117" s="776" t="s">
        <v>428</v>
      </c>
      <c r="DW117" s="776"/>
      <c r="DX117" s="776"/>
      <c r="DY117" s="776"/>
      <c r="DZ117" s="777"/>
    </row>
    <row r="118" spans="1:130" s="234" customFormat="1" ht="26.25" customHeight="1" x14ac:dyDescent="0.2">
      <c r="A118" s="888" t="s">
        <v>419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417</v>
      </c>
      <c r="AB118" s="889"/>
      <c r="AC118" s="889"/>
      <c r="AD118" s="889"/>
      <c r="AE118" s="890"/>
      <c r="AF118" s="891" t="s">
        <v>300</v>
      </c>
      <c r="AG118" s="889"/>
      <c r="AH118" s="889"/>
      <c r="AI118" s="889"/>
      <c r="AJ118" s="890"/>
      <c r="AK118" s="891" t="s">
        <v>299</v>
      </c>
      <c r="AL118" s="889"/>
      <c r="AM118" s="889"/>
      <c r="AN118" s="889"/>
      <c r="AO118" s="890"/>
      <c r="AP118" s="892" t="s">
        <v>418</v>
      </c>
      <c r="AQ118" s="893"/>
      <c r="AR118" s="893"/>
      <c r="AS118" s="893"/>
      <c r="AT118" s="894"/>
      <c r="AU118" s="923"/>
      <c r="AV118" s="924"/>
      <c r="AW118" s="924"/>
      <c r="AX118" s="924"/>
      <c r="AY118" s="924"/>
      <c r="AZ118" s="867" t="s">
        <v>449</v>
      </c>
      <c r="BA118" s="868"/>
      <c r="BB118" s="868"/>
      <c r="BC118" s="868"/>
      <c r="BD118" s="868"/>
      <c r="BE118" s="868"/>
      <c r="BF118" s="868"/>
      <c r="BG118" s="868"/>
      <c r="BH118" s="868"/>
      <c r="BI118" s="868"/>
      <c r="BJ118" s="868"/>
      <c r="BK118" s="868"/>
      <c r="BL118" s="868"/>
      <c r="BM118" s="868"/>
      <c r="BN118" s="868"/>
      <c r="BO118" s="868"/>
      <c r="BP118" s="869"/>
      <c r="BQ118" s="850" t="s">
        <v>119</v>
      </c>
      <c r="BR118" s="830"/>
      <c r="BS118" s="830"/>
      <c r="BT118" s="830"/>
      <c r="BU118" s="830"/>
      <c r="BV118" s="830" t="s">
        <v>119</v>
      </c>
      <c r="BW118" s="830"/>
      <c r="BX118" s="830"/>
      <c r="BY118" s="830"/>
      <c r="BZ118" s="830"/>
      <c r="CA118" s="830" t="s">
        <v>119</v>
      </c>
      <c r="CB118" s="830"/>
      <c r="CC118" s="830"/>
      <c r="CD118" s="830"/>
      <c r="CE118" s="830"/>
      <c r="CF118" s="863" t="s">
        <v>119</v>
      </c>
      <c r="CG118" s="864"/>
      <c r="CH118" s="864"/>
      <c r="CI118" s="864"/>
      <c r="CJ118" s="864"/>
      <c r="CK118" s="918"/>
      <c r="CL118" s="803"/>
      <c r="CM118" s="806" t="s">
        <v>450</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119</v>
      </c>
      <c r="DH118" s="799"/>
      <c r="DI118" s="799"/>
      <c r="DJ118" s="799"/>
      <c r="DK118" s="799"/>
      <c r="DL118" s="799" t="s">
        <v>428</v>
      </c>
      <c r="DM118" s="799"/>
      <c r="DN118" s="799"/>
      <c r="DO118" s="799"/>
      <c r="DP118" s="799"/>
      <c r="DQ118" s="799" t="s">
        <v>428</v>
      </c>
      <c r="DR118" s="799"/>
      <c r="DS118" s="799"/>
      <c r="DT118" s="799"/>
      <c r="DU118" s="799"/>
      <c r="DV118" s="776" t="s">
        <v>428</v>
      </c>
      <c r="DW118" s="776"/>
      <c r="DX118" s="776"/>
      <c r="DY118" s="776"/>
      <c r="DZ118" s="777"/>
    </row>
    <row r="119" spans="1:130" s="234" customFormat="1" ht="26.25" customHeight="1" x14ac:dyDescent="0.2">
      <c r="A119" s="800" t="s">
        <v>422</v>
      </c>
      <c r="B119" s="801"/>
      <c r="C119" s="878" t="s">
        <v>423</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481500</v>
      </c>
      <c r="AB119" s="882"/>
      <c r="AC119" s="882"/>
      <c r="AD119" s="882"/>
      <c r="AE119" s="883"/>
      <c r="AF119" s="884">
        <v>443142</v>
      </c>
      <c r="AG119" s="882"/>
      <c r="AH119" s="882"/>
      <c r="AI119" s="882"/>
      <c r="AJ119" s="883"/>
      <c r="AK119" s="884">
        <v>442630</v>
      </c>
      <c r="AL119" s="882"/>
      <c r="AM119" s="882"/>
      <c r="AN119" s="882"/>
      <c r="AO119" s="883"/>
      <c r="AP119" s="885">
        <v>0.1</v>
      </c>
      <c r="AQ119" s="886"/>
      <c r="AR119" s="886"/>
      <c r="AS119" s="886"/>
      <c r="AT119" s="887"/>
      <c r="AU119" s="925"/>
      <c r="AV119" s="926"/>
      <c r="AW119" s="926"/>
      <c r="AX119" s="926"/>
      <c r="AY119" s="926"/>
      <c r="AZ119" s="265" t="s">
        <v>157</v>
      </c>
      <c r="BA119" s="265"/>
      <c r="BB119" s="265"/>
      <c r="BC119" s="265"/>
      <c r="BD119" s="265"/>
      <c r="BE119" s="265"/>
      <c r="BF119" s="265"/>
      <c r="BG119" s="265"/>
      <c r="BH119" s="265"/>
      <c r="BI119" s="265"/>
      <c r="BJ119" s="265"/>
      <c r="BK119" s="265"/>
      <c r="BL119" s="265"/>
      <c r="BM119" s="265"/>
      <c r="BN119" s="265"/>
      <c r="BO119" s="865" t="s">
        <v>451</v>
      </c>
      <c r="BP119" s="866"/>
      <c r="BQ119" s="850">
        <v>3022370196</v>
      </c>
      <c r="BR119" s="830"/>
      <c r="BS119" s="830"/>
      <c r="BT119" s="830"/>
      <c r="BU119" s="830"/>
      <c r="BV119" s="830">
        <v>2964293723</v>
      </c>
      <c r="BW119" s="830"/>
      <c r="BX119" s="830"/>
      <c r="BY119" s="830"/>
      <c r="BZ119" s="830"/>
      <c r="CA119" s="830">
        <v>2955260792</v>
      </c>
      <c r="CB119" s="830"/>
      <c r="CC119" s="830"/>
      <c r="CD119" s="830"/>
      <c r="CE119" s="830"/>
      <c r="CF119" s="728"/>
      <c r="CG119" s="729"/>
      <c r="CH119" s="729"/>
      <c r="CI119" s="729"/>
      <c r="CJ119" s="819"/>
      <c r="CK119" s="919"/>
      <c r="CL119" s="805"/>
      <c r="CM119" s="823" t="s">
        <v>452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428</v>
      </c>
      <c r="DH119" s="799"/>
      <c r="DI119" s="799"/>
      <c r="DJ119" s="799"/>
      <c r="DK119" s="799"/>
      <c r="DL119" s="799" t="s">
        <v>435</v>
      </c>
      <c r="DM119" s="799"/>
      <c r="DN119" s="799"/>
      <c r="DO119" s="799"/>
      <c r="DP119" s="799"/>
      <c r="DQ119" s="799" t="s">
        <v>428</v>
      </c>
      <c r="DR119" s="799"/>
      <c r="DS119" s="799"/>
      <c r="DT119" s="799"/>
      <c r="DU119" s="799"/>
      <c r="DV119" s="776" t="s">
        <v>428</v>
      </c>
      <c r="DW119" s="776"/>
      <c r="DX119" s="776"/>
      <c r="DY119" s="776"/>
      <c r="DZ119" s="777"/>
    </row>
    <row r="120" spans="1:130" s="234" customFormat="1" ht="26.25" customHeight="1" x14ac:dyDescent="0.2">
      <c r="A120" s="802"/>
      <c r="B120" s="803"/>
      <c r="C120" s="806" t="s">
        <v>426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v>165122</v>
      </c>
      <c r="AB120" s="762"/>
      <c r="AC120" s="762"/>
      <c r="AD120" s="762"/>
      <c r="AE120" s="763"/>
      <c r="AF120" s="764">
        <v>138958</v>
      </c>
      <c r="AG120" s="762"/>
      <c r="AH120" s="762"/>
      <c r="AI120" s="762"/>
      <c r="AJ120" s="763"/>
      <c r="AK120" s="764">
        <v>83089</v>
      </c>
      <c r="AL120" s="762"/>
      <c r="AM120" s="762"/>
      <c r="AN120" s="762"/>
      <c r="AO120" s="763"/>
      <c r="AP120" s="809">
        <v>0</v>
      </c>
      <c r="AQ120" s="810"/>
      <c r="AR120" s="810"/>
      <c r="AS120" s="810"/>
      <c r="AT120" s="811"/>
      <c r="AU120" s="870" t="s">
        <v>453</v>
      </c>
      <c r="AV120" s="871"/>
      <c r="AW120" s="871"/>
      <c r="AX120" s="871"/>
      <c r="AY120" s="872"/>
      <c r="AZ120" s="844" t="s">
        <v>454</v>
      </c>
      <c r="BA120" s="790"/>
      <c r="BB120" s="790"/>
      <c r="BC120" s="790"/>
      <c r="BD120" s="790"/>
      <c r="BE120" s="790"/>
      <c r="BF120" s="790"/>
      <c r="BG120" s="790"/>
      <c r="BH120" s="790"/>
      <c r="BI120" s="790"/>
      <c r="BJ120" s="790"/>
      <c r="BK120" s="790"/>
      <c r="BL120" s="790"/>
      <c r="BM120" s="790"/>
      <c r="BN120" s="790"/>
      <c r="BO120" s="790"/>
      <c r="BP120" s="791"/>
      <c r="BQ120" s="845">
        <v>284919071</v>
      </c>
      <c r="BR120" s="827"/>
      <c r="BS120" s="827"/>
      <c r="BT120" s="827"/>
      <c r="BU120" s="827"/>
      <c r="BV120" s="827">
        <v>274827621</v>
      </c>
      <c r="BW120" s="827"/>
      <c r="BX120" s="827"/>
      <c r="BY120" s="827"/>
      <c r="BZ120" s="827"/>
      <c r="CA120" s="827">
        <v>268217501</v>
      </c>
      <c r="CB120" s="827"/>
      <c r="CC120" s="827"/>
      <c r="CD120" s="827"/>
      <c r="CE120" s="827"/>
      <c r="CF120" s="854">
        <v>61.3</v>
      </c>
      <c r="CG120" s="855"/>
      <c r="CH120" s="855"/>
      <c r="CI120" s="855"/>
      <c r="CJ120" s="855"/>
      <c r="CK120" s="856" t="s">
        <v>455</v>
      </c>
      <c r="CL120" s="836"/>
      <c r="CM120" s="836"/>
      <c r="CN120" s="836"/>
      <c r="CO120" s="837"/>
      <c r="CP120" s="860" t="s">
        <v>456</v>
      </c>
      <c r="CQ120" s="861"/>
      <c r="CR120" s="861"/>
      <c r="CS120" s="861"/>
      <c r="CT120" s="861"/>
      <c r="CU120" s="861"/>
      <c r="CV120" s="861"/>
      <c r="CW120" s="861"/>
      <c r="CX120" s="861"/>
      <c r="CY120" s="861"/>
      <c r="CZ120" s="861"/>
      <c r="DA120" s="861"/>
      <c r="DB120" s="861"/>
      <c r="DC120" s="861"/>
      <c r="DD120" s="861"/>
      <c r="DE120" s="861"/>
      <c r="DF120" s="862"/>
      <c r="DG120" s="845">
        <v>32428161</v>
      </c>
      <c r="DH120" s="827"/>
      <c r="DI120" s="827"/>
      <c r="DJ120" s="827"/>
      <c r="DK120" s="827"/>
      <c r="DL120" s="827">
        <v>30955093</v>
      </c>
      <c r="DM120" s="827"/>
      <c r="DN120" s="827"/>
      <c r="DO120" s="827"/>
      <c r="DP120" s="827"/>
      <c r="DQ120" s="827">
        <v>28930884</v>
      </c>
      <c r="DR120" s="827"/>
      <c r="DS120" s="827"/>
      <c r="DT120" s="827"/>
      <c r="DU120" s="827"/>
      <c r="DV120" s="828">
        <v>6.6</v>
      </c>
      <c r="DW120" s="828"/>
      <c r="DX120" s="828"/>
      <c r="DY120" s="828"/>
      <c r="DZ120" s="829"/>
    </row>
    <row r="121" spans="1:130" s="234" customFormat="1" ht="26.25" customHeight="1" x14ac:dyDescent="0.2">
      <c r="A121" s="802"/>
      <c r="B121" s="803"/>
      <c r="C121" s="851" t="s">
        <v>457</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2520863</v>
      </c>
      <c r="AB121" s="762"/>
      <c r="AC121" s="762"/>
      <c r="AD121" s="762"/>
      <c r="AE121" s="763"/>
      <c r="AF121" s="764">
        <v>1673815</v>
      </c>
      <c r="AG121" s="762"/>
      <c r="AH121" s="762"/>
      <c r="AI121" s="762"/>
      <c r="AJ121" s="763"/>
      <c r="AK121" s="764">
        <v>1495686</v>
      </c>
      <c r="AL121" s="762"/>
      <c r="AM121" s="762"/>
      <c r="AN121" s="762"/>
      <c r="AO121" s="763"/>
      <c r="AP121" s="809">
        <v>0.3</v>
      </c>
      <c r="AQ121" s="810"/>
      <c r="AR121" s="810"/>
      <c r="AS121" s="810"/>
      <c r="AT121" s="811"/>
      <c r="AU121" s="873"/>
      <c r="AV121" s="874"/>
      <c r="AW121" s="874"/>
      <c r="AX121" s="874"/>
      <c r="AY121" s="875"/>
      <c r="AZ121" s="797" t="s">
        <v>458</v>
      </c>
      <c r="BA121" s="732"/>
      <c r="BB121" s="732"/>
      <c r="BC121" s="732"/>
      <c r="BD121" s="732"/>
      <c r="BE121" s="732"/>
      <c r="BF121" s="732"/>
      <c r="BG121" s="732"/>
      <c r="BH121" s="732"/>
      <c r="BI121" s="732"/>
      <c r="BJ121" s="732"/>
      <c r="BK121" s="732"/>
      <c r="BL121" s="732"/>
      <c r="BM121" s="732"/>
      <c r="BN121" s="732"/>
      <c r="BO121" s="732"/>
      <c r="BP121" s="733"/>
      <c r="BQ121" s="798">
        <v>42216424</v>
      </c>
      <c r="BR121" s="799"/>
      <c r="BS121" s="799"/>
      <c r="BT121" s="799"/>
      <c r="BU121" s="799"/>
      <c r="BV121" s="799">
        <v>32676858</v>
      </c>
      <c r="BW121" s="799"/>
      <c r="BX121" s="799"/>
      <c r="BY121" s="799"/>
      <c r="BZ121" s="799"/>
      <c r="CA121" s="799">
        <v>32070032</v>
      </c>
      <c r="CB121" s="799"/>
      <c r="CC121" s="799"/>
      <c r="CD121" s="799"/>
      <c r="CE121" s="799"/>
      <c r="CF121" s="863">
        <v>7.3</v>
      </c>
      <c r="CG121" s="864"/>
      <c r="CH121" s="864"/>
      <c r="CI121" s="864"/>
      <c r="CJ121" s="864"/>
      <c r="CK121" s="857"/>
      <c r="CL121" s="839"/>
      <c r="CM121" s="839"/>
      <c r="CN121" s="839"/>
      <c r="CO121" s="840"/>
      <c r="CP121" s="820" t="s">
        <v>459</v>
      </c>
      <c r="CQ121" s="821"/>
      <c r="CR121" s="821"/>
      <c r="CS121" s="821"/>
      <c r="CT121" s="821"/>
      <c r="CU121" s="821"/>
      <c r="CV121" s="821"/>
      <c r="CW121" s="821"/>
      <c r="CX121" s="821"/>
      <c r="CY121" s="821"/>
      <c r="CZ121" s="821"/>
      <c r="DA121" s="821"/>
      <c r="DB121" s="821"/>
      <c r="DC121" s="821"/>
      <c r="DD121" s="821"/>
      <c r="DE121" s="821"/>
      <c r="DF121" s="822"/>
      <c r="DG121" s="798">
        <v>31556213</v>
      </c>
      <c r="DH121" s="799"/>
      <c r="DI121" s="799"/>
      <c r="DJ121" s="799"/>
      <c r="DK121" s="799"/>
      <c r="DL121" s="799">
        <v>28911081</v>
      </c>
      <c r="DM121" s="799"/>
      <c r="DN121" s="799"/>
      <c r="DO121" s="799"/>
      <c r="DP121" s="799"/>
      <c r="DQ121" s="799">
        <v>26822797</v>
      </c>
      <c r="DR121" s="799"/>
      <c r="DS121" s="799"/>
      <c r="DT121" s="799"/>
      <c r="DU121" s="799"/>
      <c r="DV121" s="776">
        <v>6.1</v>
      </c>
      <c r="DW121" s="776"/>
      <c r="DX121" s="776"/>
      <c r="DY121" s="776"/>
      <c r="DZ121" s="777"/>
    </row>
    <row r="122" spans="1:130" s="234" customFormat="1" ht="26.25" customHeight="1" x14ac:dyDescent="0.2">
      <c r="A122" s="802"/>
      <c r="B122" s="803"/>
      <c r="C122" s="806" t="s">
        <v>439</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143686</v>
      </c>
      <c r="AB122" s="762"/>
      <c r="AC122" s="762"/>
      <c r="AD122" s="762"/>
      <c r="AE122" s="763"/>
      <c r="AF122" s="764">
        <v>109452</v>
      </c>
      <c r="AG122" s="762"/>
      <c r="AH122" s="762"/>
      <c r="AI122" s="762"/>
      <c r="AJ122" s="763"/>
      <c r="AK122" s="764">
        <v>102696</v>
      </c>
      <c r="AL122" s="762"/>
      <c r="AM122" s="762"/>
      <c r="AN122" s="762"/>
      <c r="AO122" s="763"/>
      <c r="AP122" s="809">
        <v>0</v>
      </c>
      <c r="AQ122" s="810"/>
      <c r="AR122" s="810"/>
      <c r="AS122" s="810"/>
      <c r="AT122" s="811"/>
      <c r="AU122" s="873"/>
      <c r="AV122" s="874"/>
      <c r="AW122" s="874"/>
      <c r="AX122" s="874"/>
      <c r="AY122" s="875"/>
      <c r="AZ122" s="867" t="s">
        <v>460</v>
      </c>
      <c r="BA122" s="868"/>
      <c r="BB122" s="868"/>
      <c r="BC122" s="868"/>
      <c r="BD122" s="868"/>
      <c r="BE122" s="868"/>
      <c r="BF122" s="868"/>
      <c r="BG122" s="868"/>
      <c r="BH122" s="868"/>
      <c r="BI122" s="868"/>
      <c r="BJ122" s="868"/>
      <c r="BK122" s="868"/>
      <c r="BL122" s="868"/>
      <c r="BM122" s="868"/>
      <c r="BN122" s="868"/>
      <c r="BO122" s="868"/>
      <c r="BP122" s="869"/>
      <c r="BQ122" s="850">
        <v>1293440290</v>
      </c>
      <c r="BR122" s="830"/>
      <c r="BS122" s="830"/>
      <c r="BT122" s="830"/>
      <c r="BU122" s="830"/>
      <c r="BV122" s="830">
        <v>1270996257</v>
      </c>
      <c r="BW122" s="830"/>
      <c r="BX122" s="830"/>
      <c r="BY122" s="830"/>
      <c r="BZ122" s="830"/>
      <c r="CA122" s="830">
        <v>1248425162</v>
      </c>
      <c r="CB122" s="830"/>
      <c r="CC122" s="830"/>
      <c r="CD122" s="830"/>
      <c r="CE122" s="830"/>
      <c r="CF122" s="831">
        <v>285.3</v>
      </c>
      <c r="CG122" s="832"/>
      <c r="CH122" s="832"/>
      <c r="CI122" s="832"/>
      <c r="CJ122" s="832"/>
      <c r="CK122" s="857"/>
      <c r="CL122" s="839"/>
      <c r="CM122" s="839"/>
      <c r="CN122" s="839"/>
      <c r="CO122" s="840"/>
      <c r="CP122" s="820" t="s">
        <v>461</v>
      </c>
      <c r="CQ122" s="821"/>
      <c r="CR122" s="821"/>
      <c r="CS122" s="821"/>
      <c r="CT122" s="821"/>
      <c r="CU122" s="821"/>
      <c r="CV122" s="821"/>
      <c r="CW122" s="821"/>
      <c r="CX122" s="821"/>
      <c r="CY122" s="821"/>
      <c r="CZ122" s="821"/>
      <c r="DA122" s="821"/>
      <c r="DB122" s="821"/>
      <c r="DC122" s="821"/>
      <c r="DD122" s="821"/>
      <c r="DE122" s="821"/>
      <c r="DF122" s="822"/>
      <c r="DG122" s="798">
        <v>11960828</v>
      </c>
      <c r="DH122" s="799"/>
      <c r="DI122" s="799"/>
      <c r="DJ122" s="799"/>
      <c r="DK122" s="799"/>
      <c r="DL122" s="799">
        <v>11962775</v>
      </c>
      <c r="DM122" s="799"/>
      <c r="DN122" s="799"/>
      <c r="DO122" s="799"/>
      <c r="DP122" s="799"/>
      <c r="DQ122" s="799">
        <v>13885663</v>
      </c>
      <c r="DR122" s="799"/>
      <c r="DS122" s="799"/>
      <c r="DT122" s="799"/>
      <c r="DU122" s="799"/>
      <c r="DV122" s="776">
        <v>3.2</v>
      </c>
      <c r="DW122" s="776"/>
      <c r="DX122" s="776"/>
      <c r="DY122" s="776"/>
      <c r="DZ122" s="777"/>
    </row>
    <row r="123" spans="1:130" s="234" customFormat="1" ht="26.25" customHeight="1" x14ac:dyDescent="0.2">
      <c r="A123" s="802"/>
      <c r="B123" s="803"/>
      <c r="C123" s="806" t="s">
        <v>445</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119</v>
      </c>
      <c r="AB123" s="762"/>
      <c r="AC123" s="762"/>
      <c r="AD123" s="762"/>
      <c r="AE123" s="763"/>
      <c r="AF123" s="764" t="s">
        <v>428</v>
      </c>
      <c r="AG123" s="762"/>
      <c r="AH123" s="762"/>
      <c r="AI123" s="762"/>
      <c r="AJ123" s="763"/>
      <c r="AK123" s="764" t="s">
        <v>435</v>
      </c>
      <c r="AL123" s="762"/>
      <c r="AM123" s="762"/>
      <c r="AN123" s="762"/>
      <c r="AO123" s="763"/>
      <c r="AP123" s="809" t="s">
        <v>428</v>
      </c>
      <c r="AQ123" s="810"/>
      <c r="AR123" s="810"/>
      <c r="AS123" s="810"/>
      <c r="AT123" s="811"/>
      <c r="AU123" s="876"/>
      <c r="AV123" s="877"/>
      <c r="AW123" s="877"/>
      <c r="AX123" s="877"/>
      <c r="AY123" s="877"/>
      <c r="AZ123" s="265" t="s">
        <v>157</v>
      </c>
      <c r="BA123" s="265"/>
      <c r="BB123" s="265"/>
      <c r="BC123" s="265"/>
      <c r="BD123" s="265"/>
      <c r="BE123" s="265"/>
      <c r="BF123" s="265"/>
      <c r="BG123" s="265"/>
      <c r="BH123" s="265"/>
      <c r="BI123" s="265"/>
      <c r="BJ123" s="265"/>
      <c r="BK123" s="265"/>
      <c r="BL123" s="265"/>
      <c r="BM123" s="265"/>
      <c r="BN123" s="265"/>
      <c r="BO123" s="865" t="s">
        <v>462</v>
      </c>
      <c r="BP123" s="866"/>
      <c r="BQ123" s="817">
        <v>1620575785</v>
      </c>
      <c r="BR123" s="818"/>
      <c r="BS123" s="818"/>
      <c r="BT123" s="818"/>
      <c r="BU123" s="818"/>
      <c r="BV123" s="818">
        <v>1578500736</v>
      </c>
      <c r="BW123" s="818"/>
      <c r="BX123" s="818"/>
      <c r="BY123" s="818"/>
      <c r="BZ123" s="818"/>
      <c r="CA123" s="818">
        <v>1548712695</v>
      </c>
      <c r="CB123" s="818"/>
      <c r="CC123" s="818"/>
      <c r="CD123" s="818"/>
      <c r="CE123" s="818"/>
      <c r="CF123" s="728"/>
      <c r="CG123" s="729"/>
      <c r="CH123" s="729"/>
      <c r="CI123" s="729"/>
      <c r="CJ123" s="819"/>
      <c r="CK123" s="857"/>
      <c r="CL123" s="839"/>
      <c r="CM123" s="839"/>
      <c r="CN123" s="839"/>
      <c r="CO123" s="840"/>
      <c r="CP123" s="820" t="s">
        <v>463</v>
      </c>
      <c r="CQ123" s="821"/>
      <c r="CR123" s="821"/>
      <c r="CS123" s="821"/>
      <c r="CT123" s="821"/>
      <c r="CU123" s="821"/>
      <c r="CV123" s="821"/>
      <c r="CW123" s="821"/>
      <c r="CX123" s="821"/>
      <c r="CY123" s="821"/>
      <c r="CZ123" s="821"/>
      <c r="DA123" s="821"/>
      <c r="DB123" s="821"/>
      <c r="DC123" s="821"/>
      <c r="DD123" s="821"/>
      <c r="DE123" s="821"/>
      <c r="DF123" s="822"/>
      <c r="DG123" s="798">
        <v>2293525</v>
      </c>
      <c r="DH123" s="799"/>
      <c r="DI123" s="799"/>
      <c r="DJ123" s="799"/>
      <c r="DK123" s="799"/>
      <c r="DL123" s="799">
        <v>2478254</v>
      </c>
      <c r="DM123" s="799"/>
      <c r="DN123" s="799"/>
      <c r="DO123" s="799"/>
      <c r="DP123" s="799"/>
      <c r="DQ123" s="799">
        <v>2272268</v>
      </c>
      <c r="DR123" s="799"/>
      <c r="DS123" s="799"/>
      <c r="DT123" s="799"/>
      <c r="DU123" s="799"/>
      <c r="DV123" s="776">
        <v>0.5</v>
      </c>
      <c r="DW123" s="776"/>
      <c r="DX123" s="776"/>
      <c r="DY123" s="776"/>
      <c r="DZ123" s="777"/>
    </row>
    <row r="124" spans="1:130" s="234" customFormat="1" ht="26.25" customHeight="1" thickBot="1" x14ac:dyDescent="0.25">
      <c r="A124" s="802"/>
      <c r="B124" s="803"/>
      <c r="C124" s="806" t="s">
        <v>448</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119</v>
      </c>
      <c r="AB124" s="762"/>
      <c r="AC124" s="762"/>
      <c r="AD124" s="762"/>
      <c r="AE124" s="763"/>
      <c r="AF124" s="764" t="s">
        <v>119</v>
      </c>
      <c r="AG124" s="762"/>
      <c r="AH124" s="762"/>
      <c r="AI124" s="762"/>
      <c r="AJ124" s="763"/>
      <c r="AK124" s="764" t="s">
        <v>119</v>
      </c>
      <c r="AL124" s="762"/>
      <c r="AM124" s="762"/>
      <c r="AN124" s="762"/>
      <c r="AO124" s="763"/>
      <c r="AP124" s="809" t="s">
        <v>119</v>
      </c>
      <c r="AQ124" s="810"/>
      <c r="AR124" s="810"/>
      <c r="AS124" s="810"/>
      <c r="AT124" s="811"/>
      <c r="AU124" s="812" t="s">
        <v>464</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298.10000000000002</v>
      </c>
      <c r="BR124" s="816"/>
      <c r="BS124" s="816"/>
      <c r="BT124" s="816"/>
      <c r="BU124" s="816"/>
      <c r="BV124" s="816">
        <v>315</v>
      </c>
      <c r="BW124" s="816"/>
      <c r="BX124" s="816"/>
      <c r="BY124" s="816"/>
      <c r="BZ124" s="816"/>
      <c r="CA124" s="816">
        <v>321.39999999999998</v>
      </c>
      <c r="CB124" s="816"/>
      <c r="CC124" s="816"/>
      <c r="CD124" s="816"/>
      <c r="CE124" s="816"/>
      <c r="CF124" s="706"/>
      <c r="CG124" s="707"/>
      <c r="CH124" s="707"/>
      <c r="CI124" s="707"/>
      <c r="CJ124" s="846"/>
      <c r="CK124" s="858"/>
      <c r="CL124" s="858"/>
      <c r="CM124" s="858"/>
      <c r="CN124" s="858"/>
      <c r="CO124" s="859"/>
      <c r="CP124" s="847" t="s">
        <v>465</v>
      </c>
      <c r="CQ124" s="848"/>
      <c r="CR124" s="848"/>
      <c r="CS124" s="848"/>
      <c r="CT124" s="848"/>
      <c r="CU124" s="848"/>
      <c r="CV124" s="848"/>
      <c r="CW124" s="848"/>
      <c r="CX124" s="848"/>
      <c r="CY124" s="848"/>
      <c r="CZ124" s="848"/>
      <c r="DA124" s="848"/>
      <c r="DB124" s="848"/>
      <c r="DC124" s="848"/>
      <c r="DD124" s="848"/>
      <c r="DE124" s="848"/>
      <c r="DF124" s="849"/>
      <c r="DG124" s="850">
        <v>1689289</v>
      </c>
      <c r="DH124" s="830"/>
      <c r="DI124" s="830"/>
      <c r="DJ124" s="830"/>
      <c r="DK124" s="830"/>
      <c r="DL124" s="830">
        <v>1391574</v>
      </c>
      <c r="DM124" s="830"/>
      <c r="DN124" s="830"/>
      <c r="DO124" s="830"/>
      <c r="DP124" s="830"/>
      <c r="DQ124" s="830">
        <v>1040143</v>
      </c>
      <c r="DR124" s="830"/>
      <c r="DS124" s="830"/>
      <c r="DT124" s="830"/>
      <c r="DU124" s="830"/>
      <c r="DV124" s="833">
        <v>0.2</v>
      </c>
      <c r="DW124" s="833"/>
      <c r="DX124" s="833"/>
      <c r="DY124" s="833"/>
      <c r="DZ124" s="834"/>
    </row>
    <row r="125" spans="1:130" s="234" customFormat="1" ht="26.25" customHeight="1" x14ac:dyDescent="0.2">
      <c r="A125" s="802"/>
      <c r="B125" s="803"/>
      <c r="C125" s="806" t="s">
        <v>450</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119</v>
      </c>
      <c r="AB125" s="762"/>
      <c r="AC125" s="762"/>
      <c r="AD125" s="762"/>
      <c r="AE125" s="763"/>
      <c r="AF125" s="764" t="s">
        <v>119</v>
      </c>
      <c r="AG125" s="762"/>
      <c r="AH125" s="762"/>
      <c r="AI125" s="762"/>
      <c r="AJ125" s="763"/>
      <c r="AK125" s="764" t="s">
        <v>466</v>
      </c>
      <c r="AL125" s="762"/>
      <c r="AM125" s="762"/>
      <c r="AN125" s="762"/>
      <c r="AO125" s="763"/>
      <c r="AP125" s="809" t="s">
        <v>428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467</v>
      </c>
      <c r="CL125" s="836"/>
      <c r="CM125" s="836"/>
      <c r="CN125" s="836"/>
      <c r="CO125" s="837"/>
      <c r="CP125" s="844" t="s">
        <v>468</v>
      </c>
      <c r="CQ125" s="790"/>
      <c r="CR125" s="790"/>
      <c r="CS125" s="790"/>
      <c r="CT125" s="790"/>
      <c r="CU125" s="790"/>
      <c r="CV125" s="790"/>
      <c r="CW125" s="790"/>
      <c r="CX125" s="790"/>
      <c r="CY125" s="790"/>
      <c r="CZ125" s="790"/>
      <c r="DA125" s="790"/>
      <c r="DB125" s="790"/>
      <c r="DC125" s="790"/>
      <c r="DD125" s="790"/>
      <c r="DE125" s="790"/>
      <c r="DF125" s="791"/>
      <c r="DG125" s="845" t="s">
        <v>119</v>
      </c>
      <c r="DH125" s="827"/>
      <c r="DI125" s="827"/>
      <c r="DJ125" s="827"/>
      <c r="DK125" s="827"/>
      <c r="DL125" s="827" t="s">
        <v>119</v>
      </c>
      <c r="DM125" s="827"/>
      <c r="DN125" s="827"/>
      <c r="DO125" s="827"/>
      <c r="DP125" s="827"/>
      <c r="DQ125" s="827" t="s">
        <v>469</v>
      </c>
      <c r="DR125" s="827"/>
      <c r="DS125" s="827"/>
      <c r="DT125" s="827"/>
      <c r="DU125" s="827"/>
      <c r="DV125" s="828" t="s">
        <v>119</v>
      </c>
      <c r="DW125" s="828"/>
      <c r="DX125" s="828"/>
      <c r="DY125" s="828"/>
      <c r="DZ125" s="829"/>
    </row>
    <row r="126" spans="1:130" s="234" customFormat="1" ht="26.25" customHeight="1" thickBot="1" x14ac:dyDescent="0.25">
      <c r="A126" s="802"/>
      <c r="B126" s="803"/>
      <c r="C126" s="806" t="s">
        <v>452</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11537</v>
      </c>
      <c r="AB126" s="762"/>
      <c r="AC126" s="762"/>
      <c r="AD126" s="762"/>
      <c r="AE126" s="763"/>
      <c r="AF126" s="764">
        <v>24469</v>
      </c>
      <c r="AG126" s="762"/>
      <c r="AH126" s="762"/>
      <c r="AI126" s="762"/>
      <c r="AJ126" s="763"/>
      <c r="AK126" s="764" t="s">
        <v>470</v>
      </c>
      <c r="AL126" s="762"/>
      <c r="AM126" s="762"/>
      <c r="AN126" s="762"/>
      <c r="AO126" s="763"/>
      <c r="AP126" s="809" t="s">
        <v>466</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471</v>
      </c>
      <c r="CQ126" s="732"/>
      <c r="CR126" s="732"/>
      <c r="CS126" s="732"/>
      <c r="CT126" s="732"/>
      <c r="CU126" s="732"/>
      <c r="CV126" s="732"/>
      <c r="CW126" s="732"/>
      <c r="CX126" s="732"/>
      <c r="CY126" s="732"/>
      <c r="CZ126" s="732"/>
      <c r="DA126" s="732"/>
      <c r="DB126" s="732"/>
      <c r="DC126" s="732"/>
      <c r="DD126" s="732"/>
      <c r="DE126" s="732"/>
      <c r="DF126" s="733"/>
      <c r="DG126" s="798" t="s">
        <v>119</v>
      </c>
      <c r="DH126" s="799"/>
      <c r="DI126" s="799"/>
      <c r="DJ126" s="799"/>
      <c r="DK126" s="799"/>
      <c r="DL126" s="799" t="s">
        <v>119</v>
      </c>
      <c r="DM126" s="799"/>
      <c r="DN126" s="799"/>
      <c r="DO126" s="799"/>
      <c r="DP126" s="799"/>
      <c r="DQ126" s="799" t="s">
        <v>119</v>
      </c>
      <c r="DR126" s="799"/>
      <c r="DS126" s="799"/>
      <c r="DT126" s="799"/>
      <c r="DU126" s="799"/>
      <c r="DV126" s="776" t="s">
        <v>119</v>
      </c>
      <c r="DW126" s="776"/>
      <c r="DX126" s="776"/>
      <c r="DY126" s="776"/>
      <c r="DZ126" s="777"/>
    </row>
    <row r="127" spans="1:130" s="234" customFormat="1" ht="26.25" customHeight="1" x14ac:dyDescent="0.2">
      <c r="A127" s="804"/>
      <c r="B127" s="805"/>
      <c r="C127" s="823" t="s">
        <v>472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57202</v>
      </c>
      <c r="AB127" s="762"/>
      <c r="AC127" s="762"/>
      <c r="AD127" s="762"/>
      <c r="AE127" s="763"/>
      <c r="AF127" s="764">
        <v>60227</v>
      </c>
      <c r="AG127" s="762"/>
      <c r="AH127" s="762"/>
      <c r="AI127" s="762"/>
      <c r="AJ127" s="763"/>
      <c r="AK127" s="764">
        <v>67195</v>
      </c>
      <c r="AL127" s="762"/>
      <c r="AM127" s="762"/>
      <c r="AN127" s="762"/>
      <c r="AO127" s="763"/>
      <c r="AP127" s="809">
        <v>0</v>
      </c>
      <c r="AQ127" s="810"/>
      <c r="AR127" s="810"/>
      <c r="AS127" s="810"/>
      <c r="AT127" s="811"/>
      <c r="AU127" s="270"/>
      <c r="AV127" s="270"/>
      <c r="AW127" s="270"/>
      <c r="AX127" s="826" t="s">
        <v>473</v>
      </c>
      <c r="AY127" s="794"/>
      <c r="AZ127" s="794"/>
      <c r="BA127" s="794"/>
      <c r="BB127" s="794"/>
      <c r="BC127" s="794"/>
      <c r="BD127" s="794"/>
      <c r="BE127" s="795"/>
      <c r="BF127" s="793" t="s">
        <v>474</v>
      </c>
      <c r="BG127" s="794"/>
      <c r="BH127" s="794"/>
      <c r="BI127" s="794"/>
      <c r="BJ127" s="794"/>
      <c r="BK127" s="794"/>
      <c r="BL127" s="795"/>
      <c r="BM127" s="793" t="s">
        <v>475</v>
      </c>
      <c r="BN127" s="794"/>
      <c r="BO127" s="794"/>
      <c r="BP127" s="794"/>
      <c r="BQ127" s="794"/>
      <c r="BR127" s="794"/>
      <c r="BS127" s="795"/>
      <c r="BT127" s="793" t="s">
        <v>476</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477</v>
      </c>
      <c r="CQ127" s="732"/>
      <c r="CR127" s="732"/>
      <c r="CS127" s="732"/>
      <c r="CT127" s="732"/>
      <c r="CU127" s="732"/>
      <c r="CV127" s="732"/>
      <c r="CW127" s="732"/>
      <c r="CX127" s="732"/>
      <c r="CY127" s="732"/>
      <c r="CZ127" s="732"/>
      <c r="DA127" s="732"/>
      <c r="DB127" s="732"/>
      <c r="DC127" s="732"/>
      <c r="DD127" s="732"/>
      <c r="DE127" s="732"/>
      <c r="DF127" s="733"/>
      <c r="DG127" s="798" t="s">
        <v>428</v>
      </c>
      <c r="DH127" s="799"/>
      <c r="DI127" s="799"/>
      <c r="DJ127" s="799"/>
      <c r="DK127" s="799"/>
      <c r="DL127" s="799" t="s">
        <v>119</v>
      </c>
      <c r="DM127" s="799"/>
      <c r="DN127" s="799"/>
      <c r="DO127" s="799"/>
      <c r="DP127" s="799"/>
      <c r="DQ127" s="799" t="s">
        <v>119</v>
      </c>
      <c r="DR127" s="799"/>
      <c r="DS127" s="799"/>
      <c r="DT127" s="799"/>
      <c r="DU127" s="799"/>
      <c r="DV127" s="776" t="s">
        <v>119</v>
      </c>
      <c r="DW127" s="776"/>
      <c r="DX127" s="776"/>
      <c r="DY127" s="776"/>
      <c r="DZ127" s="777"/>
    </row>
    <row r="128" spans="1:130" s="234" customFormat="1" ht="26.25" customHeight="1" thickBot="1" x14ac:dyDescent="0.25">
      <c r="A128" s="778" t="s">
        <v>478</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479</v>
      </c>
      <c r="X128" s="780"/>
      <c r="Y128" s="780"/>
      <c r="Z128" s="781"/>
      <c r="AA128" s="782">
        <v>4656825</v>
      </c>
      <c r="AB128" s="783"/>
      <c r="AC128" s="783"/>
      <c r="AD128" s="783"/>
      <c r="AE128" s="784"/>
      <c r="AF128" s="785">
        <v>15894677</v>
      </c>
      <c r="AG128" s="783"/>
      <c r="AH128" s="783"/>
      <c r="AI128" s="783"/>
      <c r="AJ128" s="784"/>
      <c r="AK128" s="785">
        <v>9088176</v>
      </c>
      <c r="AL128" s="783"/>
      <c r="AM128" s="783"/>
      <c r="AN128" s="783"/>
      <c r="AO128" s="784"/>
      <c r="AP128" s="786"/>
      <c r="AQ128" s="787"/>
      <c r="AR128" s="787"/>
      <c r="AS128" s="787"/>
      <c r="AT128" s="788"/>
      <c r="AU128" s="270"/>
      <c r="AV128" s="270"/>
      <c r="AW128" s="270"/>
      <c r="AX128" s="789" t="s">
        <v>480</v>
      </c>
      <c r="AY128" s="790"/>
      <c r="AZ128" s="790"/>
      <c r="BA128" s="790"/>
      <c r="BB128" s="790"/>
      <c r="BC128" s="790"/>
      <c r="BD128" s="790"/>
      <c r="BE128" s="791"/>
      <c r="BF128" s="768" t="s">
        <v>119</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481</v>
      </c>
      <c r="CQ128" s="710"/>
      <c r="CR128" s="710"/>
      <c r="CS128" s="710"/>
      <c r="CT128" s="710"/>
      <c r="CU128" s="710"/>
      <c r="CV128" s="710"/>
      <c r="CW128" s="710"/>
      <c r="CX128" s="710"/>
      <c r="CY128" s="710"/>
      <c r="CZ128" s="710"/>
      <c r="DA128" s="710"/>
      <c r="DB128" s="710"/>
      <c r="DC128" s="710"/>
      <c r="DD128" s="710"/>
      <c r="DE128" s="710"/>
      <c r="DF128" s="711"/>
      <c r="DG128" s="772">
        <v>9823577</v>
      </c>
      <c r="DH128" s="773"/>
      <c r="DI128" s="773"/>
      <c r="DJ128" s="773"/>
      <c r="DK128" s="773"/>
      <c r="DL128" s="773">
        <v>10179306</v>
      </c>
      <c r="DM128" s="773"/>
      <c r="DN128" s="773"/>
      <c r="DO128" s="773"/>
      <c r="DP128" s="773"/>
      <c r="DQ128" s="773">
        <v>9923275</v>
      </c>
      <c r="DR128" s="773"/>
      <c r="DS128" s="773"/>
      <c r="DT128" s="773"/>
      <c r="DU128" s="773"/>
      <c r="DV128" s="774">
        <v>2.2999999999999998</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482</v>
      </c>
      <c r="X129" s="759"/>
      <c r="Y129" s="759"/>
      <c r="Z129" s="760"/>
      <c r="AA129" s="761">
        <v>597362258</v>
      </c>
      <c r="AB129" s="762"/>
      <c r="AC129" s="762"/>
      <c r="AD129" s="762"/>
      <c r="AE129" s="763"/>
      <c r="AF129" s="764">
        <v>558840431</v>
      </c>
      <c r="AG129" s="762"/>
      <c r="AH129" s="762"/>
      <c r="AI129" s="762"/>
      <c r="AJ129" s="763"/>
      <c r="AK129" s="764">
        <v>552829355</v>
      </c>
      <c r="AL129" s="762"/>
      <c r="AM129" s="762"/>
      <c r="AN129" s="762"/>
      <c r="AO129" s="763"/>
      <c r="AP129" s="765"/>
      <c r="AQ129" s="766"/>
      <c r="AR129" s="766"/>
      <c r="AS129" s="766"/>
      <c r="AT129" s="767"/>
      <c r="AU129" s="272"/>
      <c r="AV129" s="272"/>
      <c r="AW129" s="272"/>
      <c r="AX129" s="731" t="s">
        <v>483</v>
      </c>
      <c r="AY129" s="732"/>
      <c r="AZ129" s="732"/>
      <c r="BA129" s="732"/>
      <c r="BB129" s="732"/>
      <c r="BC129" s="732"/>
      <c r="BD129" s="732"/>
      <c r="BE129" s="733"/>
      <c r="BF129" s="751" t="s">
        <v>119</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484</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485</v>
      </c>
      <c r="X130" s="759"/>
      <c r="Y130" s="759"/>
      <c r="Z130" s="760"/>
      <c r="AA130" s="761">
        <v>127172971</v>
      </c>
      <c r="AB130" s="762"/>
      <c r="AC130" s="762"/>
      <c r="AD130" s="762"/>
      <c r="AE130" s="763"/>
      <c r="AF130" s="764">
        <v>118928893</v>
      </c>
      <c r="AG130" s="762"/>
      <c r="AH130" s="762"/>
      <c r="AI130" s="762"/>
      <c r="AJ130" s="763"/>
      <c r="AK130" s="764">
        <v>115260140</v>
      </c>
      <c r="AL130" s="762"/>
      <c r="AM130" s="762"/>
      <c r="AN130" s="762"/>
      <c r="AO130" s="763"/>
      <c r="AP130" s="765"/>
      <c r="AQ130" s="766"/>
      <c r="AR130" s="766"/>
      <c r="AS130" s="766"/>
      <c r="AT130" s="767"/>
      <c r="AU130" s="272"/>
      <c r="AV130" s="272"/>
      <c r="AW130" s="272"/>
      <c r="AX130" s="731" t="s">
        <v>486</v>
      </c>
      <c r="AY130" s="732"/>
      <c r="AZ130" s="732"/>
      <c r="BA130" s="732"/>
      <c r="BB130" s="732"/>
      <c r="BC130" s="732"/>
      <c r="BD130" s="732"/>
      <c r="BE130" s="733"/>
      <c r="BF130" s="734">
        <v>15.9</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487</v>
      </c>
      <c r="X131" s="742"/>
      <c r="Y131" s="742"/>
      <c r="Z131" s="743"/>
      <c r="AA131" s="744">
        <v>470189287</v>
      </c>
      <c r="AB131" s="745"/>
      <c r="AC131" s="745"/>
      <c r="AD131" s="745"/>
      <c r="AE131" s="746"/>
      <c r="AF131" s="747">
        <v>439911538</v>
      </c>
      <c r="AG131" s="745"/>
      <c r="AH131" s="745"/>
      <c r="AI131" s="745"/>
      <c r="AJ131" s="746"/>
      <c r="AK131" s="747">
        <v>437569215</v>
      </c>
      <c r="AL131" s="745"/>
      <c r="AM131" s="745"/>
      <c r="AN131" s="745"/>
      <c r="AO131" s="746"/>
      <c r="AP131" s="748"/>
      <c r="AQ131" s="749"/>
      <c r="AR131" s="749"/>
      <c r="AS131" s="749"/>
      <c r="AT131" s="750"/>
      <c r="AU131" s="272"/>
      <c r="AV131" s="272"/>
      <c r="AW131" s="272"/>
      <c r="AX131" s="709" t="s">
        <v>488</v>
      </c>
      <c r="AY131" s="710"/>
      <c r="AZ131" s="710"/>
      <c r="BA131" s="710"/>
      <c r="BB131" s="710"/>
      <c r="BC131" s="710"/>
      <c r="BD131" s="710"/>
      <c r="BE131" s="711"/>
      <c r="BF131" s="712">
        <v>321.39999999999998</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489</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490</v>
      </c>
      <c r="W132" s="722"/>
      <c r="X132" s="722"/>
      <c r="Y132" s="722"/>
      <c r="Z132" s="723"/>
      <c r="AA132" s="724">
        <v>14.64102988</v>
      </c>
      <c r="AB132" s="725"/>
      <c r="AC132" s="725"/>
      <c r="AD132" s="725"/>
      <c r="AE132" s="726"/>
      <c r="AF132" s="727">
        <v>16.09513888</v>
      </c>
      <c r="AG132" s="725"/>
      <c r="AH132" s="725"/>
      <c r="AI132" s="725"/>
      <c r="AJ132" s="726"/>
      <c r="AK132" s="727">
        <v>17.110778459999999</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491</v>
      </c>
      <c r="W133" s="701"/>
      <c r="X133" s="701"/>
      <c r="Y133" s="701"/>
      <c r="Z133" s="702"/>
      <c r="AA133" s="703">
        <v>14.6</v>
      </c>
      <c r="AB133" s="704"/>
      <c r="AC133" s="704"/>
      <c r="AD133" s="704"/>
      <c r="AE133" s="705"/>
      <c r="AF133" s="703">
        <v>14.9</v>
      </c>
      <c r="AG133" s="704"/>
      <c r="AH133" s="704"/>
      <c r="AI133" s="704"/>
      <c r="AJ133" s="705"/>
      <c r="AK133" s="703">
        <v>15.9</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4LvOFLYite3/qj69x32bhJpsZDRfp+dLytL66iA7vpGfgtXmZhn9I/uPCMPgsTTTJekejyH0YobyyE06QaWInQ==" saltValue="m434xpI+4jAQQ4/bwlWBGQ==" spinCount="100000" sheet="1" objects="1" scenarios="1" formatRows="0"/>
  <mergeCells count="2033">
    <mergeCell ref="DQ45:DU45"/>
    <mergeCell ref="DV45:DZ45"/>
    <mergeCell ref="CH45:CL45"/>
    <mergeCell ref="CM45:CQ45"/>
    <mergeCell ref="CR45:CV45"/>
    <mergeCell ref="CW45:DA45"/>
    <mergeCell ref="DB45:DF45"/>
    <mergeCell ref="DG45:DK45"/>
    <mergeCell ref="BS45:CG45"/>
    <mergeCell ref="DB47:DF47"/>
    <mergeCell ref="DG47:DK47"/>
    <mergeCell ref="DL47:DP47"/>
    <mergeCell ref="DQ47:DU47"/>
    <mergeCell ref="DV47:DZ47"/>
    <mergeCell ref="BS47:CG47"/>
    <mergeCell ref="CH47:CL47"/>
    <mergeCell ref="CM47:CQ47"/>
    <mergeCell ref="CR47:CV47"/>
    <mergeCell ref="CW47:DA47"/>
    <mergeCell ref="DV46:DZ46"/>
    <mergeCell ref="CR46:CV46"/>
    <mergeCell ref="CW46:DA46"/>
    <mergeCell ref="DB46:DF46"/>
    <mergeCell ref="DG46:DK46"/>
    <mergeCell ref="DL46:DP46"/>
    <mergeCell ref="DQ46:DU46"/>
    <mergeCell ref="DL45:DP45"/>
    <mergeCell ref="BS46:CG46"/>
    <mergeCell ref="CH46:CL46"/>
    <mergeCell ref="CM46:CQ46"/>
    <mergeCell ref="DQ42:DU42"/>
    <mergeCell ref="DV42:DZ42"/>
    <mergeCell ref="CH42:CL42"/>
    <mergeCell ref="CM42:CQ42"/>
    <mergeCell ref="CR42:CV42"/>
    <mergeCell ref="CW42:DA42"/>
    <mergeCell ref="DB42:DF42"/>
    <mergeCell ref="DG42:DK42"/>
    <mergeCell ref="BS42:CG42"/>
    <mergeCell ref="DB44:DF44"/>
    <mergeCell ref="DG44:DK44"/>
    <mergeCell ref="DL44:DP44"/>
    <mergeCell ref="DQ44:DU44"/>
    <mergeCell ref="DV44:DZ44"/>
    <mergeCell ref="BS44:CG44"/>
    <mergeCell ref="CH44:CL44"/>
    <mergeCell ref="CM44:CQ44"/>
    <mergeCell ref="CR44:CV44"/>
    <mergeCell ref="CW44:DA44"/>
    <mergeCell ref="DV43:DZ43"/>
    <mergeCell ref="CR43:CV43"/>
    <mergeCell ref="CW43:DA43"/>
    <mergeCell ref="DB43:DF43"/>
    <mergeCell ref="DG43:DK43"/>
    <mergeCell ref="DL43:DP43"/>
    <mergeCell ref="DQ43:DU43"/>
    <mergeCell ref="DL42:DP42"/>
    <mergeCell ref="BS43:CG43"/>
    <mergeCell ref="CH43:CL43"/>
    <mergeCell ref="CM43:CQ43"/>
    <mergeCell ref="DQ39:DU39"/>
    <mergeCell ref="DV39:DZ39"/>
    <mergeCell ref="CH39:CL39"/>
    <mergeCell ref="CM39:CQ39"/>
    <mergeCell ref="CR39:CV39"/>
    <mergeCell ref="CW39:DA39"/>
    <mergeCell ref="DB39:DF39"/>
    <mergeCell ref="DG39:DK39"/>
    <mergeCell ref="BS39:CG39"/>
    <mergeCell ref="DB41:DF41"/>
    <mergeCell ref="DG41:DK41"/>
    <mergeCell ref="DL41:DP41"/>
    <mergeCell ref="DQ41:DU41"/>
    <mergeCell ref="DV41:DZ41"/>
    <mergeCell ref="BS41:CG41"/>
    <mergeCell ref="CH41:CL41"/>
    <mergeCell ref="CM41:CQ41"/>
    <mergeCell ref="CR41:CV41"/>
    <mergeCell ref="CW41:DA41"/>
    <mergeCell ref="DV40:DZ40"/>
    <mergeCell ref="CR40:CV40"/>
    <mergeCell ref="CW40:DA40"/>
    <mergeCell ref="DB40:DF40"/>
    <mergeCell ref="DG40:DK40"/>
    <mergeCell ref="DL40:DP40"/>
    <mergeCell ref="DQ40:DU40"/>
    <mergeCell ref="DL39:DP39"/>
    <mergeCell ref="BS40:CG40"/>
    <mergeCell ref="CH40:CL40"/>
    <mergeCell ref="CM40:CQ40"/>
    <mergeCell ref="DQ36:DU36"/>
    <mergeCell ref="DV36:DZ36"/>
    <mergeCell ref="CH36:CL36"/>
    <mergeCell ref="CM36:CQ36"/>
    <mergeCell ref="CR36:CV36"/>
    <mergeCell ref="CW36:DA36"/>
    <mergeCell ref="DB36:DF36"/>
    <mergeCell ref="DG36:DK36"/>
    <mergeCell ref="BS36:CG36"/>
    <mergeCell ref="DB38:DF38"/>
    <mergeCell ref="DG38:DK38"/>
    <mergeCell ref="DL38:DP38"/>
    <mergeCell ref="DQ38:DU38"/>
    <mergeCell ref="DV38:DZ38"/>
    <mergeCell ref="BS38:CG38"/>
    <mergeCell ref="CH38:CL38"/>
    <mergeCell ref="CM38:CQ38"/>
    <mergeCell ref="CR38:CV38"/>
    <mergeCell ref="CW38:DA38"/>
    <mergeCell ref="DV37:DZ37"/>
    <mergeCell ref="CR37:CV37"/>
    <mergeCell ref="CW37:DA37"/>
    <mergeCell ref="DB37:DF37"/>
    <mergeCell ref="DG37:DK37"/>
    <mergeCell ref="DL37:DP37"/>
    <mergeCell ref="DQ37:DU37"/>
    <mergeCell ref="DL36:DP36"/>
    <mergeCell ref="BS37:CG37"/>
    <mergeCell ref="CH37:CL37"/>
    <mergeCell ref="CM37:CQ37"/>
    <mergeCell ref="DQ33:DU33"/>
    <mergeCell ref="DV33:DZ33"/>
    <mergeCell ref="CH33:CL33"/>
    <mergeCell ref="CM33:CQ33"/>
    <mergeCell ref="CR33:CV33"/>
    <mergeCell ref="CW33:DA33"/>
    <mergeCell ref="DB33:DF33"/>
    <mergeCell ref="DG33:DK33"/>
    <mergeCell ref="BS33:CG33"/>
    <mergeCell ref="DB35:DF35"/>
    <mergeCell ref="DG35:DK35"/>
    <mergeCell ref="DL35:DP35"/>
    <mergeCell ref="DQ35:DU35"/>
    <mergeCell ref="DV35:DZ35"/>
    <mergeCell ref="BS35:CG35"/>
    <mergeCell ref="CH35:CL35"/>
    <mergeCell ref="CM35:CQ35"/>
    <mergeCell ref="CR35:CV35"/>
    <mergeCell ref="CW35:DA35"/>
    <mergeCell ref="DV34:DZ34"/>
    <mergeCell ref="CR34:CV34"/>
    <mergeCell ref="CW34:DA34"/>
    <mergeCell ref="DB34:DF34"/>
    <mergeCell ref="DG34:DK34"/>
    <mergeCell ref="DL34:DP34"/>
    <mergeCell ref="DQ34:DU34"/>
    <mergeCell ref="DL33:DP33"/>
    <mergeCell ref="BS34:CG34"/>
    <mergeCell ref="CH34:CL34"/>
    <mergeCell ref="CM34:CQ34"/>
    <mergeCell ref="DQ30:DU30"/>
    <mergeCell ref="DV30:DZ30"/>
    <mergeCell ref="CH30:CL30"/>
    <mergeCell ref="CM30:CQ30"/>
    <mergeCell ref="CR30:CV30"/>
    <mergeCell ref="CW30:DA30"/>
    <mergeCell ref="DB30:DF30"/>
    <mergeCell ref="DG30:DK30"/>
    <mergeCell ref="BS30:CG30"/>
    <mergeCell ref="DB32:DF32"/>
    <mergeCell ref="DG32:DK32"/>
    <mergeCell ref="DL32:DP32"/>
    <mergeCell ref="DQ32:DU32"/>
    <mergeCell ref="DV32:DZ32"/>
    <mergeCell ref="BS32:CG32"/>
    <mergeCell ref="CH32:CL32"/>
    <mergeCell ref="CM32:CQ32"/>
    <mergeCell ref="CR32:CV32"/>
    <mergeCell ref="CW32:DA32"/>
    <mergeCell ref="DV31:DZ31"/>
    <mergeCell ref="CR31:CV31"/>
    <mergeCell ref="CW31:DA31"/>
    <mergeCell ref="DB31:DF31"/>
    <mergeCell ref="DG31:DK31"/>
    <mergeCell ref="DL31:DP31"/>
    <mergeCell ref="DQ31:DU31"/>
    <mergeCell ref="DL30:DP30"/>
    <mergeCell ref="BS31:CG31"/>
    <mergeCell ref="CH31:CL31"/>
    <mergeCell ref="CM31:CQ31"/>
    <mergeCell ref="DB29:DF29"/>
    <mergeCell ref="DG29:DK29"/>
    <mergeCell ref="DL29:DP29"/>
    <mergeCell ref="DQ29:DU29"/>
    <mergeCell ref="DV29:DZ29"/>
    <mergeCell ref="BS29:CG29"/>
    <mergeCell ref="CH29:CL29"/>
    <mergeCell ref="CM29:CQ29"/>
    <mergeCell ref="CR29:CV29"/>
    <mergeCell ref="CW29:DA29"/>
    <mergeCell ref="DV28:DZ28"/>
    <mergeCell ref="CR28:CV28"/>
    <mergeCell ref="CW28:DA28"/>
    <mergeCell ref="DB28:DF28"/>
    <mergeCell ref="DG28:DK28"/>
    <mergeCell ref="DL28:DP28"/>
    <mergeCell ref="DQ28:DU28"/>
    <mergeCell ref="BS28:CG28"/>
    <mergeCell ref="CH28:CL28"/>
    <mergeCell ref="CM28:CQ28"/>
    <mergeCell ref="BS26:CG26"/>
    <mergeCell ref="DB25:DF25"/>
    <mergeCell ref="DG25:DK25"/>
    <mergeCell ref="DL25:DP25"/>
    <mergeCell ref="DQ25:DU25"/>
    <mergeCell ref="DV25:DZ25"/>
    <mergeCell ref="BS25:CG25"/>
    <mergeCell ref="CH25:CL25"/>
    <mergeCell ref="CM25:CQ25"/>
    <mergeCell ref="CR25:CV25"/>
    <mergeCell ref="CW25:DA25"/>
    <mergeCell ref="DL27:DP27"/>
    <mergeCell ref="DQ27:DU27"/>
    <mergeCell ref="DV27:DZ27"/>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CM19:CQ19"/>
    <mergeCell ref="DB21:DF21"/>
    <mergeCell ref="DG21:DK21"/>
    <mergeCell ref="DL21:DP21"/>
    <mergeCell ref="DQ21:DU21"/>
    <mergeCell ref="DV21:DZ21"/>
    <mergeCell ref="BS21:CG21"/>
    <mergeCell ref="CH21:CL21"/>
    <mergeCell ref="CM21:CQ21"/>
    <mergeCell ref="CR21:CV21"/>
    <mergeCell ref="CW21:DA21"/>
    <mergeCell ref="DL20:DP20"/>
    <mergeCell ref="DQ20:DU20"/>
    <mergeCell ref="DV20:DZ20"/>
    <mergeCell ref="CH20:CL20"/>
    <mergeCell ref="CM20:CQ20"/>
    <mergeCell ref="CR20:CV20"/>
    <mergeCell ref="CW20:DA20"/>
    <mergeCell ref="DB20:DF20"/>
    <mergeCell ref="DG20:DK20"/>
    <mergeCell ref="DB19:DF19"/>
    <mergeCell ref="DG19:DK19"/>
    <mergeCell ref="DL19:DP19"/>
    <mergeCell ref="DQ19:DU19"/>
    <mergeCell ref="DV19:DZ19"/>
    <mergeCell ref="BS20:CG20"/>
    <mergeCell ref="CR19:CV19"/>
    <mergeCell ref="CW19:DA19"/>
    <mergeCell ref="BS19:CG19"/>
    <mergeCell ref="CH19:CL19"/>
    <mergeCell ref="CM16:CQ16"/>
    <mergeCell ref="DB18:DF18"/>
    <mergeCell ref="DG18:DK18"/>
    <mergeCell ref="DL18:DP18"/>
    <mergeCell ref="DQ18:DU18"/>
    <mergeCell ref="DV18:DZ18"/>
    <mergeCell ref="BS18:CG18"/>
    <mergeCell ref="CH18:CL18"/>
    <mergeCell ref="CM18:CQ18"/>
    <mergeCell ref="CR18:CV18"/>
    <mergeCell ref="CW18:DA18"/>
    <mergeCell ref="DL17:DP17"/>
    <mergeCell ref="DQ17:DU17"/>
    <mergeCell ref="DV17:DZ17"/>
    <mergeCell ref="CH17:CL17"/>
    <mergeCell ref="CM17:CQ17"/>
    <mergeCell ref="CR17:CV17"/>
    <mergeCell ref="CW17:DA17"/>
    <mergeCell ref="DB17:DF17"/>
    <mergeCell ref="DG17:DK17"/>
    <mergeCell ref="DB16:DF16"/>
    <mergeCell ref="DG16:DK16"/>
    <mergeCell ref="DL16:DP16"/>
    <mergeCell ref="DQ16:DU16"/>
    <mergeCell ref="DV16:DZ16"/>
    <mergeCell ref="BS17:CG17"/>
    <mergeCell ref="CR16:CV16"/>
    <mergeCell ref="CW16:DA16"/>
    <mergeCell ref="BS16:CG16"/>
    <mergeCell ref="CH16:CL16"/>
    <mergeCell ref="CM13:CQ13"/>
    <mergeCell ref="DB15:DF15"/>
    <mergeCell ref="DG15:DK15"/>
    <mergeCell ref="DL15:DP15"/>
    <mergeCell ref="DQ15:DU15"/>
    <mergeCell ref="DV15:DZ15"/>
    <mergeCell ref="BS15:CG15"/>
    <mergeCell ref="CH15:CL15"/>
    <mergeCell ref="CM15:CQ15"/>
    <mergeCell ref="CR15:CV15"/>
    <mergeCell ref="CW15:DA15"/>
    <mergeCell ref="DL14:DP14"/>
    <mergeCell ref="DQ14:DU14"/>
    <mergeCell ref="DV14:DZ14"/>
    <mergeCell ref="CH14:CL14"/>
    <mergeCell ref="CM14:CQ14"/>
    <mergeCell ref="CR14:CV14"/>
    <mergeCell ref="CW14:DA14"/>
    <mergeCell ref="DB14:DF14"/>
    <mergeCell ref="DG14:DK14"/>
    <mergeCell ref="DB13:DF13"/>
    <mergeCell ref="DG13:DK13"/>
    <mergeCell ref="DL13:DP13"/>
    <mergeCell ref="DQ13:DU13"/>
    <mergeCell ref="DV13:DZ13"/>
    <mergeCell ref="BS14:CG14"/>
    <mergeCell ref="CR13:CV13"/>
    <mergeCell ref="CW13:DA13"/>
    <mergeCell ref="BS13:CG13"/>
    <mergeCell ref="CH13:CL13"/>
    <mergeCell ref="CM10:CQ10"/>
    <mergeCell ref="DB12:DF12"/>
    <mergeCell ref="DG12:DK12"/>
    <mergeCell ref="DL12:DP12"/>
    <mergeCell ref="DQ12:DU12"/>
    <mergeCell ref="DV12:DZ12"/>
    <mergeCell ref="BS12:CG12"/>
    <mergeCell ref="CH12:CL12"/>
    <mergeCell ref="CM12:CQ12"/>
    <mergeCell ref="CR12:CV12"/>
    <mergeCell ref="CW12:DA12"/>
    <mergeCell ref="DL11:DP11"/>
    <mergeCell ref="DQ11:DU11"/>
    <mergeCell ref="DV11:DZ11"/>
    <mergeCell ref="CH11:CL11"/>
    <mergeCell ref="CM11:CQ11"/>
    <mergeCell ref="CR11:CV11"/>
    <mergeCell ref="CW11:DA11"/>
    <mergeCell ref="DB11:DF11"/>
    <mergeCell ref="DG11:DK11"/>
    <mergeCell ref="DB10:DF10"/>
    <mergeCell ref="DG10:DK10"/>
    <mergeCell ref="DL10:DP10"/>
    <mergeCell ref="DQ10:DU10"/>
    <mergeCell ref="DV10:DZ10"/>
    <mergeCell ref="BS11:CG11"/>
    <mergeCell ref="CR10:CV10"/>
    <mergeCell ref="CW10:DA10"/>
    <mergeCell ref="BS10:CG10"/>
    <mergeCell ref="CH10:CL10"/>
    <mergeCell ref="DB9:DF9"/>
    <mergeCell ref="DG9:DK9"/>
    <mergeCell ref="DL9:DP9"/>
    <mergeCell ref="DQ9:DU9"/>
    <mergeCell ref="DV9:DZ9"/>
    <mergeCell ref="BS9:CG9"/>
    <mergeCell ref="CH9:CL9"/>
    <mergeCell ref="CM9:CQ9"/>
    <mergeCell ref="CR9:CV9"/>
    <mergeCell ref="CW9:DA9"/>
    <mergeCell ref="DL8:DP8"/>
    <mergeCell ref="DQ8:DU8"/>
    <mergeCell ref="DV8:DZ8"/>
    <mergeCell ref="CH8:CL8"/>
    <mergeCell ref="CM8:CQ8"/>
    <mergeCell ref="CR8:CV8"/>
    <mergeCell ref="CW8:DA8"/>
    <mergeCell ref="DB8:DF8"/>
    <mergeCell ref="DG8:DK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B8:P8"/>
    <mergeCell ref="Q8:U8"/>
    <mergeCell ref="V8:Z8"/>
    <mergeCell ref="AA8:AE8"/>
    <mergeCell ref="AF8:AJ8"/>
    <mergeCell ref="AK8:AO8"/>
    <mergeCell ref="AP8:AT8"/>
    <mergeCell ref="AU8:AY8"/>
    <mergeCell ref="DL7:DP7"/>
    <mergeCell ref="DQ7:DU7"/>
    <mergeCell ref="AK7:AO7"/>
    <mergeCell ref="AP7:AT7"/>
    <mergeCell ref="AU7:AY7"/>
    <mergeCell ref="BS8:CG8"/>
    <mergeCell ref="BS7:CG7"/>
    <mergeCell ref="CH7:CL7"/>
    <mergeCell ref="CM7:CQ7"/>
    <mergeCell ref="B10:P10"/>
    <mergeCell ref="Q10:U10"/>
    <mergeCell ref="V10:Z10"/>
    <mergeCell ref="AA10:AE10"/>
    <mergeCell ref="AF10:AJ10"/>
    <mergeCell ref="AU9:AY9"/>
    <mergeCell ref="B9:P9"/>
    <mergeCell ref="Q9:U9"/>
    <mergeCell ref="V9:Z9"/>
    <mergeCell ref="AA9:AE9"/>
    <mergeCell ref="AF9:AJ9"/>
    <mergeCell ref="AK9:AO9"/>
    <mergeCell ref="AP9:AT9"/>
    <mergeCell ref="B11:P11"/>
    <mergeCell ref="Q11:U11"/>
    <mergeCell ref="V11:Z11"/>
    <mergeCell ref="AA11:AE11"/>
    <mergeCell ref="AF11:AJ11"/>
    <mergeCell ref="AK11:AO11"/>
    <mergeCell ref="AP11:AT11"/>
    <mergeCell ref="AU11:AY11"/>
    <mergeCell ref="AK10:AO10"/>
    <mergeCell ref="AP10:AT10"/>
    <mergeCell ref="AU10:AY10"/>
    <mergeCell ref="B13:P13"/>
    <mergeCell ref="Q13:U13"/>
    <mergeCell ref="V13:Z13"/>
    <mergeCell ref="AA13:AE13"/>
    <mergeCell ref="AF13:AJ13"/>
    <mergeCell ref="AU12:AY12"/>
    <mergeCell ref="B12:P12"/>
    <mergeCell ref="Q12:U12"/>
    <mergeCell ref="V12:Z12"/>
    <mergeCell ref="AA12:AE12"/>
    <mergeCell ref="AF12:AJ12"/>
    <mergeCell ref="AK12:AO12"/>
    <mergeCell ref="AP12:AT12"/>
    <mergeCell ref="B14:P14"/>
    <mergeCell ref="Q14:U14"/>
    <mergeCell ref="V14:Z14"/>
    <mergeCell ref="AA14:AE14"/>
    <mergeCell ref="AF14:AJ14"/>
    <mergeCell ref="AK14:AO14"/>
    <mergeCell ref="AP14:AT14"/>
    <mergeCell ref="AU14:AY14"/>
    <mergeCell ref="AK13:AO13"/>
    <mergeCell ref="AP13:AT13"/>
    <mergeCell ref="AU13:AY13"/>
    <mergeCell ref="B16:P16"/>
    <mergeCell ref="Q16:U16"/>
    <mergeCell ref="V16:Z16"/>
    <mergeCell ref="AA16:AE16"/>
    <mergeCell ref="AF16:AJ16"/>
    <mergeCell ref="AU15:AY15"/>
    <mergeCell ref="B15:P15"/>
    <mergeCell ref="Q15:U15"/>
    <mergeCell ref="V15:Z15"/>
    <mergeCell ref="AA15:AE15"/>
    <mergeCell ref="AF15:AJ15"/>
    <mergeCell ref="AK15:AO15"/>
    <mergeCell ref="AP15:AT15"/>
    <mergeCell ref="B17:P17"/>
    <mergeCell ref="Q17:U17"/>
    <mergeCell ref="V17:Z17"/>
    <mergeCell ref="AA17:AE17"/>
    <mergeCell ref="AF17:AJ17"/>
    <mergeCell ref="AK17:AO17"/>
    <mergeCell ref="AP17:AT17"/>
    <mergeCell ref="AU17:AY17"/>
    <mergeCell ref="AK16:AO16"/>
    <mergeCell ref="AP16:AT16"/>
    <mergeCell ref="AU16:AY16"/>
    <mergeCell ref="B19:P19"/>
    <mergeCell ref="Q19:U19"/>
    <mergeCell ref="V19:Z19"/>
    <mergeCell ref="AA19:AE19"/>
    <mergeCell ref="AF19:AJ19"/>
    <mergeCell ref="AU18:AY18"/>
    <mergeCell ref="B18:P18"/>
    <mergeCell ref="Q18:U18"/>
    <mergeCell ref="V18:Z18"/>
    <mergeCell ref="AA18:AE18"/>
    <mergeCell ref="AF18:AJ18"/>
    <mergeCell ref="AK18:AO18"/>
    <mergeCell ref="AP18:AT18"/>
    <mergeCell ref="B20:P20"/>
    <mergeCell ref="Q20:U20"/>
    <mergeCell ref="V20:Z20"/>
    <mergeCell ref="AA20:AE20"/>
    <mergeCell ref="AF20:AJ20"/>
    <mergeCell ref="AK20:AO20"/>
    <mergeCell ref="AP20:AT20"/>
    <mergeCell ref="AU20:AY20"/>
    <mergeCell ref="AK19:AO19"/>
    <mergeCell ref="AP19:AT19"/>
    <mergeCell ref="AU19:AY19"/>
    <mergeCell ref="AU21:AY21"/>
    <mergeCell ref="B21:P21"/>
    <mergeCell ref="Q21:U21"/>
    <mergeCell ref="V21:Z21"/>
    <mergeCell ref="AA21:AE21"/>
    <mergeCell ref="AF21:AJ21"/>
    <mergeCell ref="AK21:AO21"/>
    <mergeCell ref="AP21:AT21"/>
    <mergeCell ref="DQ22:DU22"/>
    <mergeCell ref="B23:P23"/>
    <mergeCell ref="Q23:U23"/>
    <mergeCell ref="V23:Z23"/>
    <mergeCell ref="AA23:AE23"/>
    <mergeCell ref="AF23:AJ23"/>
    <mergeCell ref="AK23:AO23"/>
    <mergeCell ref="AP23:AT23"/>
    <mergeCell ref="AU23:AY23"/>
    <mergeCell ref="DB22:DF22"/>
    <mergeCell ref="DG22:DK22"/>
    <mergeCell ref="DL22:DP22"/>
    <mergeCell ref="AK22:AO22"/>
    <mergeCell ref="AP22:AT22"/>
    <mergeCell ref="AU22:AY22"/>
    <mergeCell ref="AZ22:BD22"/>
    <mergeCell ref="BS23:CG23"/>
    <mergeCell ref="CH23:CL23"/>
    <mergeCell ref="CM23:CQ23"/>
    <mergeCell ref="CR23:CV23"/>
    <mergeCell ref="CW23:DA23"/>
    <mergeCell ref="DV22:DZ22"/>
    <mergeCell ref="CM22:CQ22"/>
    <mergeCell ref="CR22:CV22"/>
    <mergeCell ref="CW22:DA22"/>
    <mergeCell ref="BS22:CG22"/>
    <mergeCell ref="CH22:CL22"/>
    <mergeCell ref="DB24:DF24"/>
    <mergeCell ref="DG24:DK24"/>
    <mergeCell ref="DB23:DF23"/>
    <mergeCell ref="DG23:DK23"/>
    <mergeCell ref="DL23:DP23"/>
    <mergeCell ref="DQ23:DU23"/>
    <mergeCell ref="A24:AY24"/>
    <mergeCell ref="AZ23:BD23"/>
    <mergeCell ref="CW24:DA24"/>
    <mergeCell ref="DL24:DP24"/>
    <mergeCell ref="DQ24:DU24"/>
    <mergeCell ref="DV24:DZ24"/>
    <mergeCell ref="B22:P22"/>
    <mergeCell ref="Q22:U22"/>
    <mergeCell ref="V22:Z22"/>
    <mergeCell ref="AA22:AE22"/>
    <mergeCell ref="AF22:AJ22"/>
    <mergeCell ref="DV23:DZ23"/>
    <mergeCell ref="BS24:CG24"/>
    <mergeCell ref="CH24:CL24"/>
    <mergeCell ref="CM24:CQ24"/>
    <mergeCell ref="CR24:CV24"/>
    <mergeCell ref="AK26:AO27"/>
    <mergeCell ref="AP26:AT27"/>
    <mergeCell ref="AU26:AY27"/>
    <mergeCell ref="AZ26:BD27"/>
    <mergeCell ref="BE26:BI27"/>
    <mergeCell ref="A26:P27"/>
    <mergeCell ref="Q26:U27"/>
    <mergeCell ref="V26:Z27"/>
    <mergeCell ref="AA26:AE27"/>
    <mergeCell ref="AF26:AJ27"/>
    <mergeCell ref="A25:BI25"/>
    <mergeCell ref="AU28:AY28"/>
    <mergeCell ref="AZ28:BD28"/>
    <mergeCell ref="BE28:BI28"/>
    <mergeCell ref="B28:P28"/>
    <mergeCell ref="Q28:U28"/>
    <mergeCell ref="V28:Z28"/>
    <mergeCell ref="AA28:AE28"/>
    <mergeCell ref="AF28:AJ28"/>
    <mergeCell ref="AK28:AO28"/>
    <mergeCell ref="AP28:AT28"/>
    <mergeCell ref="B30:P30"/>
    <mergeCell ref="Q30:U30"/>
    <mergeCell ref="V30:Z30"/>
    <mergeCell ref="AA30:AE30"/>
    <mergeCell ref="AF30:AJ30"/>
    <mergeCell ref="BE29:BI29"/>
    <mergeCell ref="B29:P29"/>
    <mergeCell ref="Q29:U29"/>
    <mergeCell ref="V29:Z29"/>
    <mergeCell ref="AA29:AE29"/>
    <mergeCell ref="AF29:AJ29"/>
    <mergeCell ref="AK29:AO29"/>
    <mergeCell ref="AP29:AT29"/>
    <mergeCell ref="AU29:AY29"/>
    <mergeCell ref="AZ29:BD29"/>
    <mergeCell ref="AU31:AY31"/>
    <mergeCell ref="AZ31:BD31"/>
    <mergeCell ref="BE31:BI31"/>
    <mergeCell ref="B31:P31"/>
    <mergeCell ref="Q31:U31"/>
    <mergeCell ref="V31:Z31"/>
    <mergeCell ref="AA31:AE31"/>
    <mergeCell ref="AF31:AJ31"/>
    <mergeCell ref="AK31:AO31"/>
    <mergeCell ref="AP31:AT31"/>
    <mergeCell ref="AK30:AO30"/>
    <mergeCell ref="AP30:AT30"/>
    <mergeCell ref="AU30:AY30"/>
    <mergeCell ref="AZ30:BD30"/>
    <mergeCell ref="BE30:BI30"/>
    <mergeCell ref="B33:P33"/>
    <mergeCell ref="Q33:U33"/>
    <mergeCell ref="V33:Z33"/>
    <mergeCell ref="AA33:AE33"/>
    <mergeCell ref="AF33:AJ33"/>
    <mergeCell ref="BE32:BI32"/>
    <mergeCell ref="B32:P32"/>
    <mergeCell ref="Q32:U32"/>
    <mergeCell ref="V32:Z32"/>
    <mergeCell ref="AA32:AE32"/>
    <mergeCell ref="AF32:AJ32"/>
    <mergeCell ref="AK32:AO32"/>
    <mergeCell ref="AP32:AT32"/>
    <mergeCell ref="AU32:AY32"/>
    <mergeCell ref="AZ32:BD32"/>
    <mergeCell ref="AU34:AY34"/>
    <mergeCell ref="AZ34:BD34"/>
    <mergeCell ref="BE34:BI34"/>
    <mergeCell ref="B34:P34"/>
    <mergeCell ref="Q34:U34"/>
    <mergeCell ref="V34:Z34"/>
    <mergeCell ref="AA34:AE34"/>
    <mergeCell ref="AF34:AJ34"/>
    <mergeCell ref="AK34:AO34"/>
    <mergeCell ref="AP34:AT34"/>
    <mergeCell ref="AK33:AO33"/>
    <mergeCell ref="AP33:AT33"/>
    <mergeCell ref="AU33:AY33"/>
    <mergeCell ref="AZ33:BD33"/>
    <mergeCell ref="BE33:BI33"/>
    <mergeCell ref="B36:P36"/>
    <mergeCell ref="Q36:U36"/>
    <mergeCell ref="V36:Z36"/>
    <mergeCell ref="AA36:AE36"/>
    <mergeCell ref="AF36:AJ36"/>
    <mergeCell ref="BE35:BI35"/>
    <mergeCell ref="B35:P35"/>
    <mergeCell ref="Q35:U35"/>
    <mergeCell ref="V35:Z35"/>
    <mergeCell ref="AA35:AE35"/>
    <mergeCell ref="AF35:AJ35"/>
    <mergeCell ref="AK35:AO35"/>
    <mergeCell ref="AP35:AT35"/>
    <mergeCell ref="AU35:AY35"/>
    <mergeCell ref="AZ35:BD35"/>
    <mergeCell ref="AU37:AY37"/>
    <mergeCell ref="AZ37:BD37"/>
    <mergeCell ref="BE37:BI37"/>
    <mergeCell ref="B37:P37"/>
    <mergeCell ref="Q37:U37"/>
    <mergeCell ref="V37:Z37"/>
    <mergeCell ref="AA37:AE37"/>
    <mergeCell ref="AF37:AJ37"/>
    <mergeCell ref="AK37:AO37"/>
    <mergeCell ref="AP37:AT37"/>
    <mergeCell ref="AK36:AO36"/>
    <mergeCell ref="AP36:AT36"/>
    <mergeCell ref="AU36:AY36"/>
    <mergeCell ref="AZ36:BD36"/>
    <mergeCell ref="BE36:BI36"/>
    <mergeCell ref="B39:P39"/>
    <mergeCell ref="Q39:U39"/>
    <mergeCell ref="V39:Z39"/>
    <mergeCell ref="AA39:AE39"/>
    <mergeCell ref="AF39:AJ39"/>
    <mergeCell ref="BE38:BI38"/>
    <mergeCell ref="B38:P38"/>
    <mergeCell ref="Q38:U38"/>
    <mergeCell ref="V38:Z38"/>
    <mergeCell ref="AA38:AE38"/>
    <mergeCell ref="AF38:AJ38"/>
    <mergeCell ref="AK38:AO38"/>
    <mergeCell ref="AP38:AT38"/>
    <mergeCell ref="AU38:AY38"/>
    <mergeCell ref="AZ38:BD38"/>
    <mergeCell ref="AU40:AY40"/>
    <mergeCell ref="AZ40:BD40"/>
    <mergeCell ref="BE40:BI40"/>
    <mergeCell ref="B40:P40"/>
    <mergeCell ref="Q40:U40"/>
    <mergeCell ref="V40:Z40"/>
    <mergeCell ref="AA40:AE40"/>
    <mergeCell ref="AF40:AJ40"/>
    <mergeCell ref="AK40:AO40"/>
    <mergeCell ref="AP40:AT40"/>
    <mergeCell ref="AK39:AO39"/>
    <mergeCell ref="AP39:AT39"/>
    <mergeCell ref="AU39:AY39"/>
    <mergeCell ref="AZ39:BD39"/>
    <mergeCell ref="BE39:BI39"/>
    <mergeCell ref="B42:P42"/>
    <mergeCell ref="Q42:U42"/>
    <mergeCell ref="V42:Z42"/>
    <mergeCell ref="AA42:AE42"/>
    <mergeCell ref="AF42:AJ42"/>
    <mergeCell ref="BE41:BI41"/>
    <mergeCell ref="B41:P41"/>
    <mergeCell ref="Q41:U41"/>
    <mergeCell ref="V41:Z41"/>
    <mergeCell ref="AA41:AE41"/>
    <mergeCell ref="AF41:AJ41"/>
    <mergeCell ref="AK41:AO41"/>
    <mergeCell ref="AP41:AT41"/>
    <mergeCell ref="AU41:AY41"/>
    <mergeCell ref="AZ41:BD41"/>
    <mergeCell ref="AU43:AY43"/>
    <mergeCell ref="AZ43:BD43"/>
    <mergeCell ref="BE43:BI43"/>
    <mergeCell ref="B43:P43"/>
    <mergeCell ref="Q43:U43"/>
    <mergeCell ref="V43:Z43"/>
    <mergeCell ref="AA43:AE43"/>
    <mergeCell ref="AF43:AJ43"/>
    <mergeCell ref="AK43:AO43"/>
    <mergeCell ref="AP43:AT43"/>
    <mergeCell ref="AK42:AO42"/>
    <mergeCell ref="AP42:AT42"/>
    <mergeCell ref="AU42:AY42"/>
    <mergeCell ref="AZ42:BD42"/>
    <mergeCell ref="BE42:BI42"/>
    <mergeCell ref="BE44:BI44"/>
    <mergeCell ref="B44:P44"/>
    <mergeCell ref="Q44:U44"/>
    <mergeCell ref="V44:Z44"/>
    <mergeCell ref="AA44:AE44"/>
    <mergeCell ref="AF44:AJ44"/>
    <mergeCell ref="AK44:AO44"/>
    <mergeCell ref="AP44:AT44"/>
    <mergeCell ref="AU44:AY44"/>
    <mergeCell ref="AZ44:BD44"/>
    <mergeCell ref="AU46:AY46"/>
    <mergeCell ref="AZ46:BD46"/>
    <mergeCell ref="BE46:BI46"/>
    <mergeCell ref="B46:P46"/>
    <mergeCell ref="Q46:U46"/>
    <mergeCell ref="V46:Z46"/>
    <mergeCell ref="AA46:AE46"/>
    <mergeCell ref="AF46:AJ46"/>
    <mergeCell ref="AK46:AO46"/>
    <mergeCell ref="AP46:AT46"/>
    <mergeCell ref="AK45:AO45"/>
    <mergeCell ref="AP45:AT45"/>
    <mergeCell ref="AU45:AY45"/>
    <mergeCell ref="AZ45:BD45"/>
    <mergeCell ref="BE45:BI45"/>
    <mergeCell ref="BE47:BI47"/>
    <mergeCell ref="B47:P47"/>
    <mergeCell ref="Q47:U47"/>
    <mergeCell ref="V47:Z47"/>
    <mergeCell ref="AA47:AE47"/>
    <mergeCell ref="AF47:AJ47"/>
    <mergeCell ref="AK47:AO47"/>
    <mergeCell ref="AP47:AT47"/>
    <mergeCell ref="AU47:AY47"/>
    <mergeCell ref="AZ47:BD47"/>
    <mergeCell ref="B45:P45"/>
    <mergeCell ref="AU49:AY49"/>
    <mergeCell ref="AZ49:BD49"/>
    <mergeCell ref="BE49:BI49"/>
    <mergeCell ref="Q45:U45"/>
    <mergeCell ref="V45:Z45"/>
    <mergeCell ref="AA45:AE45"/>
    <mergeCell ref="AF45:AJ45"/>
    <mergeCell ref="BS49:CG49"/>
    <mergeCell ref="CH49:CL49"/>
    <mergeCell ref="CM49:CQ49"/>
    <mergeCell ref="DL48:DP48"/>
    <mergeCell ref="DQ48:DU48"/>
    <mergeCell ref="B49:P49"/>
    <mergeCell ref="Q49:U49"/>
    <mergeCell ref="V49:Z49"/>
    <mergeCell ref="AA49:AE49"/>
    <mergeCell ref="AF49:AJ49"/>
    <mergeCell ref="AK49:AO49"/>
    <mergeCell ref="AP49:AT49"/>
    <mergeCell ref="AK48:AO48"/>
    <mergeCell ref="AP48:AT48"/>
    <mergeCell ref="AU48:AY48"/>
    <mergeCell ref="AZ48:BD48"/>
    <mergeCell ref="BE48:BI48"/>
    <mergeCell ref="DL49:DP49"/>
    <mergeCell ref="DQ49:DU49"/>
    <mergeCell ref="CM48:CQ48"/>
    <mergeCell ref="CR48:CV48"/>
    <mergeCell ref="CW48:DA48"/>
    <mergeCell ref="DB48:DF48"/>
    <mergeCell ref="DG48:DK48"/>
    <mergeCell ref="BS48:CG48"/>
    <mergeCell ref="B48:P48"/>
    <mergeCell ref="Q48:U48"/>
    <mergeCell ref="V48:Z48"/>
    <mergeCell ref="AA48:AE48"/>
    <mergeCell ref="AF48:AJ48"/>
    <mergeCell ref="DV48:DZ48"/>
    <mergeCell ref="CH48:CL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7pfDP/FbbxnFYdFPSqWkdTAxPAUZUVrEsozS3c4p5C9a4cPU0Hcr5Cxd4cKni0YfRMlF19wsNVJ1s8FguCV6FQ==" saltValue="5skS0QAYRkkYPd44SGv/Z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493</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5kzHQ5Tzih0Tl7zS8Xt5cXFheWcDyZruwLvWQPiJ1gafwO+ydgsI3ASkk1oa5mSHVHYDfkRd6VwTCYGSHcuNvA==" saltValue="xnpB+MTkrlqO2/LVBNBE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495</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4" t="s">
        <v>496</v>
      </c>
      <c r="AP7" s="293"/>
      <c r="AQ7" s="294" t="s">
        <v>497</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5"/>
      <c r="AP8" s="299" t="s">
        <v>498</v>
      </c>
      <c r="AQ8" s="300" t="s">
        <v>499</v>
      </c>
      <c r="AR8" s="301" t="s">
        <v>500</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8" t="s">
        <v>501</v>
      </c>
      <c r="AL9" s="1149"/>
      <c r="AM9" s="1149"/>
      <c r="AN9" s="1150"/>
      <c r="AO9" s="302">
        <v>238376839</v>
      </c>
      <c r="AP9" s="302">
        <v>105509</v>
      </c>
      <c r="AQ9" s="303">
        <v>113415</v>
      </c>
      <c r="AR9" s="304">
        <v>-7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8" t="s">
        <v>502</v>
      </c>
      <c r="AL10" s="1149"/>
      <c r="AM10" s="1149"/>
      <c r="AN10" s="1150"/>
      <c r="AO10" s="302">
        <v>1319576</v>
      </c>
      <c r="AP10" s="302">
        <v>584</v>
      </c>
      <c r="AQ10" s="303">
        <v>442</v>
      </c>
      <c r="AR10" s="304">
        <v>32.1</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8" t="s">
        <v>503</v>
      </c>
      <c r="AL11" s="1149"/>
      <c r="AM11" s="1149"/>
      <c r="AN11" s="1150"/>
      <c r="AO11" s="302">
        <v>4463528</v>
      </c>
      <c r="AP11" s="302">
        <v>1976</v>
      </c>
      <c r="AQ11" s="303">
        <v>567</v>
      </c>
      <c r="AR11" s="304">
        <v>248.5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8" t="s">
        <v>504</v>
      </c>
      <c r="AL12" s="1149"/>
      <c r="AM12" s="1149"/>
      <c r="AN12" s="1150"/>
      <c r="AO12" s="302" t="s">
        <v>505</v>
      </c>
      <c r="AP12" s="302" t="s">
        <v>505</v>
      </c>
      <c r="AQ12" s="303" t="s">
        <v>505</v>
      </c>
      <c r="AR12" s="304" t="s">
        <v>505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8" t="s">
        <v>506</v>
      </c>
      <c r="AL13" s="1149"/>
      <c r="AM13" s="1149"/>
      <c r="AN13" s="1150"/>
      <c r="AO13" s="302">
        <v>3095</v>
      </c>
      <c r="AP13" s="302">
        <v>1</v>
      </c>
      <c r="AQ13" s="303">
        <v>15</v>
      </c>
      <c r="AR13" s="304">
        <v>-93.3</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8" t="s">
        <v>507</v>
      </c>
      <c r="AL14" s="1149"/>
      <c r="AM14" s="1149"/>
      <c r="AN14" s="1150"/>
      <c r="AO14" s="302">
        <v>3004531</v>
      </c>
      <c r="AP14" s="302">
        <v>1330</v>
      </c>
      <c r="AQ14" s="303">
        <v>1977</v>
      </c>
      <c r="AR14" s="304">
        <v>-32.700000000000003</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8" t="s">
        <v>508</v>
      </c>
      <c r="AL15" s="1149"/>
      <c r="AM15" s="1149"/>
      <c r="AN15" s="1150"/>
      <c r="AO15" s="302">
        <v>-20830255</v>
      </c>
      <c r="AP15" s="302">
        <v>-9220</v>
      </c>
      <c r="AQ15" s="303">
        <v>-9997</v>
      </c>
      <c r="AR15" s="304">
        <v>-7.8</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0" t="s">
        <v>157</v>
      </c>
      <c r="AL16" s="1141"/>
      <c r="AM16" s="1141"/>
      <c r="AN16" s="1142"/>
      <c r="AO16" s="302">
        <v>226337314</v>
      </c>
      <c r="AP16" s="302">
        <v>100180</v>
      </c>
      <c r="AQ16" s="303">
        <v>106419</v>
      </c>
      <c r="AR16" s="304">
        <v>-5.9</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509</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510</v>
      </c>
      <c r="AP20" s="313" t="s">
        <v>511</v>
      </c>
      <c r="AQ20" s="314" t="s">
        <v>512</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1" t="s">
        <v>513</v>
      </c>
      <c r="AL21" s="1152"/>
      <c r="AM21" s="1152"/>
      <c r="AN21" s="1153"/>
      <c r="AO21" s="317">
        <v>1120.1199999999999</v>
      </c>
      <c r="AP21" s="318">
        <v>1230.1400000000001</v>
      </c>
      <c r="AQ21" s="319">
        <v>-110.02</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1" t="s">
        <v>514</v>
      </c>
      <c r="AL22" s="1152"/>
      <c r="AM22" s="1152"/>
      <c r="AN22" s="1153"/>
      <c r="AO22" s="322">
        <v>100.1</v>
      </c>
      <c r="AP22" s="323">
        <v>99.5</v>
      </c>
      <c r="AQ22" s="324">
        <v>0.6</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516</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517</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4" t="s">
        <v>496</v>
      </c>
      <c r="AP30" s="293"/>
      <c r="AQ30" s="294" t="s">
        <v>497</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5"/>
      <c r="AP31" s="299" t="s">
        <v>498</v>
      </c>
      <c r="AQ31" s="300" t="s">
        <v>499</v>
      </c>
      <c r="AR31" s="301" t="s">
        <v>500</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7" t="s">
        <v>518</v>
      </c>
      <c r="AL32" s="1138"/>
      <c r="AM32" s="1138"/>
      <c r="AN32" s="1139"/>
      <c r="AO32" s="302">
        <v>117898193</v>
      </c>
      <c r="AP32" s="302">
        <v>52183</v>
      </c>
      <c r="AQ32" s="303">
        <v>57756</v>
      </c>
      <c r="AR32" s="304">
        <v>-9.6</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7" t="s">
        <v>519</v>
      </c>
      <c r="AL33" s="1138"/>
      <c r="AM33" s="1138"/>
      <c r="AN33" s="1139"/>
      <c r="AO33" s="302">
        <v>9480632</v>
      </c>
      <c r="AP33" s="302">
        <v>4196</v>
      </c>
      <c r="AQ33" s="303">
        <v>5035</v>
      </c>
      <c r="AR33" s="304">
        <v>-16.7</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7" t="s">
        <v>520</v>
      </c>
      <c r="AL34" s="1138"/>
      <c r="AM34" s="1138"/>
      <c r="AN34" s="1139"/>
      <c r="AO34" s="302">
        <v>62730892</v>
      </c>
      <c r="AP34" s="302">
        <v>27766</v>
      </c>
      <c r="AQ34" s="303">
        <v>14111</v>
      </c>
      <c r="AR34" s="304">
        <v>96.8</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7" t="s">
        <v>521</v>
      </c>
      <c r="AL35" s="1138"/>
      <c r="AM35" s="1138"/>
      <c r="AN35" s="1139"/>
      <c r="AO35" s="302">
        <v>6917941</v>
      </c>
      <c r="AP35" s="302">
        <v>3062</v>
      </c>
      <c r="AQ35" s="303">
        <v>1340</v>
      </c>
      <c r="AR35" s="304">
        <v>128.5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7" t="s">
        <v>522</v>
      </c>
      <c r="AL36" s="1138"/>
      <c r="AM36" s="1138"/>
      <c r="AN36" s="1139"/>
      <c r="AO36" s="302" t="s">
        <v>505</v>
      </c>
      <c r="AP36" s="302" t="s">
        <v>505</v>
      </c>
      <c r="AQ36" s="303">
        <v>69</v>
      </c>
      <c r="AR36" s="304" t="s">
        <v>505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7" t="s">
        <v>523</v>
      </c>
      <c r="AL37" s="1138"/>
      <c r="AM37" s="1138"/>
      <c r="AN37" s="1139"/>
      <c r="AO37" s="302">
        <v>2191296</v>
      </c>
      <c r="AP37" s="302">
        <v>970</v>
      </c>
      <c r="AQ37" s="303">
        <v>1018</v>
      </c>
      <c r="AR37" s="304">
        <v>-4.7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4" t="s">
        <v>524</v>
      </c>
      <c r="AL38" s="1135"/>
      <c r="AM38" s="1135"/>
      <c r="AN38" s="1136"/>
      <c r="AO38" s="332">
        <v>861</v>
      </c>
      <c r="AP38" s="332">
        <v>0</v>
      </c>
      <c r="AQ38" s="333">
        <v>1</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4" t="s">
        <v>525</v>
      </c>
      <c r="AL39" s="1135"/>
      <c r="AM39" s="1135"/>
      <c r="AN39" s="1136"/>
      <c r="AO39" s="302">
        <v>-9088176</v>
      </c>
      <c r="AP39" s="302">
        <v>-4023</v>
      </c>
      <c r="AQ39" s="303">
        <v>-2288</v>
      </c>
      <c r="AR39" s="304">
        <v>75.8</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7" t="s">
        <v>526</v>
      </c>
      <c r="AL40" s="1138"/>
      <c r="AM40" s="1138"/>
      <c r="AN40" s="1139"/>
      <c r="AO40" s="302">
        <v>-115260140</v>
      </c>
      <c r="AP40" s="302">
        <v>-51016</v>
      </c>
      <c r="AQ40" s="303">
        <v>-46930</v>
      </c>
      <c r="AR40" s="304">
        <v>8.6999999999999993</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0" t="s">
        <v>527</v>
      </c>
      <c r="AL41" s="1141"/>
      <c r="AM41" s="1141"/>
      <c r="AN41" s="1142"/>
      <c r="AO41" s="302">
        <v>74871499</v>
      </c>
      <c r="AP41" s="302">
        <v>33139</v>
      </c>
      <c r="AQ41" s="303">
        <v>30112</v>
      </c>
      <c r="AR41" s="304">
        <v>10.1</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529</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3" t="s">
        <v>496</v>
      </c>
      <c r="AN49" s="1145" t="s">
        <v>530</v>
      </c>
      <c r="AO49" s="1146"/>
      <c r="AP49" s="1146"/>
      <c r="AQ49" s="1146"/>
      <c r="AR49" s="1147"/>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4"/>
      <c r="AN50" s="344" t="s">
        <v>531</v>
      </c>
      <c r="AO50" s="345" t="s">
        <v>532</v>
      </c>
      <c r="AP50" s="346" t="s">
        <v>533</v>
      </c>
      <c r="AQ50" s="347" t="s">
        <v>534</v>
      </c>
      <c r="AR50" s="348" t="s">
        <v>535</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536</v>
      </c>
      <c r="AL51" s="341"/>
      <c r="AM51" s="349">
        <v>221460004</v>
      </c>
      <c r="AN51" s="350">
        <v>94743</v>
      </c>
      <c r="AO51" s="351">
        <v>5</v>
      </c>
      <c r="AP51" s="352">
        <v>79311</v>
      </c>
      <c r="AQ51" s="353">
        <v>-10.5</v>
      </c>
      <c r="AR51" s="354">
        <v>15.5</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537</v>
      </c>
      <c r="AM52" s="357">
        <v>67882598</v>
      </c>
      <c r="AN52" s="358">
        <v>29041</v>
      </c>
      <c r="AO52" s="359">
        <v>61.5</v>
      </c>
      <c r="AP52" s="360">
        <v>22064</v>
      </c>
      <c r="AQ52" s="361">
        <v>14.3</v>
      </c>
      <c r="AR52" s="362">
        <v>47.2</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538</v>
      </c>
      <c r="AL53" s="341"/>
      <c r="AM53" s="349">
        <v>178143348</v>
      </c>
      <c r="AN53" s="350">
        <v>76805</v>
      </c>
      <c r="AO53" s="351">
        <v>-18.899999999999999</v>
      </c>
      <c r="AP53" s="352">
        <v>67951</v>
      </c>
      <c r="AQ53" s="353">
        <v>-14.3</v>
      </c>
      <c r="AR53" s="354">
        <v>-4.5999999999999996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537</v>
      </c>
      <c r="AM54" s="357">
        <v>56037777</v>
      </c>
      <c r="AN54" s="358">
        <v>24160</v>
      </c>
      <c r="AO54" s="359">
        <v>-16.8</v>
      </c>
      <c r="AP54" s="360">
        <v>17498</v>
      </c>
      <c r="AQ54" s="361">
        <v>-20.7</v>
      </c>
      <c r="AR54" s="362">
        <v>3.9</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539</v>
      </c>
      <c r="AL55" s="341"/>
      <c r="AM55" s="349">
        <v>183710005</v>
      </c>
      <c r="AN55" s="350">
        <v>79842</v>
      </c>
      <c r="AO55" s="351">
        <v>4</v>
      </c>
      <c r="AP55" s="352">
        <v>72635</v>
      </c>
      <c r="AQ55" s="353">
        <v>6.9</v>
      </c>
      <c r="AR55" s="354">
        <v>-2.9</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537</v>
      </c>
      <c r="AM56" s="357">
        <v>45258551</v>
      </c>
      <c r="AN56" s="358">
        <v>19670</v>
      </c>
      <c r="AO56" s="359">
        <v>-18.600000000000001</v>
      </c>
      <c r="AP56" s="360">
        <v>18276</v>
      </c>
      <c r="AQ56" s="361">
        <v>4.4000000000000004</v>
      </c>
      <c r="AR56" s="362">
        <v>-23</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540</v>
      </c>
      <c r="AL57" s="341"/>
      <c r="AM57" s="349">
        <v>184822575</v>
      </c>
      <c r="AN57" s="350">
        <v>81017</v>
      </c>
      <c r="AO57" s="351">
        <v>1.5</v>
      </c>
      <c r="AP57" s="352">
        <v>77936</v>
      </c>
      <c r="AQ57" s="353">
        <v>7.3</v>
      </c>
      <c r="AR57" s="354">
        <v>-5.8</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537</v>
      </c>
      <c r="AM58" s="357">
        <v>46585718</v>
      </c>
      <c r="AN58" s="358">
        <v>20421</v>
      </c>
      <c r="AO58" s="359">
        <v>3.8</v>
      </c>
      <c r="AP58" s="360">
        <v>19401</v>
      </c>
      <c r="AQ58" s="361">
        <v>6.2</v>
      </c>
      <c r="AR58" s="362">
        <v>-2.4</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541</v>
      </c>
      <c r="AL59" s="341"/>
      <c r="AM59" s="349">
        <v>199461151</v>
      </c>
      <c r="AN59" s="350">
        <v>88284</v>
      </c>
      <c r="AO59" s="351">
        <v>9</v>
      </c>
      <c r="AP59" s="352">
        <v>82531</v>
      </c>
      <c r="AQ59" s="353">
        <v>5.9</v>
      </c>
      <c r="AR59" s="354">
        <v>3.1</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537</v>
      </c>
      <c r="AM60" s="357">
        <v>47470729</v>
      </c>
      <c r="AN60" s="358">
        <v>21011</v>
      </c>
      <c r="AO60" s="359">
        <v>2.9</v>
      </c>
      <c r="AP60" s="360">
        <v>19102</v>
      </c>
      <c r="AQ60" s="361">
        <v>-1.5</v>
      </c>
      <c r="AR60" s="362">
        <v>4.4000000000000004</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542</v>
      </c>
      <c r="AL61" s="363"/>
      <c r="AM61" s="364">
        <v>193519417</v>
      </c>
      <c r="AN61" s="365">
        <v>84138</v>
      </c>
      <c r="AO61" s="366">
        <v>0.1</v>
      </c>
      <c r="AP61" s="367">
        <v>76073</v>
      </c>
      <c r="AQ61" s="368">
        <v>-0.9</v>
      </c>
      <c r="AR61" s="354">
        <v>1</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537</v>
      </c>
      <c r="AM62" s="357">
        <v>52647075</v>
      </c>
      <c r="AN62" s="358">
        <v>22861</v>
      </c>
      <c r="AO62" s="359">
        <v>6.6</v>
      </c>
      <c r="AP62" s="360">
        <v>19268</v>
      </c>
      <c r="AQ62" s="361">
        <v>0.5</v>
      </c>
      <c r="AR62" s="362">
        <v>6.1</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CIsD0mr7gGgP4Nl81DY4jUPCIMWaSB4jKWwrIyOtnJcdNOFc8Dn8Z0o22NNX6iKqHYOYJXwaqDNmisqB/8/Zmg==" saltValue="v5VKqYQUktI4wwBW1gw6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62HB7MXuL9Kt9P5rZEwWZoXgGtwrbvmrAgHZ3VhA4qyY4OqqlFbkkTvIyGR59ZJ813C7w8xVETnCUwnVuk9A==" saltValue="pk3rL+Sipa8q1ZCSJk4T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YLM9W7xxAAnoHK9tovDou2YnQqWzqEoKF0h0bjyj6priHgyBU4qywAsscCLiRxdPmW5aOESIsUFlnU5P/Jyrg==" saltValue="Dg818KBzG5Orl3rSXBza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544</v>
      </c>
      <c r="G46" s="372" t="s">
        <v>545</v>
      </c>
      <c r="H46" s="372" t="s">
        <v>546</v>
      </c>
      <c r="I46" s="372" t="s">
        <v>547</v>
      </c>
      <c r="J46" s="373" t="s">
        <v>548</v>
      </c>
    </row>
    <row r="47" spans="2:10" ht="57.75" customHeight="1" x14ac:dyDescent="0.2">
      <c r="B47" s="7"/>
      <c r="C47" s="1156" t="s">
        <v>3</v>
      </c>
      <c r="D47" s="1156"/>
      <c r="E47" s="1157"/>
      <c r="F47" s="374">
        <v>0.97</v>
      </c>
      <c r="G47" s="375">
        <v>1.03</v>
      </c>
      <c r="H47" s="375">
        <v>1.07</v>
      </c>
      <c r="I47" s="375">
        <v>1.23</v>
      </c>
      <c r="J47" s="376">
        <v>1.1399999999999999</v>
      </c>
    </row>
    <row r="48" spans="2:10" ht="57.75" customHeight="1" x14ac:dyDescent="0.2">
      <c r="B48" s="8"/>
      <c r="C48" s="1158" t="s">
        <v>4</v>
      </c>
      <c r="D48" s="1158"/>
      <c r="E48" s="1159"/>
      <c r="F48" s="377">
        <v>1.05</v>
      </c>
      <c r="G48" s="378">
        <v>1.1200000000000001</v>
      </c>
      <c r="H48" s="378">
        <v>0.97</v>
      </c>
      <c r="I48" s="378">
        <v>1.01</v>
      </c>
      <c r="J48" s="379">
        <v>1.1399999999999999</v>
      </c>
    </row>
    <row r="49" spans="2:10" ht="57.75" customHeight="1" thickBot="1" x14ac:dyDescent="0.25">
      <c r="B49" s="9"/>
      <c r="C49" s="1160" t="s">
        <v>5</v>
      </c>
      <c r="D49" s="1160"/>
      <c r="E49" s="1161"/>
      <c r="F49" s="380">
        <v>7.0000000000000007E-2</v>
      </c>
      <c r="G49" s="381">
        <v>0.16</v>
      </c>
      <c r="H49" s="381" t="s">
        <v>549</v>
      </c>
      <c r="I49" s="381">
        <v>0.06</v>
      </c>
      <c r="J49" s="382">
        <v>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6RrqSDI5VlIleoUyTQXlR+a3K+eHP6oJyURxUjeOS4OZuC7hQhZ39Eg9g8FVZQ+80nWjqrTNhxIwYzA7UDr8g==" saltValue="NLTP8qK87HGBWZxfLfUb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2020-03-18T01:54:30Z</cp:lastPrinted>
  <dcterms:created xsi:type="dcterms:W3CDTF">2020-02-10T01:30:18Z</dcterms:created>
  <dcterms:modified xsi:type="dcterms:W3CDTF">2020-10-07T06:52:09Z</dcterms:modified>
  <cp:category/>
</cp:coreProperties>
</file>