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21660" windowHeight="103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BE33" i="10"/>
  <c r="U33" i="10"/>
  <c r="BW32" i="10"/>
  <c r="BE32" i="10"/>
  <c r="U32"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s="1"/>
  <c r="AM33" i="10" s="1"/>
  <c r="AM34" i="10" s="1"/>
  <c r="BE31" i="10" l="1"/>
  <c r="BW31" i="10" s="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<sst xmlns="http://schemas.openxmlformats.org/spreadsheetml/2006/main" count="1538" uniqueCount="646">
  <si>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</si>
  <si>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</si>
  <si>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</si>
  <si>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</si>
  <si>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</si>
  <si>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</si>
  <si>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</si>
  <si>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</si>
  <si>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</si>
  <si>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</si>
  <si>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</si>
  <si>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</si>
  <si>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</si>
  <si>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</si>
  <si>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</si>
  <si>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</si>
  <si>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</si>
  <si>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</si>
  <si>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</si>
  <si>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</si>
  <si>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</si>
  <si>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</si>
  <si>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</si>
  <si>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</si>
  <si>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</si>
  <si>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</si>
  <si>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</si>
  <si>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</si>
  <si>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</si>
  <si>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</si>
  <si>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</si>
  <si>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</si>
  <si>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</si>
  <si>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</si>
  <si>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</si>
  <si>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</si>
  <si>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</si>
  <si>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</si>
  <si>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</si>
  <si>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</si>
  <si>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</si>
  <si>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</si>
  <si>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</si>
  <si>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</si>
  <si>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</si>
  <si>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</si>
  <si>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</si>
  <si>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</si>
  <si>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</si>
  <si>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</si>
  <si>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</si>
  <si>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</si>
  <si>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</si>
  <si>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</si>
  <si>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</si>
  <si>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</si>
  <si>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</si>
  <si>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</si>
  <si>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</si>
  <si>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</si>
  <si>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</si>
  <si>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</si>
  <si>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</si>
  <si>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</si>
  <si>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</si>
  <si>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</si>
  <si>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</si>
  <si>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</si>
  <si>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</si>
  <si>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</si>
  <si>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</si>
  <si>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</si>
  <si>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</si>
  <si>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</si>
  <si>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</si>
  <si>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</si>
  <si>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</si>
  <si>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</si>
  <si>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</si>
  <si>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</si>
  <si>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</si>
  <si>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滋賀県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</si>
  <si>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</si>
  <si>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</si>
  <si>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</si>
  <si>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</si>
  <si>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</si>
  <si>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</si>
  <si>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</si>
  <si>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</si>
  <si>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</si>
  <si>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</si>
  <si>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</si>
  <si>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</si>
  <si>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</si>
  <si>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</si>
  <si>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</si>
  <si>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</si>
  <si>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</si>
  <si>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</si>
  <si>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</si>
  <si>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</si>
  <si>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</si>
  <si>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</si>
  <si>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</si>
  <si>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</si>
  <si>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</si>
  <si>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</si>
  <si>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</si>
  <si>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</si>
  <si>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</si>
  <si>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</si>
  <si>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</si>
  <si>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</si>
  <si>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</si>
  <si>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</si>
  <si>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</si>
  <si>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</si>
  <si>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</si>
  <si>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</si>
  <si>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</si>
  <si>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</si>
  <si>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</si>
  <si>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</si>
  <si>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</si>
  <si>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</si>
  <si>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</si>
  <si>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</si>
  <si>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</si>
  <si>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</si>
  <si>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</si>
  <si>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</si>
  <si>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</si>
  <si>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</si>
  <si>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</si>
  <si>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</si>
  <si>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</si>
  <si>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</si>
  <si>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</si>
  <si>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</si>
  <si>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</si>
  <si>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</si>
  <si>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</si>
  <si>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</si>
  <si>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</si>
  <si>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</si>
  <si>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</si>
  <si>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</si>
  <si>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</si>
  <si>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</si>
  <si>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</si>
  <si>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</si>
  <si>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</si>
  <si>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</si>
  <si>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</si>
  <si>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</si>
  <si>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</si>
  <si>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</si>
  <si>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</si>
  <si>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</si>
  <si>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</si>
  <si>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</si>
  <si>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</si>
  <si>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</si>
  <si>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</si>
  <si>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</si>
  <si>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</si>
  <si>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</si>
  <si>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</si>
  <si>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</si>
  <si>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</si>
  <si>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</si>
  <si>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</si>
  <si>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</si>
  <si>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</si>
  <si>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</si>
  <si>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</si>
  <si>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</si>
  <si>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</si>
  <si>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</si>
  <si>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</si>
  <si>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</si>
  <si>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</si>
  <si>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</si>
  <si>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</si>
  <si>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滋賀県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</si>
  <si>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</si>
  <si>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</si>
  <si>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</si>
  <si>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</si>
  <si>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</si>
  <si>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</si>
  <si>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</si>
  <si>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</si>
  <si>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</si>
  <si>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</si>
  <si>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</si>
  <si>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</si>
  <si>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</si>
  <si>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</si>
  <si>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</si>
  <si>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</si>
  <si>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</si>
  <si>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</si>
  <si>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</si>
  <si>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</si>
  <si>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</si>
  <si>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</si>
  <si>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</si>
  <si>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</si>
  <si>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</si>
  <si>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</si>
  <si>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</si>
  <si>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</si>
  <si>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</si>
  <si>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</si>
  <si>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</si>
  <si>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</si>
  <si>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t>
    <phoneticPr fontId="5"/>
  </si>
  <si>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</si>
  <si>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</si>
  <si>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</si>
  <si>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</si>
  <si>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t>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</si>
  <si>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</si>
  <si>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</si>
  <si>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</si>
  <si>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</si>
  <si>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</si>
  <si>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</si>
  <si>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</si>
  <si>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</si>
  <si>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</si>
  <si>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</si>
  <si>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</si>
  <si>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</si>
  <si>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</si>
  <si>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</si>
  <si>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</si>
  <si>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</si>
  <si>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</si>
  <si>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</si>
  <si>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</si>
  <si>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</si>
  <si>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</si>
  <si>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</si>
  <si>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</si>
  <si>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</si>
  <si>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</si>
  <si>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</si>
  <si>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</si>
  <si>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</si>
  <si>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</si>
  <si>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</si>
  <si>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</si>
  <si>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</si>
  <si>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</si>
  <si>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</si>
  <si>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</si>
  <si>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</si>
  <si>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</si>
  <si>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</si>
  <si>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</si>
  <si>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</si>
  <si>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</si>
  <si>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</si>
  <si>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</si>
  <si>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</si>
  <si>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</si>
  <si>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</si>
  <si>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</si>
  <si>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</si>
  <si>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</si>
  <si>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</si>
  <si>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</si>
  <si>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</si>
  <si>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</si>
  <si>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</si>
  <si>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</si>
  <si>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</si>
  <si>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</si>
  <si>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</si>
  <si>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</si>
  <si>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</si>
  <si>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</si>
  <si>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</si>
  <si>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</si>
  <si>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</si>
  <si>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</si>
  <si>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</si>
  <si>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</si>
  <si>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</si>
  <si>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</si>
  <si>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</si>
  <si>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</si>
  <si>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</si>
  <si>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</si>
  <si>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</si>
  <si>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</si>
  <si>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</si>
  <si>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</si>
  <si>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</si>
  <si>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</si>
  <si>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</si>
  <si>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</si>
  <si>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</si>
  <si>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</si>
  <si>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</si>
  <si>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</si>
  <si>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</si>
  <si>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</si>
  <si>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</si>
  <si>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</si>
  <si>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</si>
  <si>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</si>
  <si>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</si>
  <si>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</si>
  <si>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</si>
  <si>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</si>
  <si>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</si>
  <si>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</si>
  <si>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</si>
  <si>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</si>
  <si>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</si>
  <si>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</si>
  <si>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</si>
  <si>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</si>
  <si>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</si>
  <si>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</si>
  <si>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</si>
  <si>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</si>
  <si>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</si>
  <si>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</si>
  <si>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</si>
  <si>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</si>
  <si>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</si>
  <si>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</si>
  <si>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</si>
  <si>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滋賀県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</si>
  <si>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</si>
  <si>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</si>
  <si>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</si>
  <si>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</si>
  <si>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</si>
  <si>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</si>
  <si>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</si>
  <si>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</si>
  <si>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</si>
  <si>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</si>
  <si>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</si>
  <si>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</si>
  <si>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</si>
  <si>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</si>
  <si>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</si>
  <si>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</si>
  <si>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</si>
  <si>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</si>
  <si>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</si>
  <si>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</si>
  <si>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市町振興資金貸付事業特別会計</t>
    <phoneticPr fontId="5"/>
  </si>
  <si>
    <t>母子父子寡婦福祉資金貸付事業特別会計</t>
    <phoneticPr fontId="5"/>
  </si>
  <si>
    <t>-</t>
    <phoneticPr fontId="5"/>
  </si>
  <si>
    <t>中小企業支援資金貸付事業特別会計</t>
    <phoneticPr fontId="5"/>
  </si>
  <si>
    <t>-</t>
    <phoneticPr fontId="5"/>
  </si>
  <si>
    <t>就農支援資金貸付事業等特別会計</t>
    <phoneticPr fontId="5"/>
  </si>
  <si>
    <t>林業・木材産業改善資金貸付事業特別会計</t>
    <phoneticPr fontId="5"/>
  </si>
  <si>
    <t>沿岸漁業改善資金貸付事業特別会計</t>
    <phoneticPr fontId="5"/>
  </si>
  <si>
    <t>琵琶湖総合開発資金管理事業特別会計</t>
    <phoneticPr fontId="5"/>
  </si>
  <si>
    <t>公債管理特別会計</t>
    <phoneticPr fontId="5"/>
  </si>
  <si>
    <t>土地取得事業特別会計</t>
    <phoneticPr fontId="5"/>
  </si>
  <si>
    <t>用品調達事業特別会計</t>
    <phoneticPr fontId="5"/>
  </si>
  <si>
    <t>収入証紙特別会計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</si>
  <si>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</si>
  <si>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</si>
  <si>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</si>
  <si>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</si>
  <si>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</si>
  <si>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</si>
  <si>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</si>
  <si>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</si>
  <si>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</si>
  <si>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</si>
  <si>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</si>
  <si>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</si>
  <si>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</si>
  <si>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</si>
  <si>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</si>
  <si>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モーターボート競走事業会計</t>
    <phoneticPr fontId="5"/>
  </si>
  <si>
    <t>法適用企業</t>
    <phoneticPr fontId="5"/>
  </si>
  <si>
    <t>病院事業会計</t>
    <phoneticPr fontId="5"/>
  </si>
  <si>
    <t>工業用水道事業会計</t>
    <phoneticPr fontId="5"/>
  </si>
  <si>
    <t>法適用企業</t>
    <phoneticPr fontId="5"/>
  </si>
  <si>
    <t>水道用水供給事業会計</t>
    <phoneticPr fontId="5"/>
  </si>
  <si>
    <t>法適用企業</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</si>
  <si>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</si>
  <si>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</si>
  <si>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</si>
  <si>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</si>
  <si>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</si>
  <si>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</si>
  <si>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</si>
  <si>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</si>
  <si>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</si>
  <si>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</si>
  <si>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</si>
  <si>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</si>
  <si>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</si>
  <si>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</si>
  <si>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</si>
  <si>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</si>
  <si>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</si>
  <si>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</si>
  <si>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</si>
  <si>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</si>
  <si>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</si>
  <si>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</si>
  <si>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</si>
  <si>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</si>
  <si>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</si>
  <si>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</si>
  <si>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</si>
  <si>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</si>
  <si>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</si>
  <si>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</si>
  <si>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</si>
  <si>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</si>
  <si>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</si>
  <si>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</si>
  <si>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</si>
  <si>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</si>
  <si>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</si>
  <si>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</si>
  <si>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</si>
  <si>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</si>
  <si>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</si>
  <si>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</si>
  <si>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</si>
  <si>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</si>
  <si>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</si>
  <si>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</si>
  <si>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</si>
  <si>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</si>
  <si>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</si>
  <si>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</si>
  <si>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</si>
  <si>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</si>
  <si>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</si>
  <si>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</si>
  <si>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</si>
  <si>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</si>
  <si>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</si>
  <si>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</si>
  <si>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</si>
  <si>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</si>
  <si>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</si>
  <si>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</si>
  <si>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</si>
  <si>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</si>
  <si>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</si>
  <si>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水道用水供給事業会計</t>
    <phoneticPr fontId="5"/>
  </si>
  <si>
    <t>-</t>
    <phoneticPr fontId="5"/>
  </si>
  <si>
    <t>-</t>
    <phoneticPr fontId="5"/>
  </si>
  <si>
    <t>(Ｆ)</t>
    <phoneticPr fontId="5"/>
  </si>
  <si>
    <t>モーターボート競走事業会計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</si>
  <si>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</si>
  <si>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</si>
  <si>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</si>
  <si>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</si>
  <si>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</si>
  <si>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</si>
  <si>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</si>
  <si>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</si>
  <si>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</si>
  <si>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</si>
  <si>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</si>
  <si>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</si>
  <si>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</si>
  <si>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</si>
  <si>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</si>
  <si>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</si>
  <si>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</si>
  <si>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</si>
  <si>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</si>
  <si>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</si>
  <si>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</si>
  <si>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</si>
  <si>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</si>
  <si>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</si>
  <si>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</si>
  <si>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</si>
  <si>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</si>
  <si>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</si>
  <si>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</si>
  <si>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</si>
  <si>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</si>
  <si>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</si>
  <si>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</si>
  <si>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</si>
  <si>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</si>
  <si>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</si>
  <si>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</si>
  <si>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</si>
  <si>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</si>
  <si>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</si>
  <si>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</si>
  <si>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</si>
  <si>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</si>
  <si>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</si>
  <si>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</si>
  <si>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</si>
  <si>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</si>
  <si>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</si>
  <si>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</si>
  <si>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</si>
  <si>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</si>
  <si>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</si>
  <si>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</si>
  <si>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</si>
  <si>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</si>
  <si>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</si>
  <si>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</si>
  <si>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</si>
  <si>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</si>
  <si>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</si>
  <si>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</si>
  <si>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</si>
  <si>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</si>
  <si>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</si>
  <si>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</si>
  <si>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</si>
  <si>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</si>
  <si>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</si>
  <si>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</si>
  <si>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</si>
  <si>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</si>
  <si>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</si>
  <si>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</si>
  <si>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</si>
  <si>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</si>
  <si>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</si>
  <si>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</si>
  <si>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</si>
  <si>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</si>
  <si>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</si>
  <si>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</si>
  <si>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</si>
  <si>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</si>
  <si>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</si>
  <si>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</si>
  <si>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</si>
  <si>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</si>
  <si>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</si>
  <si>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1.07</t>
  </si>
  <si>
    <t>▲ 0.02</t>
  </si>
  <si>
    <t>水道用水供給事業会計</t>
  </si>
  <si>
    <t>工業用水道事業会計</t>
  </si>
  <si>
    <t>病院事業会計</t>
  </si>
  <si>
    <t>流域下水道事業特別会計</t>
  </si>
  <si>
    <t>国民健康保険事業特別会計</t>
  </si>
  <si>
    <t>モーターボート競走事業会計</t>
  </si>
  <si>
    <t>一般会計</t>
  </si>
  <si>
    <t>市町振興資金貸付事業特別会計</t>
  </si>
  <si>
    <t>その他会計（赤字）</t>
  </si>
  <si>
    <t>その他会計（黒字）</t>
  </si>
  <si>
    <t>H25末</t>
    <phoneticPr fontId="2"/>
  </si>
  <si>
    <t>H26末</t>
    <phoneticPr fontId="2"/>
  </si>
  <si>
    <t>H27末</t>
    <phoneticPr fontId="2"/>
  </si>
  <si>
    <t>H28末</t>
    <phoneticPr fontId="2"/>
  </si>
  <si>
    <t>H29末</t>
    <phoneticPr fontId="2"/>
  </si>
  <si>
    <t>滋賀県造林公社（林業公社）</t>
  </si>
  <si>
    <t>滋賀県建設技術センター</t>
  </si>
  <si>
    <t>滋賀県水産振興協会</t>
  </si>
  <si>
    <t>滋賀県農林漁業担い手育成基金</t>
  </si>
  <si>
    <t>○</t>
  </si>
  <si>
    <t>滋賀食肉公社</t>
  </si>
  <si>
    <t>滋賀県緑化推進会</t>
  </si>
  <si>
    <t>滋賀県産業支援プラザ</t>
  </si>
  <si>
    <t>滋賀県陶芸の森</t>
  </si>
  <si>
    <t>糸賀一雄記念財団</t>
  </si>
  <si>
    <t>滋賀県生活衛生営業指導センター</t>
  </si>
  <si>
    <t>滋賀県環境事業公社</t>
  </si>
  <si>
    <t>滋賀県動物保護管理協会</t>
  </si>
  <si>
    <t>滋賀県体育協会</t>
  </si>
  <si>
    <t>滋賀県文化財保護協会</t>
  </si>
  <si>
    <t>滋賀県文化振興事業団</t>
  </si>
  <si>
    <t>びわ湖ホール</t>
  </si>
  <si>
    <t>淡海環境保全財団</t>
  </si>
  <si>
    <t>滋賀県国際協会</t>
  </si>
  <si>
    <t>滋賀県暴力団追放推進センター</t>
  </si>
  <si>
    <t>淡海文化振興財団</t>
  </si>
  <si>
    <t>滋賀県消防協会</t>
  </si>
  <si>
    <t>滋賀食肉市場</t>
  </si>
  <si>
    <t>パナソニックアソシエイツ滋賀</t>
  </si>
  <si>
    <t>滋賀県道路公社</t>
  </si>
  <si>
    <t>滋賀県土地開発公社</t>
  </si>
  <si>
    <t>滋賀県畜産振興協会</t>
  </si>
  <si>
    <t>公立大学法人滋賀県立大学</t>
  </si>
  <si>
    <t>関西国際空港土地保有</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</si>
  <si>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</si>
  <si>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</si>
  <si>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</si>
  <si>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</si>
  <si>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</si>
  <si>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</si>
  <si>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</si>
  <si>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</si>
  <si>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</si>
  <si>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</si>
  <si>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</si>
  <si>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</si>
  <si>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</si>
  <si>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関西広域連合</t>
    <rPh sb="0" eb="2">
      <t>カンサイ</t>
    </rPh>
    <rPh sb="2" eb="6">
      <t>コウイキレンゴウ</t>
    </rPh>
    <phoneticPr fontId="2"/>
  </si>
  <si>
    <t>福祉・教育振興基金</t>
    <phoneticPr fontId="2"/>
  </si>
  <si>
    <t>国民スポーツ大会・全国障害者スポーツ大会運営等基金</t>
    <phoneticPr fontId="2"/>
  </si>
  <si>
    <t>琵琶湖管理基金</t>
    <phoneticPr fontId="2"/>
  </si>
  <si>
    <t>ふるさと・水と土保全基金</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</si>
  <si>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</si>
  <si>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</si>
  <si>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</si>
  <si>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</si>
  <si>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</si>
  <si>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</si>
  <si>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</si>
  <si>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</si>
  <si>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</si>
  <si>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</si>
  <si>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</si>
  <si>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</si>
  <si>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</si>
  <si>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滋賀県スポーツ協会</t>
    <phoneticPr fontId="2"/>
  </si>
  <si>
    <t>滋賀県希望が丘文化公園</t>
    <rPh sb="3" eb="5">
      <t>キボウ</t>
    </rPh>
    <rPh sb="6" eb="7">
      <t>オカ</t>
    </rPh>
    <rPh sb="7" eb="9">
      <t>ブンカ</t>
    </rPh>
    <rPh sb="9" eb="11">
      <t>コウエン</t>
    </rPh>
    <phoneticPr fontId="2"/>
  </si>
  <si>
    <t>びわ湖芸術文化財団</t>
    <rPh sb="2" eb="3">
      <t>コ</t>
    </rPh>
    <rPh sb="3" eb="5">
      <t>ゲイジュツ</t>
    </rPh>
    <rPh sb="5" eb="7">
      <t>ブンカ</t>
    </rPh>
    <rPh sb="7" eb="9">
      <t>ザイダン</t>
    </rPh>
    <phoneticPr fontId="2"/>
  </si>
  <si>
    <t>地域医療介護総合確保基金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</si>
  <si>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</si>
  <si>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</si>
  <si>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</si>
  <si>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</si>
  <si>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将来負担比率は類似団体と比較して高いものの、一方で有形固定資産減価償却率は低くなっている。
　将来負担比率の算定には様々な要素が影響しているが、「滋賀県公共施設等マネジメント基本方針」に基づいて、今後も施設総量の適正化や施設の長寿命化、計画的な更新・改修に取り組む。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</si>
  <si>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</si>
  <si>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</si>
  <si>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</si>
  <si>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</si>
  <si>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</si>
  <si>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</si>
  <si>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減少しているが、将来負担比率は平成28年度から増加している。将来負担比率が増加した主な要因のなかに充当可能財源等の減少があるが、このうち今後の県債償還に対する普通交付税算入見込額は国の事業費補正の縮減の影響などで今後も減少していくことが見込ま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</si>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</sst>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29" fillId="0" borderId="41" xfId="16" applyFont="1" applyBorder="1" applyAlignment="1" applyProtection="1">
      <alignment horizontal="left" vertical="top" wrapText="1"/>
      <protection locked="0"/>
    </xf>
    <xf numFmtId="0" fontId="29" fillId="0" borderId="12" xfId="16" applyFont="1" applyBorder="1" applyAlignment="1" applyProtection="1">
      <alignment horizontal="left" vertical="top" wrapText="1"/>
      <protection locked="0"/>
    </xf>
    <xf numFmtId="0" fontId="29" fillId="0" borderId="48" xfId="16" applyFont="1" applyBorder="1" applyAlignment="1" applyProtection="1">
      <alignment horizontal="left" vertical="top" wrapText="1"/>
      <protection locked="0"/>
    </xf>
    <xf numFmtId="0" fontId="29" fillId="0" borderId="65" xfId="16" applyFont="1" applyBorder="1" applyAlignment="1" applyProtection="1">
      <alignment horizontal="left" vertical="top" wrapText="1"/>
      <protection locked="0"/>
    </xf>
    <xf numFmtId="0" fontId="29" fillId="0" borderId="0" xfId="16" applyFont="1" applyAlignment="1" applyProtection="1">
      <alignment horizontal="left" vertical="top" wrapText="1"/>
      <protection locked="0"/>
    </xf>
    <xf numFmtId="0" fontId="29" fillId="0" borderId="38" xfId="16" applyFont="1" applyBorder="1" applyAlignment="1" applyProtection="1">
      <alignment horizontal="left" vertical="top" wrapText="1"/>
      <protection locked="0"/>
    </xf>
    <xf numFmtId="0" fontId="29" fillId="0" borderId="37" xfId="16" applyFont="1" applyBorder="1" applyAlignment="1" applyProtection="1">
      <alignment horizontal="left" vertical="top" wrapText="1"/>
      <protection locked="0"/>
    </xf>
    <xf numFmtId="0" fontId="29" fillId="0" borderId="54" xfId="16" applyFont="1" applyBorder="1" applyAlignment="1" applyProtection="1">
      <alignment horizontal="left" vertical="top" wrapText="1"/>
      <protection locked="0"/>
    </xf>
    <xf numFmtId="0" fontId="2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1CE3-4C39-9027-E7E3537D39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49364</c:v>
                </c:pt>
                <c:pt idx="1">
                  <c:v>46962</c:v>
                </c:pt>
                <c:pt idx="2">
                  <c:v>50982</c:v>
                </c:pt>
                <c:pt idx="3">
                  <c:v>53646</c:v>
                </c:pt>
                <c:pt idx="4">
                  <c:v>51812</c:v>
                </c:pt>
              </c:numCache>
            </c:numRef>
          </c:val>
          <c:smooth val="0"/>
          <c:extLst>
            <c:ext xmlns:c16="http://schemas.microsoft.com/office/drawing/2014/chart" uri="{C3380CC4-5D6E-409C-BE32-E72D297353CC}">
              <c16:uniqueId val="{00000001-1CE3-4C39-9027-E7E3537D39B2}"/>
            </c:ext>
          </c:extLst>
        </c:ser>
        <c:dLbls>
          <c:showLegendKey val="0"/>
          <c:showVal val="0"/>
          <c:showCatName val="0"/>
          <c:showSerName val="0"/>
          <c:showPercent val="0"/>
          <c:showBubbleSize val="0"/>
        </c:dLbls>
        <c:marker val="1"/>
        <c:smooth val="0"/>
        <c:axId val="556988736"/>
        <c:axId val="394333232"/>
      </c:lineChart>
      <c:catAx>
        <c:axId val="556988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333232"/>
        <c:crosses val="autoZero"/>
        <c:auto val="1"/>
        <c:lblAlgn val="ctr"/>
        <c:lblOffset val="100"/>
        <c:tickLblSkip val="1"/>
        <c:tickMarkSkip val="1"/>
        <c:noMultiLvlLbl val="0"/>
      </c:catAx>
      <c:valAx>
        <c:axId val="3943332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698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0.34</c:v>
                </c:pt>
                <c:pt idx="1">
                  <c:v>0.34</c:v>
                </c:pt>
                <c:pt idx="2">
                  <c:v>0.3</c:v>
                </c:pt>
                <c:pt idx="3">
                  <c:v>0.31</c:v>
                </c:pt>
                <c:pt idx="4">
                  <c:v>0.33</c:v>
                </c:pt>
              </c:numCache>
            </c:numRef>
          </c:val>
          <c:extLst>
            <c:ext xmlns:c16="http://schemas.microsoft.com/office/drawing/2014/chart" uri="{C3380CC4-5D6E-409C-BE32-E72D297353CC}">
              <c16:uniqueId val="{00000000-14B1-4551-97AD-F886904E25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5.94</c:v>
                </c:pt>
                <c:pt idx="1">
                  <c:v>5.81</c:v>
                </c:pt>
                <c:pt idx="2">
                  <c:v>4.7699999999999996</c:v>
                </c:pt>
                <c:pt idx="3">
                  <c:v>4.7</c:v>
                </c:pt>
                <c:pt idx="4">
                  <c:v>5.94</c:v>
                </c:pt>
              </c:numCache>
            </c:numRef>
          </c:val>
          <c:extLst>
            <c:ext xmlns:c16="http://schemas.microsoft.com/office/drawing/2014/chart" uri="{C3380CC4-5D6E-409C-BE32-E72D297353CC}">
              <c16:uniqueId val="{00000001-14B1-4551-97AD-F886904E25A9}"/>
            </c:ext>
          </c:extLst>
        </c:ser>
        <c:dLbls>
          <c:showLegendKey val="0"/>
          <c:showVal val="0"/>
          <c:showCatName val="0"/>
          <c:showSerName val="0"/>
          <c:showPercent val="0"/>
          <c:showBubbleSize val="0"/>
        </c:dLbls>
        <c:gapWidth val="250"/>
        <c:overlap val="100"/>
        <c:axId val="394341936"/>
        <c:axId val="73983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0.25</c:v>
                </c:pt>
                <c:pt idx="1">
                  <c:v>0.03</c:v>
                </c:pt>
                <c:pt idx="2">
                  <c:v>-1.07</c:v>
                </c:pt>
                <c:pt idx="3">
                  <c:v>-0.02</c:v>
                </c:pt>
                <c:pt idx="4">
                  <c:v>1.26</c:v>
                </c:pt>
              </c:numCache>
            </c:numRef>
          </c:val>
          <c:smooth val="0"/>
          <c:extLst>
            <c:ext xmlns:c16="http://schemas.microsoft.com/office/drawing/2014/chart" uri="{C3380CC4-5D6E-409C-BE32-E72D297353CC}">
              <c16:uniqueId val="{00000002-14B1-4551-97AD-F886904E25A9}"/>
            </c:ext>
          </c:extLst>
        </c:ser>
        <c:dLbls>
          <c:showLegendKey val="0"/>
          <c:showVal val="0"/>
          <c:showCatName val="0"/>
          <c:showSerName val="0"/>
          <c:showPercent val="0"/>
          <c:showBubbleSize val="0"/>
        </c:dLbls>
        <c:marker val="1"/>
        <c:smooth val="0"/>
        <c:axId val="394341936"/>
        <c:axId val="739831040"/>
      </c:lineChart>
      <c:catAx>
        <c:axId val="39434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9831040"/>
        <c:crosses val="autoZero"/>
        <c:auto val="1"/>
        <c:lblAlgn val="ctr"/>
        <c:lblOffset val="100"/>
        <c:tickLblSkip val="1"/>
        <c:tickMarkSkip val="1"/>
        <c:noMultiLvlLbl val="0"/>
      </c:catAx>
      <c:valAx>
        <c:axId val="73983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34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0.1</c:v>
                </c:pt>
                <c:pt idx="4">
                  <c:v>#N/A</c:v>
                </c:pt>
                <c:pt idx="5">
                  <c:v>0.22</c:v>
                </c:pt>
                <c:pt idx="6">
                  <c:v>#N/A</c:v>
                </c:pt>
                <c:pt idx="7">
                  <c:v>0</c:v>
                </c:pt>
                <c:pt idx="8">
                  <c:v>#N/A</c:v>
                </c:pt>
                <c:pt idx="9">
                  <c:v>0</c:v>
                </c:pt>
              </c:numCache>
            </c:numRef>
          </c:val>
          <c:extLst>
            <c:ext xmlns:c16="http://schemas.microsoft.com/office/drawing/2014/chart" uri="{C3380CC4-5D6E-409C-BE32-E72D297353CC}">
              <c16:uniqueId val="{00000000-C971-40A6-8551-7487AEFCD6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71-40A6-8551-7487AEFCD605}"/>
            </c:ext>
          </c:extLst>
        </c:ser>
        <c:ser>
          <c:idx val="2"/>
          <c:order val="2"/>
          <c:tx>
            <c:strRef>
              <c:f>データシート!$A$29</c:f>
              <c:strCache>
                <c:ptCount val="1"/>
                <c:pt idx="0">
                  <c:v>市町振興資金貸付事業特別会計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0.06</c:v>
                </c:pt>
                <c:pt idx="4">
                  <c:v>#N/A</c:v>
                </c:pt>
                <c:pt idx="5">
                  <c:v>0.03</c:v>
                </c:pt>
                <c:pt idx="6">
                  <c:v>#N/A</c:v>
                </c:pt>
                <c:pt idx="7">
                  <c:v>0.05</c:v>
                </c:pt>
                <c:pt idx="8">
                  <c:v>#N/A</c:v>
                </c:pt>
                <c:pt idx="9">
                  <c:v>0.05</c:v>
                </c:pt>
              </c:numCache>
            </c:numRef>
          </c:val>
          <c:extLst>
            <c:ext xmlns:c16="http://schemas.microsoft.com/office/drawing/2014/chart" uri="{C3380CC4-5D6E-409C-BE32-E72D297353CC}">
              <c16:uniqueId val="{00000002-C971-40A6-8551-7487AEFCD605}"/>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0.25</c:v>
                </c:pt>
                <c:pt idx="2">
                  <c:v>#N/A</c:v>
                </c:pt>
                <c:pt idx="3">
                  <c:v>0.27</c:v>
                </c:pt>
                <c:pt idx="4">
                  <c:v>#N/A</c:v>
                </c:pt>
                <c:pt idx="5">
                  <c:v>0.26</c:v>
                </c:pt>
                <c:pt idx="6">
                  <c:v>#N/A</c:v>
                </c:pt>
                <c:pt idx="7">
                  <c:v>0.25</c:v>
                </c:pt>
                <c:pt idx="8">
                  <c:v>#N/A</c:v>
                </c:pt>
                <c:pt idx="9">
                  <c:v>0.27</c:v>
                </c:pt>
              </c:numCache>
            </c:numRef>
          </c:val>
          <c:extLst>
            <c:ext xmlns:c16="http://schemas.microsoft.com/office/drawing/2014/chart" uri="{C3380CC4-5D6E-409C-BE32-E72D297353CC}">
              <c16:uniqueId val="{00000003-C971-40A6-8551-7487AEFCD605}"/>
            </c:ext>
          </c:extLst>
        </c:ser>
        <c:ser>
          <c:idx val="4"/>
          <c:order val="4"/>
          <c:tx>
            <c:strRef>
              <c:f>データシート!$A$31</c:f>
              <c:strCache>
                <c:ptCount val="1"/>
                <c:pt idx="0">
                  <c:v>モーターボート競走事業会計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0.27</c:v>
                </c:pt>
                <c:pt idx="8">
                  <c:v>#N/A</c:v>
                </c:pt>
                <c:pt idx="9">
                  <c:v>0.56999999999999995</c:v>
                </c:pt>
              </c:numCache>
            </c:numRef>
          </c:val>
          <c:extLst>
            <c:ext xmlns:c16="http://schemas.microsoft.com/office/drawing/2014/chart" uri="{C3380CC4-5D6E-409C-BE32-E72D297353CC}">
              <c16:uniqueId val="{00000004-C971-40A6-8551-7487AEFCD60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0.68</c:v>
                </c:pt>
              </c:numCache>
            </c:numRef>
          </c:val>
          <c:extLst>
            <c:ext xmlns:c16="http://schemas.microsoft.com/office/drawing/2014/chart" uri="{C3380CC4-5D6E-409C-BE32-E72D297353CC}">
              <c16:uniqueId val="{00000005-C971-40A6-8551-7487AEFCD605}"/>
            </c:ext>
          </c:extLst>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c:v>
                </c:pt>
                <c:pt idx="2">
                  <c:v>#N/A</c:v>
                </c:pt>
                <c:pt idx="3">
                  <c:v>0.32</c:v>
                </c:pt>
                <c:pt idx="4">
                  <c:v>#N/A</c:v>
                </c:pt>
                <c:pt idx="5">
                  <c:v>0.35</c:v>
                </c:pt>
                <c:pt idx="6">
                  <c:v>#N/A</c:v>
                </c:pt>
                <c:pt idx="7">
                  <c:v>0.52</c:v>
                </c:pt>
                <c:pt idx="8">
                  <c:v>#N/A</c:v>
                </c:pt>
                <c:pt idx="9">
                  <c:v>1.1000000000000001</c:v>
                </c:pt>
              </c:numCache>
            </c:numRef>
          </c:val>
          <c:extLst>
            <c:ext xmlns:c16="http://schemas.microsoft.com/office/drawing/2014/chart" uri="{C3380CC4-5D6E-409C-BE32-E72D297353CC}">
              <c16:uniqueId val="{00000006-C971-40A6-8551-7487AEFCD60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2.2000000000000002</c:v>
                </c:pt>
                <c:pt idx="2">
                  <c:v>#N/A</c:v>
                </c:pt>
                <c:pt idx="3">
                  <c:v>2.06</c:v>
                </c:pt>
                <c:pt idx="4">
                  <c:v>#N/A</c:v>
                </c:pt>
                <c:pt idx="5">
                  <c:v>1.86</c:v>
                </c:pt>
                <c:pt idx="6">
                  <c:v>#N/A</c:v>
                </c:pt>
                <c:pt idx="7">
                  <c:v>1.52</c:v>
                </c:pt>
                <c:pt idx="8">
                  <c:v>#N/A</c:v>
                </c:pt>
                <c:pt idx="9">
                  <c:v>1.55</c:v>
                </c:pt>
              </c:numCache>
            </c:numRef>
          </c:val>
          <c:extLst>
            <c:ext xmlns:c16="http://schemas.microsoft.com/office/drawing/2014/chart" uri="{C3380CC4-5D6E-409C-BE32-E72D297353CC}">
              <c16:uniqueId val="{00000007-C971-40A6-8551-7487AEFCD605}"/>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1.25</c:v>
                </c:pt>
                <c:pt idx="2">
                  <c:v>#N/A</c:v>
                </c:pt>
                <c:pt idx="3">
                  <c:v>1.31</c:v>
                </c:pt>
                <c:pt idx="4">
                  <c:v>#N/A</c:v>
                </c:pt>
                <c:pt idx="5">
                  <c:v>1.43</c:v>
                </c:pt>
                <c:pt idx="6">
                  <c:v>#N/A</c:v>
                </c:pt>
                <c:pt idx="7">
                  <c:v>1.55</c:v>
                </c:pt>
                <c:pt idx="8">
                  <c:v>#N/A</c:v>
                </c:pt>
                <c:pt idx="9">
                  <c:v>1.71</c:v>
                </c:pt>
              </c:numCache>
            </c:numRef>
          </c:val>
          <c:extLst>
            <c:ext xmlns:c16="http://schemas.microsoft.com/office/drawing/2014/chart" uri="{C3380CC4-5D6E-409C-BE32-E72D297353CC}">
              <c16:uniqueId val="{00000008-C971-40A6-8551-7487AEFCD605}"/>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2.84</c:v>
                </c:pt>
                <c:pt idx="2">
                  <c:v>#N/A</c:v>
                </c:pt>
                <c:pt idx="3">
                  <c:v>2.67</c:v>
                </c:pt>
                <c:pt idx="4">
                  <c:v>#N/A</c:v>
                </c:pt>
                <c:pt idx="5">
                  <c:v>2.91</c:v>
                </c:pt>
                <c:pt idx="6">
                  <c:v>#N/A</c:v>
                </c:pt>
                <c:pt idx="7">
                  <c:v>3.11</c:v>
                </c:pt>
                <c:pt idx="8">
                  <c:v>#N/A</c:v>
                </c:pt>
                <c:pt idx="9">
                  <c:v>3.23</c:v>
                </c:pt>
              </c:numCache>
            </c:numRef>
          </c:val>
          <c:extLst>
            <c:ext xmlns:c16="http://schemas.microsoft.com/office/drawing/2014/chart" uri="{C3380CC4-5D6E-409C-BE32-E72D297353CC}">
              <c16:uniqueId val="{00000009-C971-40A6-8551-7487AEFCD605}"/>
            </c:ext>
          </c:extLst>
        </c:ser>
        <c:dLbls>
          <c:showLegendKey val="0"/>
          <c:showVal val="0"/>
          <c:showCatName val="0"/>
          <c:showSerName val="0"/>
          <c:showPercent val="0"/>
          <c:showBubbleSize val="0"/>
        </c:dLbls>
        <c:gapWidth val="150"/>
        <c:overlap val="100"/>
        <c:axId val="739825056"/>
        <c:axId val="739829952"/>
      </c:barChart>
      <c:catAx>
        <c:axId val="73982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9829952"/>
        <c:crosses val="autoZero"/>
        <c:auto val="1"/>
        <c:lblAlgn val="ctr"/>
        <c:lblOffset val="100"/>
        <c:tickLblSkip val="1"/>
        <c:tickMarkSkip val="1"/>
        <c:noMultiLvlLbl val="0"/>
      </c:catAx>
      <c:valAx>
        <c:axId val="73982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25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47475</c:v>
                </c:pt>
                <c:pt idx="5">
                  <c:v>49773</c:v>
                </c:pt>
                <c:pt idx="8">
                  <c:v>50602</c:v>
                </c:pt>
                <c:pt idx="11">
                  <c:v>52406</c:v>
                </c:pt>
                <c:pt idx="14">
                  <c:v>55922</c:v>
                </c:pt>
              </c:numCache>
            </c:numRef>
          </c:val>
          <c:extLst>
            <c:ext xmlns:c16="http://schemas.microsoft.com/office/drawing/2014/chart" uri="{C3380CC4-5D6E-409C-BE32-E72D297353CC}">
              <c16:uniqueId val="{00000000-13E0-4039-AB7B-012CCEB96F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1-13E0-4039-AB7B-012CCEB96F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2625</c:v>
                </c:pt>
                <c:pt idx="3">
                  <c:v>2374</c:v>
                </c:pt>
                <c:pt idx="6">
                  <c:v>2735</c:v>
                </c:pt>
                <c:pt idx="9">
                  <c:v>2739</c:v>
                </c:pt>
                <c:pt idx="12">
                  <c:v>2772</c:v>
                </c:pt>
              </c:numCache>
            </c:numRef>
          </c:val>
          <c:extLst>
            <c:ext xmlns:c16="http://schemas.microsoft.com/office/drawing/2014/chart" uri="{C3380CC4-5D6E-409C-BE32-E72D297353CC}">
              <c16:uniqueId val="{00000002-13E0-4039-AB7B-012CCEB96F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E0-4039-AB7B-012CCEB96F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2631</c:v>
                </c:pt>
                <c:pt idx="3">
                  <c:v>2680</c:v>
                </c:pt>
                <c:pt idx="6">
                  <c:v>2640</c:v>
                </c:pt>
                <c:pt idx="9">
                  <c:v>3106</c:v>
                </c:pt>
                <c:pt idx="12">
                  <c:v>3181</c:v>
                </c:pt>
              </c:numCache>
            </c:numRef>
          </c:val>
          <c:extLst>
            <c:ext xmlns:c16="http://schemas.microsoft.com/office/drawing/2014/chart" uri="{C3380CC4-5D6E-409C-BE32-E72D297353CC}">
              <c16:uniqueId val="{00000004-13E0-4039-AB7B-012CCEB96F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1000</c:v>
                </c:pt>
                <c:pt idx="3">
                  <c:v>1333</c:v>
                </c:pt>
                <c:pt idx="6">
                  <c:v>1667</c:v>
                </c:pt>
                <c:pt idx="9">
                  <c:v>2000</c:v>
                </c:pt>
                <c:pt idx="12">
                  <c:v>2333</c:v>
                </c:pt>
              </c:numCache>
            </c:numRef>
          </c:val>
          <c:extLst>
            <c:ext xmlns:c16="http://schemas.microsoft.com/office/drawing/2014/chart" uri="{C3380CC4-5D6E-409C-BE32-E72D297353CC}">
              <c16:uniqueId val="{00000005-13E0-4039-AB7B-012CCEB96F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E0-4039-AB7B-012CCEB96F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80829</c:v>
                </c:pt>
                <c:pt idx="3">
                  <c:v>79821</c:v>
                </c:pt>
                <c:pt idx="6">
                  <c:v>77889</c:v>
                </c:pt>
                <c:pt idx="9">
                  <c:v>77338</c:v>
                </c:pt>
                <c:pt idx="12">
                  <c:v>78155</c:v>
                </c:pt>
              </c:numCache>
            </c:numRef>
          </c:val>
          <c:extLst>
            <c:ext xmlns:c16="http://schemas.microsoft.com/office/drawing/2014/chart" uri="{C3380CC4-5D6E-409C-BE32-E72D297353CC}">
              <c16:uniqueId val="{00000007-13E0-4039-AB7B-012CCEB96FFA}"/>
            </c:ext>
          </c:extLst>
        </c:ser>
        <c:dLbls>
          <c:showLegendKey val="0"/>
          <c:showVal val="0"/>
          <c:showCatName val="0"/>
          <c:showSerName val="0"/>
          <c:showPercent val="0"/>
          <c:showBubbleSize val="0"/>
        </c:dLbls>
        <c:gapWidth val="100"/>
        <c:overlap val="100"/>
        <c:axId val="739825600"/>
        <c:axId val="73982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39612</c:v>
                </c:pt>
                <c:pt idx="2">
                  <c:v>#N/A</c:v>
                </c:pt>
                <c:pt idx="3">
                  <c:v>#N/A</c:v>
                </c:pt>
                <c:pt idx="4">
                  <c:v>36436</c:v>
                </c:pt>
                <c:pt idx="5">
                  <c:v>#N/A</c:v>
                </c:pt>
                <c:pt idx="6">
                  <c:v>#N/A</c:v>
                </c:pt>
                <c:pt idx="7">
                  <c:v>34330</c:v>
                </c:pt>
                <c:pt idx="8">
                  <c:v>#N/A</c:v>
                </c:pt>
                <c:pt idx="9">
                  <c:v>#N/A</c:v>
                </c:pt>
                <c:pt idx="10">
                  <c:v>32777</c:v>
                </c:pt>
                <c:pt idx="11">
                  <c:v>#N/A</c:v>
                </c:pt>
                <c:pt idx="12">
                  <c:v>#N/A</c:v>
                </c:pt>
                <c:pt idx="13">
                  <c:v>30519</c:v>
                </c:pt>
                <c:pt idx="14">
                  <c:v>#N/A</c:v>
                </c:pt>
              </c:numCache>
            </c:numRef>
          </c:val>
          <c:smooth val="0"/>
          <c:extLst>
            <c:ext xmlns:c16="http://schemas.microsoft.com/office/drawing/2014/chart" uri="{C3380CC4-5D6E-409C-BE32-E72D297353CC}">
              <c16:uniqueId val="{00000008-13E0-4039-AB7B-012CCEB96FFA}"/>
            </c:ext>
          </c:extLst>
        </c:ser>
        <c:dLbls>
          <c:showLegendKey val="0"/>
          <c:showVal val="0"/>
          <c:showCatName val="0"/>
          <c:showSerName val="0"/>
          <c:showPercent val="0"/>
          <c:showBubbleSize val="0"/>
        </c:dLbls>
        <c:marker val="1"/>
        <c:smooth val="0"/>
        <c:axId val="739825600"/>
        <c:axId val="739828864"/>
      </c:lineChart>
      <c:catAx>
        <c:axId val="73982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9828864"/>
        <c:crosses val="autoZero"/>
        <c:auto val="1"/>
        <c:lblAlgn val="ctr"/>
        <c:lblOffset val="100"/>
        <c:tickLblSkip val="1"/>
        <c:tickMarkSkip val="1"/>
        <c:noMultiLvlLbl val="0"/>
      </c:catAx>
      <c:valAx>
        <c:axId val="73982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2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677307</c:v>
                </c:pt>
                <c:pt idx="5">
                  <c:v>680557</c:v>
                </c:pt>
                <c:pt idx="8">
                  <c:v>675030</c:v>
                </c:pt>
                <c:pt idx="11">
                  <c:v>671594</c:v>
                </c:pt>
                <c:pt idx="14">
                  <c:v>664746</c:v>
                </c:pt>
              </c:numCache>
            </c:numRef>
          </c:val>
          <c:extLst>
            <c:ext xmlns:c16="http://schemas.microsoft.com/office/drawing/2014/chart" uri="{C3380CC4-5D6E-409C-BE32-E72D297353CC}">
              <c16:uniqueId val="{00000000-1120-42C2-B1FD-AC629ED66B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6861</c:v>
                </c:pt>
                <c:pt idx="5">
                  <c:v>6368</c:v>
                </c:pt>
                <c:pt idx="8">
                  <c:v>5909</c:v>
                </c:pt>
                <c:pt idx="11">
                  <c:v>5238</c:v>
                </c:pt>
                <c:pt idx="14">
                  <c:v>4821</c:v>
                </c:pt>
              </c:numCache>
            </c:numRef>
          </c:val>
          <c:extLst>
            <c:ext xmlns:c16="http://schemas.microsoft.com/office/drawing/2014/chart" uri="{C3380CC4-5D6E-409C-BE32-E72D297353CC}">
              <c16:uniqueId val="{00000001-1120-42C2-B1FD-AC629ED66B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65818</c:v>
                </c:pt>
                <c:pt idx="5">
                  <c:v>64672</c:v>
                </c:pt>
                <c:pt idx="8">
                  <c:v>56557</c:v>
                </c:pt>
                <c:pt idx="11">
                  <c:v>55163</c:v>
                </c:pt>
                <c:pt idx="14">
                  <c:v>63791</c:v>
                </c:pt>
              </c:numCache>
            </c:numRef>
          </c:val>
          <c:extLst>
            <c:ext xmlns:c16="http://schemas.microsoft.com/office/drawing/2014/chart" uri="{C3380CC4-5D6E-409C-BE32-E72D297353CC}">
              <c16:uniqueId val="{00000002-1120-42C2-B1FD-AC629ED66B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20-42C2-B1FD-AC629ED66B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20-42C2-B1FD-AC629ED66B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5090</c:v>
                </c:pt>
                <c:pt idx="3">
                  <c:v>4053</c:v>
                </c:pt>
                <c:pt idx="6">
                  <c:v>3690</c:v>
                </c:pt>
                <c:pt idx="9">
                  <c:v>3205</c:v>
                </c:pt>
                <c:pt idx="12">
                  <c:v>2845</c:v>
                </c:pt>
              </c:numCache>
            </c:numRef>
          </c:val>
          <c:extLst>
            <c:ext xmlns:c16="http://schemas.microsoft.com/office/drawing/2014/chart" uri="{C3380CC4-5D6E-409C-BE32-E72D297353CC}">
              <c16:uniqueId val="{00000005-1120-42C2-B1FD-AC629ED66B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146876</c:v>
                </c:pt>
                <c:pt idx="3">
                  <c:v>143970</c:v>
                </c:pt>
                <c:pt idx="6">
                  <c:v>139774</c:v>
                </c:pt>
                <c:pt idx="9">
                  <c:v>130040</c:v>
                </c:pt>
                <c:pt idx="12">
                  <c:v>125648</c:v>
                </c:pt>
              </c:numCache>
            </c:numRef>
          </c:val>
          <c:extLst>
            <c:ext xmlns:c16="http://schemas.microsoft.com/office/drawing/2014/chart" uri="{C3380CC4-5D6E-409C-BE32-E72D297353CC}">
              <c16:uniqueId val="{00000006-1120-42C2-B1FD-AC629ED66B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1</c:v>
                </c:pt>
                <c:pt idx="6">
                  <c:v>1</c:v>
                </c:pt>
                <c:pt idx="9">
                  <c:v>4</c:v>
                </c:pt>
                <c:pt idx="12">
                  <c:v>6</c:v>
                </c:pt>
              </c:numCache>
            </c:numRef>
          </c:val>
          <c:extLst>
            <c:ext xmlns:c16="http://schemas.microsoft.com/office/drawing/2014/chart" uri="{C3380CC4-5D6E-409C-BE32-E72D297353CC}">
              <c16:uniqueId val="{00000007-1120-42C2-B1FD-AC629ED66B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32211</c:v>
                </c:pt>
                <c:pt idx="3">
                  <c:v>33036</c:v>
                </c:pt>
                <c:pt idx="6">
                  <c:v>34743</c:v>
                </c:pt>
                <c:pt idx="9">
                  <c:v>37585</c:v>
                </c:pt>
                <c:pt idx="12">
                  <c:v>38978</c:v>
                </c:pt>
              </c:numCache>
            </c:numRef>
          </c:val>
          <c:extLst>
            <c:ext xmlns:c16="http://schemas.microsoft.com/office/drawing/2014/chart" uri="{C3380CC4-5D6E-409C-BE32-E72D297353CC}">
              <c16:uniqueId val="{00000008-1120-42C2-B1FD-AC629ED66B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46890</c:v>
                </c:pt>
                <c:pt idx="3">
                  <c:v>47181</c:v>
                </c:pt>
                <c:pt idx="6">
                  <c:v>45363</c:v>
                </c:pt>
                <c:pt idx="9">
                  <c:v>42967</c:v>
                </c:pt>
                <c:pt idx="12">
                  <c:v>44841</c:v>
                </c:pt>
              </c:numCache>
            </c:numRef>
          </c:val>
          <c:extLst>
            <c:ext xmlns:c16="http://schemas.microsoft.com/office/drawing/2014/chart" uri="{C3380CC4-5D6E-409C-BE32-E72D297353CC}">
              <c16:uniqueId val="{00000009-1120-42C2-B1FD-AC629ED66B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1061453</c:v>
                </c:pt>
                <c:pt idx="3">
                  <c:v>1068022</c:v>
                </c:pt>
                <c:pt idx="6">
                  <c:v>1070246</c:v>
                </c:pt>
                <c:pt idx="9">
                  <c:v>1079586</c:v>
                </c:pt>
                <c:pt idx="12">
                  <c:v>1082500</c:v>
                </c:pt>
              </c:numCache>
            </c:numRef>
          </c:val>
          <c:extLst>
            <c:ext xmlns:c16="http://schemas.microsoft.com/office/drawing/2014/chart" uri="{C3380CC4-5D6E-409C-BE32-E72D297353CC}">
              <c16:uniqueId val="{0000000A-1120-42C2-B1FD-AC629ED66B2E}"/>
            </c:ext>
          </c:extLst>
        </c:ser>
        <c:dLbls>
          <c:showLegendKey val="0"/>
          <c:showVal val="0"/>
          <c:showCatName val="0"/>
          <c:showSerName val="0"/>
          <c:showPercent val="0"/>
          <c:showBubbleSize val="0"/>
        </c:dLbls>
        <c:gapWidth val="100"/>
        <c:overlap val="100"/>
        <c:axId val="739822880"/>
        <c:axId val="739826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542534</c:v>
                </c:pt>
                <c:pt idx="2">
                  <c:v>#N/A</c:v>
                </c:pt>
                <c:pt idx="3">
                  <c:v>#N/A</c:v>
                </c:pt>
                <c:pt idx="4">
                  <c:v>544665</c:v>
                </c:pt>
                <c:pt idx="5">
                  <c:v>#N/A</c:v>
                </c:pt>
                <c:pt idx="6">
                  <c:v>#N/A</c:v>
                </c:pt>
                <c:pt idx="7">
                  <c:v>556321</c:v>
                </c:pt>
                <c:pt idx="8">
                  <c:v>#N/A</c:v>
                </c:pt>
                <c:pt idx="9">
                  <c:v>#N/A</c:v>
                </c:pt>
                <c:pt idx="10">
                  <c:v>561390</c:v>
                </c:pt>
                <c:pt idx="11">
                  <c:v>#N/A</c:v>
                </c:pt>
                <c:pt idx="12">
                  <c:v>#N/A</c:v>
                </c:pt>
                <c:pt idx="13">
                  <c:v>561460</c:v>
                </c:pt>
                <c:pt idx="14">
                  <c:v>#N/A</c:v>
                </c:pt>
              </c:numCache>
            </c:numRef>
          </c:val>
          <c:smooth val="0"/>
          <c:extLst>
            <c:ext xmlns:c16="http://schemas.microsoft.com/office/drawing/2014/chart" uri="{C3380CC4-5D6E-409C-BE32-E72D297353CC}">
              <c16:uniqueId val="{0000000B-1120-42C2-B1FD-AC629ED66B2E}"/>
            </c:ext>
          </c:extLst>
        </c:ser>
        <c:dLbls>
          <c:showLegendKey val="0"/>
          <c:showVal val="0"/>
          <c:showCatName val="0"/>
          <c:showSerName val="0"/>
          <c:showPercent val="0"/>
          <c:showBubbleSize val="0"/>
        </c:dLbls>
        <c:marker val="1"/>
        <c:smooth val="0"/>
        <c:axId val="739822880"/>
        <c:axId val="739826144"/>
      </c:lineChart>
      <c:catAx>
        <c:axId val="73982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9826144"/>
        <c:crosses val="autoZero"/>
        <c:auto val="1"/>
        <c:lblAlgn val="ctr"/>
        <c:lblOffset val="100"/>
        <c:tickLblSkip val="1"/>
        <c:tickMarkSkip val="1"/>
        <c:noMultiLvlLbl val="0"/>
      </c:catAx>
      <c:valAx>
        <c:axId val="73982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2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15678</c:v>
                </c:pt>
                <c:pt idx="1">
                  <c:v>15595</c:v>
                </c:pt>
                <c:pt idx="2">
                  <c:v>19714</c:v>
                </c:pt>
              </c:numCache>
            </c:numRef>
          </c:val>
          <c:extLst>
            <c:ext xmlns:c16="http://schemas.microsoft.com/office/drawing/2014/chart" uri="{C3380CC4-5D6E-409C-BE32-E72D297353CC}">
              <c16:uniqueId val="{00000000-4701-43AD-80FC-21F16FA4B4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9082</c:v>
                </c:pt>
                <c:pt idx="1">
                  <c:v>7989</c:v>
                </c:pt>
                <c:pt idx="2">
                  <c:v>9995</c:v>
                </c:pt>
              </c:numCache>
            </c:numRef>
          </c:val>
          <c:extLst>
            <c:ext xmlns:c16="http://schemas.microsoft.com/office/drawing/2014/chart" uri="{C3380CC4-5D6E-409C-BE32-E72D297353CC}">
              <c16:uniqueId val="{00000001-4701-43AD-80FC-21F16FA4B4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28930</c:v>
                </c:pt>
                <c:pt idx="1">
                  <c:v>26746</c:v>
                </c:pt>
                <c:pt idx="2">
                  <c:v>27135</c:v>
                </c:pt>
              </c:numCache>
            </c:numRef>
          </c:val>
          <c:extLst>
            <c:ext xmlns:c16="http://schemas.microsoft.com/office/drawing/2014/chart" uri="{C3380CC4-5D6E-409C-BE32-E72D297353CC}">
              <c16:uniqueId val="{00000002-4701-43AD-80FC-21F16FA4B44E}"/>
            </c:ext>
          </c:extLst>
        </c:ser>
        <c:dLbls>
          <c:showLegendKey val="0"/>
          <c:showVal val="0"/>
          <c:showCatName val="0"/>
          <c:showSerName val="0"/>
          <c:showPercent val="0"/>
          <c:showBubbleSize val="0"/>
        </c:dLbls>
        <c:gapWidth val="120"/>
        <c:overlap val="100"/>
        <c:axId val="739826688"/>
        <c:axId val="739823424"/>
      </c:barChart>
      <c:catAx>
        <c:axId val="73982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9823424"/>
        <c:crosses val="autoZero"/>
        <c:auto val="1"/>
        <c:lblAlgn val="ctr"/>
        <c:lblOffset val="100"/>
        <c:tickLblSkip val="1"/>
        <c:tickMarkSkip val="1"/>
        <c:noMultiLvlLbl val="0"/>
      </c:catAx>
      <c:valAx>
        <c:axId val="739823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982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{4497343D-A1FE-4B8D-B079-9F8A5B4CAD9A}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185-4F98-B974-8233BB4F8D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{EDD862A4-275B-4C63-B22F-25083C39BE48}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85-4F98-B974-8233BB4F8D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{664C636B-BDFE-4DDA-88E0-E0A40B84729B}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85-4F98-B974-8233BB4F8D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{83BC9824-B607-4ED8-AC6D-527D6F55CED4}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85-4F98-B974-8233BB4F8D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{78AD4EC5-D341-487A-AB8C-7687C4E53A1C}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85-4F98-B974-8233BB4F8D61}"/>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{C430F32C-9372-4E61-BD3D-6D11FE533206}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185-4F98-B974-8233BB4F8D6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{AB2AA9AC-682B-48F1-B3BA-0C470AFCAF0A}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185-4F98-B974-8233BB4F8D6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{71B139E7-6E38-448E-BEDD-98FE3F46E8D7}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185-4F98-B974-8233BB4F8D6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{0C6843F4-E960-4F07-859B-00278FAB2143}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185-4F98-B974-8233BB4F8D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45.8</c:v>
                </c:pt>
                <c:pt idx="16">
                  <c:v>47.1</c:v>
                </c:pt>
                <c:pt idx="24">
                  <c:v>48.5</c:v>
                </c:pt>
                <c:pt idx="32">
                  <c:v>49.9</c:v>
                </c:pt>
              </c:numCache>
            </c:numRef>
          </c:xVal>
          <c:yVal>
            <c:numRef>
              <c:f>公会計指標分析・財政指標組合せ分析表!$BP$51:$DC$51</c:f>
              <c:numCache>
                <c:formatCode>#,##0.0;"▲ "#,##0.0</c:formatCode>
                <c:ptCount val="40"/>
                <c:pt idx="8">
                  <c:v>194.7</c:v>
                </c:pt>
                <c:pt idx="16">
                  <c:v>199.6</c:v>
                </c:pt>
                <c:pt idx="24">
                  <c:v>200.2</c:v>
                </c:pt>
                <c:pt idx="32">
                  <c:v>200.4</c:v>
                </c:pt>
              </c:numCache>
            </c:numRef>
          </c:yVal>
          <c:smooth val="0"/>
          <c:extLst>
            <c:ext xmlns:c16="http://schemas.microsoft.com/office/drawing/2014/chart" uri="{C3380CC4-5D6E-409C-BE32-E72D297353CC}">
              <c16:uniqueId val="{00000009-2185-4F98-B974-8233BB4F8D6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{FF61C497-3745-41E8-A01A-10BEA52597B1}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185-4F98-B974-8233BB4F8D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{9F73DC23-189C-4EBE-94A8-7DD4B417B608}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85-4F98-B974-8233BB4F8D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{69793360-0C13-4E6A-900D-AC6D91787D9E}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85-4F98-B974-8233BB4F8D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{68768CD4-C2FB-44F9-8553-A19359DB3701}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85-4F98-B974-8233BB4F8D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{B310B60E-9A6B-4C1E-B667-49694EB17C26}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85-4F98-B974-8233BB4F8D6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{611FC0CA-A3CA-4753-B80C-F9047B4346CA}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185-4F98-B974-8233BB4F8D6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{01E497DD-814B-48F3-A2D5-B7F44263D403}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185-4F98-B974-8233BB4F8D6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{A810627C-5F1B-4692-93C1-C39573E0D954}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185-4F98-B974-8233BB4F8D6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{7B8A35E7-147E-4735-896A-D31B488AFE38}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185-4F98-B974-8233BB4F8D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57.3</c:v>
                </c:pt>
                <c:pt idx="24">
                  <c:v>60.1</c:v>
                </c:pt>
                <c:pt idx="32">
                  <c:v>60.7</c:v>
                </c:pt>
              </c:numCache>
            </c:numRef>
          </c:xVal>
          <c:yVal>
            <c:numRef>
              <c:f>公会計指標分析・財政指標組合せ分析表!$BP$55:$DC$55</c:f>
              <c:numCache>
                <c:formatCode>#,##0.0;"▲ "#,##0.0</c:formatCode>
                <c:ptCount val="40"/>
                <c:pt idx="8">
                  <c:v>196.3</c:v>
                </c:pt>
                <c:pt idx="16">
                  <c:v>196.2</c:v>
                </c:pt>
                <c:pt idx="24">
                  <c:v>198</c:v>
                </c:pt>
                <c:pt idx="32">
                  <c:v>195.2</c:v>
                </c:pt>
              </c:numCache>
            </c:numRef>
          </c:yVal>
          <c:smooth val="0"/>
          <c:extLst>
            <c:ext xmlns:c16="http://schemas.microsoft.com/office/drawing/2014/chart" uri="{C3380CC4-5D6E-409C-BE32-E72D297353CC}">
              <c16:uniqueId val="{00000013-2185-4F98-B974-8233BB4F8D61}"/>
            </c:ext>
          </c:extLst>
        </c:ser>
        <c:dLbls>
          <c:showLegendKey val="0"/>
          <c:showVal val="1"/>
          <c:showCatName val="0"/>
          <c:showSerName val="0"/>
          <c:showPercent val="0"/>
          <c:showBubbleSize val="0"/>
        </c:dLbls>
        <c:axId val="926672240"/>
        <c:axId val="926672784"/>
      </c:scatterChart>
      <c:valAx>
        <c:axId val="926672240"/>
        <c:scaling>
          <c:orientation val="minMax"/>
          <c:max val="62"/>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6672784"/>
        <c:crosses val="autoZero"/>
        <c:crossBetween val="midCat"/>
      </c:valAx>
      <c:valAx>
        <c:axId val="926672784"/>
        <c:scaling>
          <c:orientation val="minMax"/>
          <c:max val="201.4"/>
          <c:min val="19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6672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{62147D92-DD5E-424A-AA0B-8F0348FAB1E4}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FD2-4CE4-A5CA-CBC101C88C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{99CE88FD-B353-44B3-8735-F961A4EFE606}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D2-4CE4-A5CA-CBC101C88C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{D4956B04-BD67-484A-8A6A-DFF5D14DA7C2}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D2-4CE4-A5CA-CBC101C88C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{A894DBF3-E365-4DE6-BD3A-811D09C1E399}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D2-4CE4-A5CA-CBC101C88C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{7B811163-959C-45AC-8233-DD51C0B2D797}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D2-4CE4-A5CA-CBC101C88C8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{F3C10C13-121D-42F4-8439-ADF608C5C806}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FD2-4CE4-A5CA-CBC101C88C8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{8EAB8313-A953-4D39-A022-E2668A4147EA}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FD2-4CE4-A5CA-CBC101C88C8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{3E7B374E-FE17-41D8-A84E-0342DDFCB87F}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FD2-4CE4-A5CA-CBC101C88C8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{A1220AB4-72E4-4A89-97A5-743F2EA61077}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FD2-4CE4-A5CA-CBC101C88C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14.1</c:v>
                </c:pt>
                <c:pt idx="16">
                  <c:v>13.2</c:v>
                </c:pt>
                <c:pt idx="24">
                  <c:v>12.3</c:v>
                </c:pt>
                <c:pt idx="32">
                  <c:v>11.6</c:v>
                </c:pt>
              </c:numCache>
            </c:numRef>
          </c:xVal>
          <c:yVal>
            <c:numRef>
              <c:f>公会計指標分析・財政指標組合せ分析表!$BP$73:$DC$73</c:f>
              <c:numCache>
                <c:formatCode>#,##0.0;"▲ "#,##0.0</c:formatCode>
                <c:ptCount val="40"/>
                <c:pt idx="0">
                  <c:v>198.7</c:v>
                </c:pt>
                <c:pt idx="8">
                  <c:v>194.7</c:v>
                </c:pt>
                <c:pt idx="16">
                  <c:v>199.6</c:v>
                </c:pt>
                <c:pt idx="24">
                  <c:v>200.2</c:v>
                </c:pt>
                <c:pt idx="32">
                  <c:v>200.4</c:v>
                </c:pt>
              </c:numCache>
            </c:numRef>
          </c:yVal>
          <c:smooth val="0"/>
          <c:extLst>
            <c:ext xmlns:c16="http://schemas.microsoft.com/office/drawing/2014/chart" uri="{C3380CC4-5D6E-409C-BE32-E72D297353CC}">
              <c16:uniqueId val="{00000009-BFD2-4CE4-A5CA-CBC101C88C8B}"/>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{DF861861-E122-404D-8383-6ABEF75AE23A}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FD2-4CE4-A5CA-CBC101C88C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{5EF539E5-7654-485E-8DD3-D16B9DC47428}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D2-4CE4-A5CA-CBC101C88C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{A96C38C2-74F1-4CEE-B7C6-C913EE2D6BCB}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D2-4CE4-A5CA-CBC101C88C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{F5F80684-7C95-4A30-AF7B-FED7C5113852}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D2-4CE4-A5CA-CBC101C88C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{538F7097-3C55-4975-81F4-894B4312B380}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D2-4CE4-A5CA-CBC101C88C8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{E37C46C5-8A8C-48BF-A19A-012CA9BA617B}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FD2-4CE4-A5CA-CBC101C88C8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{BF4AAFBB-9B16-4E41-937F-D54290181C7B}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FD2-4CE4-A5CA-CBC101C88C8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{3BC0E757-A6DE-4335-B01B-89916E5A65B0}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FD2-4CE4-A5CA-CBC101C88C8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{FFBDA09A-79DC-4B92-AF0A-56B302F6DE3B}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FD2-4CE4-A5CA-CBC101C88C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BFD2-4CE4-A5CA-CBC101C88C8B}"/>
            </c:ext>
          </c:extLst>
        </c:ser>
        <c:dLbls>
          <c:showLegendKey val="0"/>
          <c:showVal val="1"/>
          <c:showCatName val="0"/>
          <c:showSerName val="0"/>
          <c:showPercent val="0"/>
          <c:showBubbleSize val="0"/>
        </c:dLbls>
        <c:axId val="926661360"/>
        <c:axId val="926662448"/>
      </c:scatterChart>
      <c:valAx>
        <c:axId val="926661360"/>
        <c:scaling>
          <c:orientation val="minMax"/>
          <c:max val="14.799999999999999"/>
          <c:min val="1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6662448"/>
        <c:crosses val="autoZero"/>
        <c:crossBetween val="midCat"/>
      </c:valAx>
      <c:valAx>
        <c:axId val="926662448"/>
        <c:scaling>
          <c:orientation val="minMax"/>
          <c:max val="213"/>
          <c:min val="1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66613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「元利償還金等」は、前年度と比べ、</a:t>
          </a:r>
          <a:r>
            <a:rPr kumimoji="1" lang="en-US" altLang="ja-JP" sz="1200">
              <a:solidFill>
                <a:schemeClr val="tx1"/>
              </a:solidFill>
              <a:latin typeface="ＭＳ ゴシック" pitchFamily="49" charset="-128"/>
              <a:ea typeface="ＭＳ ゴシック" pitchFamily="49" charset="-128"/>
            </a:rPr>
            <a:t>13</a:t>
          </a:r>
          <a:r>
            <a:rPr kumimoji="1" lang="ja-JP" altLang="en-US" sz="1200">
              <a:solidFill>
                <a:schemeClr val="tx1"/>
              </a:solidFill>
              <a:latin typeface="ＭＳ ゴシック" pitchFamily="49" charset="-128"/>
              <a:ea typeface="ＭＳ ゴシック" pitchFamily="49" charset="-128"/>
            </a:rPr>
            <a:t>億円増加した。これは、借換債を財源として償還した額が</a:t>
          </a:r>
          <a:r>
            <a:rPr kumimoji="1" lang="en-US" altLang="ja-JP" sz="1200">
              <a:solidFill>
                <a:schemeClr val="tx1"/>
              </a:solidFill>
              <a:latin typeface="ＭＳ ゴシック" pitchFamily="49" charset="-128"/>
              <a:ea typeface="ＭＳ ゴシック" pitchFamily="49" charset="-128"/>
            </a:rPr>
            <a:t>8</a:t>
          </a:r>
          <a:r>
            <a:rPr kumimoji="1" lang="ja-JP" altLang="en-US" sz="1200">
              <a:solidFill>
                <a:schemeClr val="tx1"/>
              </a:solidFill>
              <a:latin typeface="ＭＳ ゴシック" pitchFamily="49" charset="-128"/>
              <a:ea typeface="ＭＳ ゴシック" pitchFamily="49" charset="-128"/>
            </a:rPr>
            <a:t>億円減少したことにより元利償還金が</a:t>
          </a:r>
          <a:r>
            <a:rPr kumimoji="1" lang="en-US" altLang="ja-JP" sz="1200">
              <a:solidFill>
                <a:schemeClr val="tx1"/>
              </a:solidFill>
              <a:latin typeface="ＭＳ ゴシック" pitchFamily="49" charset="-128"/>
              <a:ea typeface="ＭＳ ゴシック" pitchFamily="49" charset="-128"/>
            </a:rPr>
            <a:t>8</a:t>
          </a:r>
          <a:r>
            <a:rPr kumimoji="1" lang="ja-JP" altLang="en-US" sz="1200">
              <a:solidFill>
                <a:schemeClr val="tx1"/>
              </a:solidFill>
              <a:latin typeface="ＭＳ ゴシック" pitchFamily="49" charset="-128"/>
              <a:ea typeface="ＭＳ ゴシック" pitchFamily="49" charset="-128"/>
            </a:rPr>
            <a:t>億円増加したこと、満期一括償還地方債に係る年度割相当額が</a:t>
          </a:r>
          <a:r>
            <a:rPr kumimoji="1" lang="en-US" altLang="ja-JP" sz="1200">
              <a:solidFill>
                <a:schemeClr val="tx1"/>
              </a:solidFill>
              <a:latin typeface="ＭＳ ゴシック" pitchFamily="49" charset="-128"/>
              <a:ea typeface="ＭＳ ゴシック" pitchFamily="49" charset="-128"/>
            </a:rPr>
            <a:t>3</a:t>
          </a:r>
          <a:r>
            <a:rPr kumimoji="1" lang="ja-JP" altLang="en-US" sz="1200">
              <a:solidFill>
                <a:schemeClr val="tx1"/>
              </a:solidFill>
              <a:latin typeface="ＭＳ ゴシック" pitchFamily="49" charset="-128"/>
              <a:ea typeface="ＭＳ ゴシック" pitchFamily="49" charset="-128"/>
            </a:rPr>
            <a:t>億円増加したことによる。</a:t>
          </a:r>
        </a:p>
        <a:p>
          <a:r>
            <a:rPr kumimoji="1" lang="ja-JP" altLang="en-US" sz="1200">
              <a:solidFill>
                <a:schemeClr val="tx1"/>
              </a:solidFill>
              <a:latin typeface="ＭＳ ゴシック" pitchFamily="49" charset="-128"/>
              <a:ea typeface="ＭＳ ゴシック" pitchFamily="49" charset="-128"/>
            </a:rPr>
            <a:t>　一方、「算入公債費等」は、臨時財政対策債の償還の増により</a:t>
          </a:r>
          <a:r>
            <a:rPr kumimoji="1" lang="en-US" altLang="ja-JP" sz="1200">
              <a:solidFill>
                <a:schemeClr val="tx1"/>
              </a:solidFill>
              <a:latin typeface="ＭＳ ゴシック" pitchFamily="49" charset="-128"/>
              <a:ea typeface="ＭＳ ゴシック" pitchFamily="49" charset="-128"/>
            </a:rPr>
            <a:t>35</a:t>
          </a:r>
          <a:r>
            <a:rPr kumimoji="1" lang="ja-JP" altLang="en-US" sz="1200">
              <a:solidFill>
                <a:schemeClr val="tx1"/>
              </a:solidFill>
              <a:latin typeface="ＭＳ ゴシック" pitchFamily="49" charset="-128"/>
              <a:ea typeface="ＭＳ ゴシック" pitchFamily="49" charset="-128"/>
            </a:rPr>
            <a:t>億円増加した。</a:t>
          </a:r>
        </a:p>
        <a:p>
          <a:r>
            <a:rPr kumimoji="1" lang="ja-JP" altLang="en-US" sz="1200">
              <a:solidFill>
                <a:schemeClr val="tx1"/>
              </a:solidFill>
              <a:latin typeface="ＭＳ ゴシック" pitchFamily="49" charset="-128"/>
              <a:ea typeface="ＭＳ ゴシック" pitchFamily="49" charset="-128"/>
            </a:rPr>
            <a:t>　これまでの財政健全化に対する取組の成果が指標上も徐々に現れてきているところであるが、全国的には依然高い水準であり、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年度割相当額を積み立てることを積立ルールとしており、当該額を積み立てている。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「将来負担額」は、前年度と比べ</a:t>
          </a:r>
          <a:r>
            <a:rPr kumimoji="1" lang="en-US" altLang="ja-JP" sz="1200">
              <a:solidFill>
                <a:schemeClr val="tx1"/>
              </a:solidFill>
              <a:latin typeface="ＭＳ ゴシック" pitchFamily="49" charset="-128"/>
              <a:ea typeface="ＭＳ ゴシック" pitchFamily="49" charset="-128"/>
            </a:rPr>
            <a:t>14</a:t>
          </a:r>
          <a:r>
            <a:rPr kumimoji="1" lang="ja-JP" altLang="en-US" sz="1200">
              <a:solidFill>
                <a:schemeClr val="tx1"/>
              </a:solidFill>
              <a:latin typeface="ＭＳ ゴシック" pitchFamily="49" charset="-128"/>
              <a:ea typeface="ＭＳ ゴシック" pitchFamily="49" charset="-128"/>
            </a:rPr>
            <a:t>億円増加した。これは、退職手当負担見込額が</a:t>
          </a:r>
          <a:r>
            <a:rPr kumimoji="1" lang="en-US" altLang="ja-JP" sz="1200">
              <a:solidFill>
                <a:schemeClr val="tx1"/>
              </a:solidFill>
              <a:latin typeface="ＭＳ ゴシック" pitchFamily="49" charset="-128"/>
              <a:ea typeface="ＭＳ ゴシック" pitchFamily="49" charset="-128"/>
            </a:rPr>
            <a:t>44</a:t>
          </a:r>
          <a:r>
            <a:rPr kumimoji="1" lang="ja-JP" altLang="en-US" sz="1200">
              <a:solidFill>
                <a:schemeClr val="tx1"/>
              </a:solidFill>
              <a:latin typeface="ＭＳ ゴシック" pitchFamily="49" charset="-128"/>
              <a:ea typeface="ＭＳ ゴシック" pitchFamily="49" charset="-128"/>
            </a:rPr>
            <a:t>億円減少した一方、地方債残高が</a:t>
          </a:r>
          <a:r>
            <a:rPr kumimoji="1" lang="en-US" altLang="ja-JP" sz="1200">
              <a:solidFill>
                <a:schemeClr val="tx1"/>
              </a:solidFill>
              <a:latin typeface="ＭＳ ゴシック" pitchFamily="49" charset="-128"/>
              <a:ea typeface="ＭＳ ゴシック" pitchFamily="49" charset="-128"/>
            </a:rPr>
            <a:t>29</a:t>
          </a:r>
          <a:r>
            <a:rPr kumimoji="1" lang="ja-JP" altLang="en-US" sz="1200">
              <a:solidFill>
                <a:schemeClr val="tx1"/>
              </a:solidFill>
              <a:latin typeface="ＭＳ ゴシック" pitchFamily="49" charset="-128"/>
              <a:ea typeface="ＭＳ ゴシック" pitchFamily="49" charset="-128"/>
            </a:rPr>
            <a:t>億円、債務負担行為に基づく支出予定額が</a:t>
          </a:r>
          <a:r>
            <a:rPr kumimoji="1" lang="en-US" altLang="ja-JP" sz="1200">
              <a:solidFill>
                <a:schemeClr val="tx1"/>
              </a:solidFill>
              <a:latin typeface="ＭＳ ゴシック" pitchFamily="49" charset="-128"/>
              <a:ea typeface="ＭＳ ゴシック" pitchFamily="49" charset="-128"/>
            </a:rPr>
            <a:t>19</a:t>
          </a:r>
          <a:r>
            <a:rPr kumimoji="1" lang="ja-JP" altLang="en-US" sz="1200">
              <a:solidFill>
                <a:schemeClr val="tx1"/>
              </a:solidFill>
              <a:latin typeface="ＭＳ ゴシック" pitchFamily="49" charset="-128"/>
              <a:ea typeface="ＭＳ ゴシック" pitchFamily="49" charset="-128"/>
            </a:rPr>
            <a:t>億円増加したことなどによるものである。</a:t>
          </a:r>
        </a:p>
        <a:p>
          <a:r>
            <a:rPr kumimoji="1" lang="ja-JP" altLang="en-US" sz="1200">
              <a:solidFill>
                <a:schemeClr val="tx1"/>
              </a:solidFill>
              <a:latin typeface="ＭＳ ゴシック" pitchFamily="49" charset="-128"/>
              <a:ea typeface="ＭＳ ゴシック" pitchFamily="49" charset="-128"/>
            </a:rPr>
            <a:t>　「将来負担額」から控除する「充当可能財源等」は、前年度と比べ</a:t>
          </a:r>
          <a:r>
            <a:rPr kumimoji="1" lang="en-US" altLang="ja-JP" sz="1200">
              <a:solidFill>
                <a:schemeClr val="tx1"/>
              </a:solidFill>
              <a:latin typeface="ＭＳ ゴシック" pitchFamily="49" charset="-128"/>
              <a:ea typeface="ＭＳ ゴシック" pitchFamily="49" charset="-128"/>
            </a:rPr>
            <a:t>14</a:t>
          </a:r>
          <a:r>
            <a:rPr kumimoji="1" lang="ja-JP" altLang="en-US" sz="1200">
              <a:solidFill>
                <a:schemeClr val="tx1"/>
              </a:solidFill>
              <a:latin typeface="ＭＳ ゴシック" pitchFamily="49" charset="-128"/>
              <a:ea typeface="ＭＳ ゴシック" pitchFamily="49" charset="-128"/>
            </a:rPr>
            <a:t>億円増加した。この要因としては、今後の県債償還に対する普通交付税算入見込額が</a:t>
          </a:r>
          <a:r>
            <a:rPr kumimoji="1" lang="en-US" altLang="ja-JP" sz="1200">
              <a:solidFill>
                <a:schemeClr val="tx1"/>
              </a:solidFill>
              <a:latin typeface="ＭＳ ゴシック" pitchFamily="49" charset="-128"/>
              <a:ea typeface="ＭＳ ゴシック" pitchFamily="49" charset="-128"/>
            </a:rPr>
            <a:t>68</a:t>
          </a:r>
          <a:r>
            <a:rPr kumimoji="1" lang="ja-JP" altLang="en-US" sz="1200">
              <a:solidFill>
                <a:schemeClr val="tx1"/>
              </a:solidFill>
              <a:latin typeface="ＭＳ ゴシック" pitchFamily="49" charset="-128"/>
              <a:ea typeface="ＭＳ ゴシック" pitchFamily="49" charset="-128"/>
            </a:rPr>
            <a:t>億円減少した一方、充当可能基金の残高が</a:t>
          </a:r>
          <a:r>
            <a:rPr kumimoji="1" lang="en-US" altLang="ja-JP" sz="1200">
              <a:solidFill>
                <a:schemeClr val="tx1"/>
              </a:solidFill>
              <a:latin typeface="ＭＳ ゴシック" pitchFamily="49" charset="-128"/>
              <a:ea typeface="ＭＳ ゴシック" pitchFamily="49" charset="-128"/>
            </a:rPr>
            <a:t>86</a:t>
          </a:r>
          <a:r>
            <a:rPr kumimoji="1" lang="ja-JP" altLang="en-US" sz="1200">
              <a:solidFill>
                <a:schemeClr val="tx1"/>
              </a:solidFill>
              <a:latin typeface="ＭＳ ゴシック" pitchFamily="49" charset="-128"/>
              <a:ea typeface="ＭＳ ゴシック" pitchFamily="49" charset="-128"/>
            </a:rPr>
            <a:t>億円増加したことによるものである。</a:t>
          </a:r>
        </a:p>
        <a:p>
          <a:r>
            <a:rPr kumimoji="1" lang="ja-JP" altLang="en-US" sz="1200">
              <a:solidFill>
                <a:schemeClr val="tx1"/>
              </a:solidFill>
              <a:latin typeface="ＭＳ ゴシック" pitchFamily="49" charset="-128"/>
              <a:ea typeface="ＭＳ ゴシック" pitchFamily="49" charset="-128"/>
            </a:rPr>
            <a:t>　これらの結果、「将来負担比率の分子」は、前年度と比べ、</a:t>
          </a:r>
          <a:r>
            <a:rPr kumimoji="1" lang="en-US" altLang="ja-JP" sz="1200">
              <a:solidFill>
                <a:schemeClr val="tx1"/>
              </a:solidFill>
              <a:latin typeface="ＭＳ ゴシック" pitchFamily="49" charset="-128"/>
              <a:ea typeface="ＭＳ ゴシック" pitchFamily="49" charset="-128"/>
            </a:rPr>
            <a:t>70</a:t>
          </a:r>
          <a:r>
            <a:rPr kumimoji="1" lang="ja-JP" altLang="en-US" sz="1200">
              <a:solidFill>
                <a:schemeClr val="tx1"/>
              </a:solidFill>
              <a:latin typeface="ＭＳ ゴシック" pitchFamily="49" charset="-128"/>
              <a:ea typeface="ＭＳ ゴシック" pitchFamily="49" charset="-128"/>
            </a:rPr>
            <a:t>百万円増加した。</a:t>
          </a:r>
        </a:p>
        <a:p>
          <a:r>
            <a:rPr kumimoji="1" lang="ja-JP" altLang="en-US" sz="1200">
              <a:solidFill>
                <a:schemeClr val="tx1"/>
              </a:solidFill>
              <a:latin typeface="ＭＳ ゴシック" pitchFamily="49" charset="-128"/>
              <a:ea typeface="ＭＳ ゴシック" pitchFamily="49" charset="-128"/>
            </a:rPr>
            <a:t>　将来負担比率は、すぐに改善できるものではないが、今後、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568</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65</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・これは、県税収入の増等により財源調整的な基金の取崩しを行う必要がなく、財政調整基金で約</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41</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億円、減債基金で約</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億円の積立を行うことができたことが主な要因である。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県税の減収などの不測の事態への対応に加え、国民スポーツ大会・全国障害者スポーツ大会の開催に向けた施設整備や公共施設の老朽化対策など、今後の財政需要の増大にも適切に対応していけるように一定額を確保していくことを予定してい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・福祉・教育振興基金：福祉および教育の振興を図る。</a:t>
          </a: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・国民スポーツ大会・全国障害者スポーツ大会運営等基金：第</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79</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回国民スポーツ大会および第</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回全国障害者スポーツ大会の円滑な運営に資するとともに、これらの大会に向けたスポーツ施設の整備およびスポーツに関する競技水準の向上を図る。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・地域医療介護総合確保基金：地域における医療及び介護の総合的な確保の促進に関する法律</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平成元年法律第</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64</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号</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第</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条第</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項の規定に基づく地域における医療および介護の総合的な確保のための事業の実施に関する計画の円滑な推進を図る。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・地域医療介護総合確保基金：地域密着型サービス施設等整備事業等を実施するため、本県市町の介護保険計画に基づき、積立を行ったことにより約</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・その他特定目的基金全体：公共施設、インフラ等の長寿命化対策や多額の負担が見込まれる特定の財政支出に備えるため、一定額を確保していく。</a:t>
          </a: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・地域医療介護総合確保基金：地域密着型サービス施設等整備事業等を実施するため、本県市町の介護保険計画に基づき、国庫補助金および一般財源を令和元年度を目途に積立を行い、令和元年度、令和</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年度に取り崩し執行を行う予定であるため、基金残高は減少する見込みである。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以降、財政構造改革として、歳入歳出両面にわたる取組を進めてきたが、そうした取組をしてもなお、解消できない財源不足額や、災害や国補正等の対応については、財源調整的な基金の取り崩し等により対応してき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年度においては、県税収入の増等により財源調整的な取崩しを行う必要がなく、約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億円の積立を行うことができたことが要因である。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景気後退による県税の大幅な減収や、大規模災害の発生など不測の事態に備えるため、これまで同様、予算編成や予算執行における効率化の徹底はもとより、本県が実施している収支改善の取組を着実に進め、「滋賀県行政経営方針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月）に基づく財政運営上の数値目標としている財政調整基金および減債基金の合計が毎年度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％）の残高を引き続き確保していく。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億円の増加となっている。　</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・県税収入の増等により財源調整的な取崩しを行う必要がなく、約</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億円の積立を行うことができたことが要因である。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・今後の金利変動等の公債費の償還リスクに備えるため、本県が実施している収支改善の取組を着実に進め、「滋賀県行政経営方針 </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2019</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月）に基づく財政運営上の数値目標としている財政調整基金および減債基金の合計が毎年度</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160</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億円程度（標準財政規模の</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％）の残高を引き続き確保していく。</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1,420,080
1,390,806
4,017.38
516,668,825
511,088,934
1,090,065
332,107,763
1,073,166,299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有形固定資産減価償却率は、前年度と比較して、</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本県における県有施設は、その半分程度が昭和</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年から昭和</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年頃にかけて整備されており、それらの施設を中心に老朽化が進んでいる。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本県では、平成</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年度に策定した「滋賀県公共施設等マネジメント基本方針」に基づいて、施設総量の適正化や施設の長寿命化、計画的な更新・改修に取り組んでいる。</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14876</xdr:rowOff>
    </xdr:from>
    <xdr:ext cx="405111" cy="259045"/>
    <xdr:sp macro="" textlink="">
      <xdr:nvSpPr>
        <xdr:cNvPr id="66" name="有形固定資産減価償却率平均値テキスト"/>
        <xdr:cNvSpPr txBox="1"/>
      </xdr:nvSpPr>
      <xdr:spPr>
        <a:xfrm>
          <a:off x="4352925" y="54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115443</xdr:rowOff>
    </xdr:from>
    <xdr:to>
      <xdr:col>23</xdr:col>
      <xdr:colOff>136525</xdr:colOff>
      <xdr:row>32</xdr:row>
      <xdr:rowOff>45593</xdr:rowOff>
    </xdr:to>
    <xdr:sp macro="" textlink="">
      <xdr:nvSpPr>
        <xdr:cNvPr id="76" name="楕円 75"/>
        <xdr:cNvSpPr/>
      </xdr:nvSpPr>
      <xdr:spPr>
        <a:xfrm>
          <a:off x="4251325" y="6014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93870</xdr:rowOff>
    </xdr:from>
    <xdr:ext cx="405111" cy="259045"/>
    <xdr:sp macro="" textlink="">
      <xdr:nvSpPr>
        <xdr:cNvPr id="77" name="有形固定資産減価償却率該当値テキスト"/>
        <xdr:cNvSpPr txBox="1"/>
      </xdr:nvSpPr>
      <xdr:spPr>
        <a:xfrm>
          <a:off x="4352925" y="59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78" name="楕円 77"/>
        <xdr:cNvSpPr/>
      </xdr:nvSpPr>
      <xdr:spPr>
        <a:xfrm>
          <a:off x="3616325" y="6068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166243</xdr:rowOff>
    </xdr:from>
    <xdr:to>
      <xdr:col>23</xdr:col>
      <xdr:colOff>85725</xdr:colOff>
      <xdr:row>32</xdr:row>
      <xdr:rowOff>55245</xdr:rowOff>
    </xdr:to>
    <xdr:cxnSp macro="">
      <xdr:nvCxnSpPr>
        <xdr:cNvPr id="79" name="直線コネクタ 78"/>
        <xdr:cNvCxnSpPr/>
      </xdr:nvCxnSpPr>
      <xdr:spPr>
        <a:xfrm flipV="1">
          <a:off x="3667125" y="6065393"/>
          <a:ext cx="635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64897</xdr:rowOff>
    </xdr:from>
    <xdr:to>
      <xdr:col>15</xdr:col>
      <xdr:colOff>187325</xdr:colOff>
      <xdr:row>32</xdr:row>
      <xdr:rowOff>166497</xdr:rowOff>
    </xdr:to>
    <xdr:sp macro="" textlink="">
      <xdr:nvSpPr>
        <xdr:cNvPr id="80" name="楕円 79"/>
        <xdr:cNvSpPr/>
      </xdr:nvSpPr>
      <xdr:spPr>
        <a:xfrm>
          <a:off x="2930525" y="61291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115697</xdr:rowOff>
    </xdr:to>
    <xdr:cxnSp macro="">
      <xdr:nvCxnSpPr>
        <xdr:cNvPr id="81" name="直線コネクタ 80"/>
        <xdr:cNvCxnSpPr/>
      </xdr:nvCxnSpPr>
      <xdr:spPr>
        <a:xfrm flipV="1">
          <a:off x="2981325" y="6119495"/>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121031</xdr:rowOff>
    </xdr:from>
    <xdr:to>
      <xdr:col>11</xdr:col>
      <xdr:colOff>187325</xdr:colOff>
      <xdr:row>33</xdr:row>
      <xdr:rowOff>51181</xdr:rowOff>
    </xdr:to>
    <xdr:sp macro="" textlink="">
      <xdr:nvSpPr>
        <xdr:cNvPr id="82" name="楕円 81"/>
        <xdr:cNvSpPr/>
      </xdr:nvSpPr>
      <xdr:spPr>
        <a:xfrm>
          <a:off x="2244725" y="61852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115697</xdr:rowOff>
    </xdr:from>
    <xdr:to>
      <xdr:col>15</xdr:col>
      <xdr:colOff>136525</xdr:colOff>
      <xdr:row>33</xdr:row>
      <xdr:rowOff>381</xdr:rowOff>
    </xdr:to>
    <xdr:cxnSp macro="">
      <xdr:nvCxnSpPr>
        <xdr:cNvPr id="83" name="直線コネクタ 82"/>
        <xdr:cNvCxnSpPr/>
      </xdr:nvCxnSpPr>
      <xdr:spPr>
        <a:xfrm flipV="1">
          <a:off x="2295525" y="6179947"/>
          <a:ext cx="6858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136034</xdr:rowOff>
    </xdr:from>
    <xdr:ext cx="405111" cy="259045"/>
    <xdr:sp macro="" textlink="">
      <xdr:nvSpPr>
        <xdr:cNvPr id="84" name="n_1aveValue有形固定資産減価償却率"/>
        <xdr:cNvSpPr txBox="1"/>
      </xdr:nvSpPr>
      <xdr:spPr>
        <a:xfrm>
          <a:off x="3470919"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5" name="n_2aveValue有形固定資産減価償却率"/>
        <xdr:cNvSpPr txBox="1"/>
      </xdr:nvSpPr>
      <xdr:spPr>
        <a:xfrm>
          <a:off x="2797819" y="54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6"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87" name="n_1mainValue有形固定資産減価償却率"/>
        <xdr:cNvSpPr txBox="1"/>
      </xdr:nvSpPr>
      <xdr:spPr>
        <a:xfrm>
          <a:off x="3470919"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157624</xdr:rowOff>
    </xdr:from>
    <xdr:ext cx="405111" cy="259045"/>
    <xdr:sp macro="" textlink="">
      <xdr:nvSpPr>
        <xdr:cNvPr id="88" name="n_2mainValue有形固定資産減価償却率"/>
        <xdr:cNvSpPr txBox="1"/>
      </xdr:nvSpPr>
      <xdr:spPr>
        <a:xfrm>
          <a:off x="2797819" y="6221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42308</xdr:rowOff>
    </xdr:from>
    <xdr:ext cx="405111" cy="259045"/>
    <xdr:sp macro="" textlink="">
      <xdr:nvSpPr>
        <xdr:cNvPr id="89" name="n_3mainValue有形固定資産減価償却率"/>
        <xdr:cNvSpPr txBox="1"/>
      </xdr:nvSpPr>
      <xdr:spPr>
        <a:xfrm>
          <a:off x="2112019" y="627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2" name="正方形/長方形 91"/>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5" name="正方形/長方形 94"/>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6" name="正方形/長方形 95"/>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0" name="テキスト ボックス 99"/>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債務償還比率は類似団体平均を下回っており、前年度と比較して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今後、歳入確保について検討を継続するとともに、大規模事業や既存事業の見直しを進め、持続可能な財政基盤の確立に取り組む。</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3" name="テキスト ボックス 102"/>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5" name="テキスト ボックス 104"/>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7" name="テキスト ボックス 106"/>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9" name="テキスト ボックス 108"/>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1" name="テキスト ボックス 110"/>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3" name="テキスト ボックス 112"/>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5" name="テキスト ボックス 114"/>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9" name="直線コネクタ 118"/>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20"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21" name="直線コネクタ 120"/>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22"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3" name="直線コネクタ 122"/>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24" name="債務償還比率平均値テキスト"/>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5" name="フローチャート: 判断 124"/>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6" name="フローチャート: 判断 125"/>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158505</xdr:rowOff>
    </xdr:from>
    <xdr:to>
      <xdr:col>76</xdr:col>
      <xdr:colOff>73025</xdr:colOff>
      <xdr:row>33</xdr:row>
      <xdr:rowOff>88655</xdr:rowOff>
    </xdr:to>
    <xdr:sp macro="" textlink="">
      <xdr:nvSpPr>
        <xdr:cNvPr id="132" name="楕円 131"/>
        <xdr:cNvSpPr/>
      </xdr:nvSpPr>
      <xdr:spPr>
        <a:xfrm>
          <a:off x="13293725" y="62227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136932</xdr:rowOff>
    </xdr:from>
    <xdr:ext cx="560923" cy="259045"/>
    <xdr:sp macro="" textlink="">
      <xdr:nvSpPr>
        <xdr:cNvPr id="133" name="債務償還比率該当値テキスト"/>
        <xdr:cNvSpPr txBox="1"/>
      </xdr:nvSpPr>
      <xdr:spPr>
        <a:xfrm>
          <a:off x="13376275" y="62011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80590</xdr:rowOff>
    </xdr:from>
    <xdr:to>
      <xdr:col>72</xdr:col>
      <xdr:colOff>123825</xdr:colOff>
      <xdr:row>32</xdr:row>
      <xdr:rowOff>10740</xdr:rowOff>
    </xdr:to>
    <xdr:sp macro="" textlink="">
      <xdr:nvSpPr>
        <xdr:cNvPr id="134" name="楕円 133"/>
        <xdr:cNvSpPr/>
      </xdr:nvSpPr>
      <xdr:spPr>
        <a:xfrm>
          <a:off x="12639675" y="5979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131390</xdr:rowOff>
    </xdr:from>
    <xdr:to>
      <xdr:col>76</xdr:col>
      <xdr:colOff>22225</xdr:colOff>
      <xdr:row>33</xdr:row>
      <xdr:rowOff>37855</xdr:rowOff>
    </xdr:to>
    <xdr:cxnSp macro="">
      <xdr:nvCxnSpPr>
        <xdr:cNvPr id="135" name="直線コネクタ 134"/>
        <xdr:cNvCxnSpPr/>
      </xdr:nvCxnSpPr>
      <xdr:spPr>
        <a:xfrm>
          <a:off x="12690475" y="6030540"/>
          <a:ext cx="635000" cy="23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6"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1867</xdr:rowOff>
    </xdr:from>
    <xdr:ext cx="560923" cy="259045"/>
    <xdr:sp macro="" textlink="">
      <xdr:nvSpPr>
        <xdr:cNvPr id="137" name="n_1mainValue債務償還比率"/>
        <xdr:cNvSpPr txBox="1"/>
      </xdr:nvSpPr>
      <xdr:spPr>
        <a:xfrm>
          <a:off x="12435413" y="60661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1,420,080
1,390,806
4,017.38
516,668,825
511,088,934
1,090,065
332,107,763
1,073,166,299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3" name="直線コネクタ 42"/>
        <xdr:cNvCxnSpPr/>
      </xdr:nvCxnSpPr>
      <xdr:spPr>
        <a:xfrm>
          <a:off x="685800" y="7073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4" name="テキスト ボックス 43"/>
        <xdr:cNvSpPr txBox="1"/>
      </xdr:nvSpPr>
      <xdr:spPr>
        <a:xfrm>
          <a:off x="339891" y="6938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5" name="直線コネクタ 44"/>
        <xdr:cNvCxnSpPr/>
      </xdr:nvCxnSpPr>
      <xdr:spPr>
        <a:xfrm>
          <a:off x="6858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6" name="テキスト ボックス 45"/>
        <xdr:cNvSpPr txBox="1"/>
      </xdr:nvSpPr>
      <xdr:spPr>
        <a:xfrm>
          <a:off x="3398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7" name="直線コネクタ 46"/>
        <xdr:cNvCxnSpPr/>
      </xdr:nvCxnSpPr>
      <xdr:spPr>
        <a:xfrm>
          <a:off x="685800" y="652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8" name="テキスト ボックス 47"/>
        <xdr:cNvSpPr txBox="1"/>
      </xdr:nvSpPr>
      <xdr:spPr>
        <a:xfrm>
          <a:off x="339891" y="6385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9" name="直線コネクタ 48"/>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0" name="テキスト ボックス 49"/>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1" name="直線コネクタ 50"/>
        <xdr:cNvCxnSpPr/>
      </xdr:nvCxnSpPr>
      <xdr:spPr>
        <a:xfrm>
          <a:off x="685800" y="59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2" name="テキスト ボックス 51"/>
        <xdr:cNvSpPr txBox="1"/>
      </xdr:nvSpPr>
      <xdr:spPr>
        <a:xfrm>
          <a:off x="339891" y="583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3" name="直線コネクタ 52"/>
        <xdr:cNvCxnSpPr/>
      </xdr:nvCxnSpPr>
      <xdr:spPr>
        <a:xfrm>
          <a:off x="6858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4" name="テキスト ボックス 53"/>
        <xdr:cNvSpPr txBox="1"/>
      </xdr:nvSpPr>
      <xdr:spPr>
        <a:xfrm>
          <a:off x="3398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5" name="直線コネクタ 54"/>
        <xdr:cNvCxnSpPr/>
      </xdr:nvCxnSpPr>
      <xdr:spPr>
        <a:xfrm>
          <a:off x="685800" y="542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6" name="テキスト ボックス 55"/>
        <xdr:cNvSpPr txBox="1"/>
      </xdr:nvSpPr>
      <xdr:spPr>
        <a:xfrm>
          <a:off x="339891" y="528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7" name="直線コネクタ 56"/>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8" name="テキスト ボックス 57"/>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9"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99060</xdr:rowOff>
    </xdr:from>
    <xdr:to>
      <xdr:col>24</xdr:col>
      <xdr:colOff>62865</xdr:colOff>
      <xdr:row>41</xdr:row>
      <xdr:rowOff>76200</xdr:rowOff>
    </xdr:to>
    <xdr:cxnSp macro="">
      <xdr:nvCxnSpPr>
        <xdr:cNvPr id="60" name="直線コネクタ 59"/>
        <xdr:cNvCxnSpPr/>
      </xdr:nvCxnSpPr>
      <xdr:spPr>
        <a:xfrm flipV="1">
          <a:off x="4176395" y="555371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405111" cy="259045"/>
    <xdr:sp macro="" textlink="">
      <xdr:nvSpPr>
        <xdr:cNvPr id="61" name="【道路】&#10;有形固定資産減価償却率最小値テキスト"/>
        <xdr:cNvSpPr txBox="1"/>
      </xdr:nvSpPr>
      <xdr:spPr>
        <a:xfrm>
          <a:off x="4229100" y="685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62" name="直線コネクタ 61"/>
        <xdr:cNvCxnSpPr/>
      </xdr:nvCxnSpPr>
      <xdr:spPr>
        <a:xfrm>
          <a:off x="4108450" y="6851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405111" cy="259045"/>
    <xdr:sp macro="" textlink="">
      <xdr:nvSpPr>
        <xdr:cNvPr id="63" name="【道路】&#10;有形固定資産減価償却率最大値テキスト"/>
        <xdr:cNvSpPr txBox="1"/>
      </xdr:nvSpPr>
      <xdr:spPr>
        <a:xfrm>
          <a:off x="4229100"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4" name="直線コネクタ 63"/>
        <xdr:cNvCxnSpPr/>
      </xdr:nvCxnSpPr>
      <xdr:spPr>
        <a:xfrm>
          <a:off x="4108450" y="555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96855</xdr:rowOff>
    </xdr:from>
    <xdr:ext cx="405111" cy="259045"/>
    <xdr:sp macro="" textlink="">
      <xdr:nvSpPr>
        <xdr:cNvPr id="65" name="【道路】&#10;有形固定資産減価償却率平均値テキスト"/>
        <xdr:cNvSpPr txBox="1"/>
      </xdr:nvSpPr>
      <xdr:spPr>
        <a:xfrm>
          <a:off x="4229100" y="6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73978</xdr:rowOff>
    </xdr:from>
    <xdr:to>
      <xdr:col>24</xdr:col>
      <xdr:colOff>114300</xdr:colOff>
      <xdr:row>38</xdr:row>
      <xdr:rowOff>4128</xdr:rowOff>
    </xdr:to>
    <xdr:sp macro="" textlink="">
      <xdr:nvSpPr>
        <xdr:cNvPr id="66" name="フローチャート: 判断 65"/>
        <xdr:cNvSpPr/>
      </xdr:nvSpPr>
      <xdr:spPr>
        <a:xfrm>
          <a:off x="4127500" y="6189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7" name="フローチャート: 判断 66"/>
        <xdr:cNvSpPr/>
      </xdr:nvSpPr>
      <xdr:spPr>
        <a:xfrm>
          <a:off x="3384550" y="62147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8" name="フローチャート: 判断 67"/>
        <xdr:cNvSpPr/>
      </xdr:nvSpPr>
      <xdr:spPr>
        <a:xfrm>
          <a:off x="257175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56832</xdr:rowOff>
    </xdr:from>
    <xdr:to>
      <xdr:col>10</xdr:col>
      <xdr:colOff>165100</xdr:colOff>
      <xdr:row>38</xdr:row>
      <xdr:rowOff>158432</xdr:rowOff>
    </xdr:to>
    <xdr:sp macro="" textlink="">
      <xdr:nvSpPr>
        <xdr:cNvPr id="69" name="フローチャート: 判断 68"/>
        <xdr:cNvSpPr/>
      </xdr:nvSpPr>
      <xdr:spPr>
        <a:xfrm>
          <a:off x="1778000" y="6336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73978</xdr:rowOff>
    </xdr:from>
    <xdr:to>
      <xdr:col>24</xdr:col>
      <xdr:colOff>114300</xdr:colOff>
      <xdr:row>41</xdr:row>
      <xdr:rowOff>4128</xdr:rowOff>
    </xdr:to>
    <xdr:sp macro="" textlink="">
      <xdr:nvSpPr>
        <xdr:cNvPr id="75" name="楕円 74"/>
        <xdr:cNvSpPr/>
      </xdr:nvSpPr>
      <xdr:spPr>
        <a:xfrm>
          <a:off x="4127500" y="66843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160355</xdr:rowOff>
    </xdr:from>
    <xdr:ext cx="405111" cy="259045"/>
    <xdr:sp macro="" textlink="">
      <xdr:nvSpPr>
        <xdr:cNvPr id="76" name="【道路】&#10;有形固定資産減価償却率該当値テキスト"/>
        <xdr:cNvSpPr txBox="1"/>
      </xdr:nvSpPr>
      <xdr:spPr>
        <a:xfrm>
          <a:off x="4229100" y="660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119697</xdr:rowOff>
    </xdr:from>
    <xdr:to>
      <xdr:col>20</xdr:col>
      <xdr:colOff>38100</xdr:colOff>
      <xdr:row>41</xdr:row>
      <xdr:rowOff>49847</xdr:rowOff>
    </xdr:to>
    <xdr:sp macro="" textlink="">
      <xdr:nvSpPr>
        <xdr:cNvPr id="77" name="楕円 76"/>
        <xdr:cNvSpPr/>
      </xdr:nvSpPr>
      <xdr:spPr>
        <a:xfrm>
          <a:off x="3384550" y="67300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124778</xdr:rowOff>
    </xdr:from>
    <xdr:to>
      <xdr:col>24</xdr:col>
      <xdr:colOff>63500</xdr:colOff>
      <xdr:row>40</xdr:row>
      <xdr:rowOff>170497</xdr:rowOff>
    </xdr:to>
    <xdr:cxnSp macro="">
      <xdr:nvCxnSpPr>
        <xdr:cNvPr id="78" name="直線コネクタ 77"/>
        <xdr:cNvCxnSpPr/>
      </xdr:nvCxnSpPr>
      <xdr:spPr>
        <a:xfrm flipV="1">
          <a:off x="3429000" y="6735128"/>
          <a:ext cx="7493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168275</xdr:rowOff>
    </xdr:from>
    <xdr:to>
      <xdr:col>15</xdr:col>
      <xdr:colOff>101600</xdr:colOff>
      <xdr:row>41</xdr:row>
      <xdr:rowOff>98425</xdr:rowOff>
    </xdr:to>
    <xdr:sp macro="" textlink="">
      <xdr:nvSpPr>
        <xdr:cNvPr id="79" name="楕円 78"/>
        <xdr:cNvSpPr/>
      </xdr:nvSpPr>
      <xdr:spPr>
        <a:xfrm>
          <a:off x="257175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170497</xdr:rowOff>
    </xdr:from>
    <xdr:to>
      <xdr:col>19</xdr:col>
      <xdr:colOff>177800</xdr:colOff>
      <xdr:row>41</xdr:row>
      <xdr:rowOff>47625</xdr:rowOff>
    </xdr:to>
    <xdr:cxnSp macro="">
      <xdr:nvCxnSpPr>
        <xdr:cNvPr id="80" name="直線コネクタ 79"/>
        <xdr:cNvCxnSpPr/>
      </xdr:nvCxnSpPr>
      <xdr:spPr>
        <a:xfrm flipV="1">
          <a:off x="2622550" y="6774497"/>
          <a:ext cx="80645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45403</xdr:rowOff>
    </xdr:from>
    <xdr:to>
      <xdr:col>10</xdr:col>
      <xdr:colOff>165100</xdr:colOff>
      <xdr:row>41</xdr:row>
      <xdr:rowOff>147003</xdr:rowOff>
    </xdr:to>
    <xdr:sp macro="" textlink="">
      <xdr:nvSpPr>
        <xdr:cNvPr id="81" name="楕円 80"/>
        <xdr:cNvSpPr/>
      </xdr:nvSpPr>
      <xdr:spPr>
        <a:xfrm>
          <a:off x="1778000" y="682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47625</xdr:rowOff>
    </xdr:from>
    <xdr:to>
      <xdr:col>15</xdr:col>
      <xdr:colOff>50800</xdr:colOff>
      <xdr:row>41</xdr:row>
      <xdr:rowOff>96203</xdr:rowOff>
    </xdr:to>
    <xdr:cxnSp macro="">
      <xdr:nvCxnSpPr>
        <xdr:cNvPr id="82" name="直線コネクタ 81"/>
        <xdr:cNvCxnSpPr/>
      </xdr:nvCxnSpPr>
      <xdr:spPr>
        <a:xfrm flipV="1">
          <a:off x="1828800" y="6823075"/>
          <a:ext cx="79375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83" name="n_1aveValue【道路】&#10;有形固定資産減価償却率"/>
        <xdr:cNvSpPr txBox="1"/>
      </xdr:nvSpPr>
      <xdr:spPr>
        <a:xfrm>
          <a:off x="3239144" y="599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12082</xdr:rowOff>
    </xdr:from>
    <xdr:ext cx="405111" cy="259045"/>
    <xdr:sp macro="" textlink="">
      <xdr:nvSpPr>
        <xdr:cNvPr id="84" name="n_2aveValue【道路】&#10;有形固定資産減価償却率"/>
        <xdr:cNvSpPr txBox="1"/>
      </xdr:nvSpPr>
      <xdr:spPr>
        <a:xfrm>
          <a:off x="2439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3510</xdr:rowOff>
    </xdr:from>
    <xdr:ext cx="405111" cy="259045"/>
    <xdr:sp macro="" textlink="">
      <xdr:nvSpPr>
        <xdr:cNvPr id="85" name="n_3aveValue【道路】&#10;有形固定資産減価償却率"/>
        <xdr:cNvSpPr txBox="1"/>
      </xdr:nvSpPr>
      <xdr:spPr>
        <a:xfrm>
          <a:off x="1645294" y="611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40974</xdr:rowOff>
    </xdr:from>
    <xdr:ext cx="405111" cy="259045"/>
    <xdr:sp macro="" textlink="">
      <xdr:nvSpPr>
        <xdr:cNvPr id="86" name="n_1mainValue【道路】&#10;有形固定資産減価償却率"/>
        <xdr:cNvSpPr txBox="1"/>
      </xdr:nvSpPr>
      <xdr:spPr>
        <a:xfrm>
          <a:off x="3239144" y="681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89552</xdr:rowOff>
    </xdr:from>
    <xdr:ext cx="405111" cy="259045"/>
    <xdr:sp macro="" textlink="">
      <xdr:nvSpPr>
        <xdr:cNvPr id="87" name="n_2mainValue【道路】&#10;有形固定資産減価償却率"/>
        <xdr:cNvSpPr txBox="1"/>
      </xdr:nvSpPr>
      <xdr:spPr>
        <a:xfrm>
          <a:off x="2439044" y="686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138130</xdr:rowOff>
    </xdr:from>
    <xdr:ext cx="405111" cy="259045"/>
    <xdr:sp macro="" textlink="">
      <xdr:nvSpPr>
        <xdr:cNvPr id="88" name="n_3mainValue【道路】&#10;有形固定資産減価償却率"/>
        <xdr:cNvSpPr txBox="1"/>
      </xdr:nvSpPr>
      <xdr:spPr>
        <a:xfrm>
          <a:off x="1645294" y="691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0" name="正方形/長方形 89"/>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1" name="正方形/長方形 90"/>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2" name="正方形/長方形 91"/>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3" name="正方形/長方形 92"/>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5" name="テキスト ボックス 94"/>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7" name="直線コネクタ 96"/>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8" name="テキスト ボックス 97"/>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2" name="テキスト ボックス 101"/>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6" name="直線コネクタ 105"/>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7"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8" name="直線コネクタ 107"/>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9"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10" name="直線コネクタ 109"/>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79265</xdr:rowOff>
    </xdr:from>
    <xdr:ext cx="469744" cy="259045"/>
    <xdr:sp macro="" textlink="">
      <xdr:nvSpPr>
        <xdr:cNvPr id="111" name="【道路】&#10;一人当たり延長平均値テキスト"/>
        <xdr:cNvSpPr txBox="1"/>
      </xdr:nvSpPr>
      <xdr:spPr>
        <a:xfrm>
          <a:off x="948055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12" name="フローチャート: 判断 111"/>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13" name="フローチャート: 判断 112"/>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14" name="フローチャート: 判断 113"/>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5" name="フローチャート: 判断 114"/>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72834</xdr:rowOff>
    </xdr:from>
    <xdr:to>
      <xdr:col>55</xdr:col>
      <xdr:colOff>50800</xdr:colOff>
      <xdr:row>37</xdr:row>
      <xdr:rowOff>2984</xdr:rowOff>
    </xdr:to>
    <xdr:sp macro="" textlink="">
      <xdr:nvSpPr>
        <xdr:cNvPr id="121" name="楕円 120"/>
        <xdr:cNvSpPr/>
      </xdr:nvSpPr>
      <xdr:spPr>
        <a:xfrm>
          <a:off x="9398000" y="60227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95711</xdr:rowOff>
    </xdr:from>
    <xdr:ext cx="469744" cy="259045"/>
    <xdr:sp macro="" textlink="">
      <xdr:nvSpPr>
        <xdr:cNvPr id="122" name="【道路】&#10;一人当たり延長該当値テキスト"/>
        <xdr:cNvSpPr txBox="1"/>
      </xdr:nvSpPr>
      <xdr:spPr>
        <a:xfrm>
          <a:off x="9480550" y="588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74549</xdr:rowOff>
    </xdr:from>
    <xdr:to>
      <xdr:col>50</xdr:col>
      <xdr:colOff>165100</xdr:colOff>
      <xdr:row>37</xdr:row>
      <xdr:rowOff>4699</xdr:rowOff>
    </xdr:to>
    <xdr:sp macro="" textlink="">
      <xdr:nvSpPr>
        <xdr:cNvPr id="123" name="楕円 122"/>
        <xdr:cNvSpPr/>
      </xdr:nvSpPr>
      <xdr:spPr>
        <a:xfrm>
          <a:off x="8636000" y="60244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123634</xdr:rowOff>
    </xdr:from>
    <xdr:to>
      <xdr:col>55</xdr:col>
      <xdr:colOff>0</xdr:colOff>
      <xdr:row>36</xdr:row>
      <xdr:rowOff>125349</xdr:rowOff>
    </xdr:to>
    <xdr:cxnSp macro="">
      <xdr:nvCxnSpPr>
        <xdr:cNvPr id="124" name="直線コネクタ 123"/>
        <xdr:cNvCxnSpPr/>
      </xdr:nvCxnSpPr>
      <xdr:spPr>
        <a:xfrm flipV="1">
          <a:off x="8686800" y="6073584"/>
          <a:ext cx="74295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79121</xdr:rowOff>
    </xdr:from>
    <xdr:to>
      <xdr:col>46</xdr:col>
      <xdr:colOff>38100</xdr:colOff>
      <xdr:row>37</xdr:row>
      <xdr:rowOff>9271</xdr:rowOff>
    </xdr:to>
    <xdr:sp macro="" textlink="">
      <xdr:nvSpPr>
        <xdr:cNvPr id="125" name="楕円 124"/>
        <xdr:cNvSpPr/>
      </xdr:nvSpPr>
      <xdr:spPr>
        <a:xfrm>
          <a:off x="7842250" y="60290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125349</xdr:rowOff>
    </xdr:from>
    <xdr:to>
      <xdr:col>50</xdr:col>
      <xdr:colOff>114300</xdr:colOff>
      <xdr:row>36</xdr:row>
      <xdr:rowOff>129921</xdr:rowOff>
    </xdr:to>
    <xdr:cxnSp macro="">
      <xdr:nvCxnSpPr>
        <xdr:cNvPr id="126" name="直線コネクタ 125"/>
        <xdr:cNvCxnSpPr/>
      </xdr:nvCxnSpPr>
      <xdr:spPr>
        <a:xfrm flipV="1">
          <a:off x="7886700" y="6075299"/>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83693</xdr:rowOff>
    </xdr:from>
    <xdr:to>
      <xdr:col>41</xdr:col>
      <xdr:colOff>101600</xdr:colOff>
      <xdr:row>37</xdr:row>
      <xdr:rowOff>13843</xdr:rowOff>
    </xdr:to>
    <xdr:sp macro="" textlink="">
      <xdr:nvSpPr>
        <xdr:cNvPr id="127" name="楕円 126"/>
        <xdr:cNvSpPr/>
      </xdr:nvSpPr>
      <xdr:spPr>
        <a:xfrm>
          <a:off x="7029450" y="6033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129921</xdr:rowOff>
    </xdr:from>
    <xdr:to>
      <xdr:col>45</xdr:col>
      <xdr:colOff>177800</xdr:colOff>
      <xdr:row>36</xdr:row>
      <xdr:rowOff>134493</xdr:rowOff>
    </xdr:to>
    <xdr:cxnSp macro="">
      <xdr:nvCxnSpPr>
        <xdr:cNvPr id="128" name="直線コネクタ 127"/>
        <xdr:cNvCxnSpPr/>
      </xdr:nvCxnSpPr>
      <xdr:spPr>
        <a:xfrm flipV="1">
          <a:off x="7080250" y="6079871"/>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32973</xdr:rowOff>
    </xdr:from>
    <xdr:ext cx="469744" cy="259045"/>
    <xdr:sp macro="" textlink="">
      <xdr:nvSpPr>
        <xdr:cNvPr id="129" name="n_1aveValue【道路】&#10;一人当たり延長"/>
        <xdr:cNvSpPr txBox="1"/>
      </xdr:nvSpPr>
      <xdr:spPr>
        <a:xfrm>
          <a:off x="8458277"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22686</xdr:rowOff>
    </xdr:from>
    <xdr:ext cx="469744" cy="259045"/>
    <xdr:sp macro="" textlink="">
      <xdr:nvSpPr>
        <xdr:cNvPr id="130" name="n_2aveValue【道路】&#10;一人当たり延長"/>
        <xdr:cNvSpPr txBox="1"/>
      </xdr:nvSpPr>
      <xdr:spPr>
        <a:xfrm>
          <a:off x="7677227" y="646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28973</xdr:rowOff>
    </xdr:from>
    <xdr:ext cx="469744" cy="259045"/>
    <xdr:sp macro="" textlink="">
      <xdr:nvSpPr>
        <xdr:cNvPr id="131" name="n_3aveValue【道路】&#10;一人当たり延長"/>
        <xdr:cNvSpPr txBox="1"/>
      </xdr:nvSpPr>
      <xdr:spPr>
        <a:xfrm>
          <a:off x="6864427"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21226</xdr:rowOff>
    </xdr:from>
    <xdr:ext cx="469744" cy="259045"/>
    <xdr:sp macro="" textlink="">
      <xdr:nvSpPr>
        <xdr:cNvPr id="132" name="n_1mainValue【道路】&#10;一人当たり延長"/>
        <xdr:cNvSpPr txBox="1"/>
      </xdr:nvSpPr>
      <xdr:spPr>
        <a:xfrm>
          <a:off x="8458277" y="580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25798</xdr:rowOff>
    </xdr:from>
    <xdr:ext cx="469744" cy="259045"/>
    <xdr:sp macro="" textlink="">
      <xdr:nvSpPr>
        <xdr:cNvPr id="133" name="n_2mainValue【道路】&#10;一人当たり延長"/>
        <xdr:cNvSpPr txBox="1"/>
      </xdr:nvSpPr>
      <xdr:spPr>
        <a:xfrm>
          <a:off x="7677227" y="581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30370</xdr:rowOff>
    </xdr:from>
    <xdr:ext cx="469744" cy="259045"/>
    <xdr:sp macro="" textlink="">
      <xdr:nvSpPr>
        <xdr:cNvPr id="134" name="n_3mainValue【道路】&#10;一人当たり延長"/>
        <xdr:cNvSpPr txBox="1"/>
      </xdr:nvSpPr>
      <xdr:spPr>
        <a:xfrm>
          <a:off x="6864427" y="58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55" name="直線コネクタ 154"/>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6"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7" name="直線コネクタ 156"/>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8"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9" name="直線コネクタ 158"/>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405111" cy="259045"/>
    <xdr:sp macro="" textlink="">
      <xdr:nvSpPr>
        <xdr:cNvPr id="160" name="【橋りょう・トンネル】&#10;有形固定資産減価償却率平均値テキスト"/>
        <xdr:cNvSpPr txBox="1"/>
      </xdr:nvSpPr>
      <xdr:spPr>
        <a:xfrm>
          <a:off x="4229100" y="973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1" name="フローチャート: 判断 160"/>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62" name="フローチャート: 判断 161"/>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63" name="フローチャート: 判断 162"/>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4" name="フローチャート: 判断 163"/>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xdr:rowOff>
    </xdr:from>
    <xdr:to>
      <xdr:col>24</xdr:col>
      <xdr:colOff>114300</xdr:colOff>
      <xdr:row>58</xdr:row>
      <xdr:rowOff>110236</xdr:rowOff>
    </xdr:to>
    <xdr:sp macro="" textlink="">
      <xdr:nvSpPr>
        <xdr:cNvPr id="170" name="楕円 169"/>
        <xdr:cNvSpPr/>
      </xdr:nvSpPr>
      <xdr:spPr>
        <a:xfrm>
          <a:off x="4127500" y="95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31513</xdr:rowOff>
    </xdr:from>
    <xdr:ext cx="405111" cy="259045"/>
    <xdr:sp macro="" textlink="">
      <xdr:nvSpPr>
        <xdr:cNvPr id="171" name="【橋りょう・トンネル】&#10;有形固定資産減価償却率該当値テキスト"/>
        <xdr:cNvSpPr txBox="1"/>
      </xdr:nvSpPr>
      <xdr:spPr>
        <a:xfrm>
          <a:off x="4229100" y="944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77216</xdr:rowOff>
    </xdr:from>
    <xdr:to>
      <xdr:col>20</xdr:col>
      <xdr:colOff>38100</xdr:colOff>
      <xdr:row>59</xdr:row>
      <xdr:rowOff>7366</xdr:rowOff>
    </xdr:to>
    <xdr:sp macro="" textlink="">
      <xdr:nvSpPr>
        <xdr:cNvPr id="172" name="楕円 171"/>
        <xdr:cNvSpPr/>
      </xdr:nvSpPr>
      <xdr:spPr>
        <a:xfrm>
          <a:off x="3384550" y="96593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59436</xdr:rowOff>
    </xdr:from>
    <xdr:to>
      <xdr:col>24</xdr:col>
      <xdr:colOff>63500</xdr:colOff>
      <xdr:row>58</xdr:row>
      <xdr:rowOff>128016</xdr:rowOff>
    </xdr:to>
    <xdr:cxnSp macro="">
      <xdr:nvCxnSpPr>
        <xdr:cNvPr id="173" name="直線コネクタ 172"/>
        <xdr:cNvCxnSpPr/>
      </xdr:nvCxnSpPr>
      <xdr:spPr>
        <a:xfrm flipV="1">
          <a:off x="3429000" y="9641586"/>
          <a:ext cx="7493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145796</xdr:rowOff>
    </xdr:from>
    <xdr:to>
      <xdr:col>15</xdr:col>
      <xdr:colOff>101600</xdr:colOff>
      <xdr:row>59</xdr:row>
      <xdr:rowOff>75946</xdr:rowOff>
    </xdr:to>
    <xdr:sp macro="" textlink="">
      <xdr:nvSpPr>
        <xdr:cNvPr id="174" name="楕円 173"/>
        <xdr:cNvSpPr/>
      </xdr:nvSpPr>
      <xdr:spPr>
        <a:xfrm>
          <a:off x="2571750" y="97279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128016</xdr:rowOff>
    </xdr:from>
    <xdr:to>
      <xdr:col>19</xdr:col>
      <xdr:colOff>177800</xdr:colOff>
      <xdr:row>59</xdr:row>
      <xdr:rowOff>25146</xdr:rowOff>
    </xdr:to>
    <xdr:cxnSp macro="">
      <xdr:nvCxnSpPr>
        <xdr:cNvPr id="175" name="直線コネクタ 174"/>
        <xdr:cNvCxnSpPr/>
      </xdr:nvCxnSpPr>
      <xdr:spPr>
        <a:xfrm flipV="1">
          <a:off x="2622550" y="9710166"/>
          <a:ext cx="8064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127508</xdr:rowOff>
    </xdr:from>
    <xdr:to>
      <xdr:col>10</xdr:col>
      <xdr:colOff>165100</xdr:colOff>
      <xdr:row>59</xdr:row>
      <xdr:rowOff>57658</xdr:rowOff>
    </xdr:to>
    <xdr:sp macro="" textlink="">
      <xdr:nvSpPr>
        <xdr:cNvPr id="176" name="楕円 175"/>
        <xdr:cNvSpPr/>
      </xdr:nvSpPr>
      <xdr:spPr>
        <a:xfrm>
          <a:off x="1778000" y="9709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xdr:rowOff>
    </xdr:from>
    <xdr:to>
      <xdr:col>15</xdr:col>
      <xdr:colOff>50800</xdr:colOff>
      <xdr:row>59</xdr:row>
      <xdr:rowOff>25146</xdr:rowOff>
    </xdr:to>
    <xdr:cxnSp macro="">
      <xdr:nvCxnSpPr>
        <xdr:cNvPr id="177" name="直線コネクタ 176"/>
        <xdr:cNvCxnSpPr/>
      </xdr:nvCxnSpPr>
      <xdr:spPr>
        <a:xfrm>
          <a:off x="1828800" y="9754108"/>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135653</xdr:rowOff>
    </xdr:from>
    <xdr:ext cx="405111" cy="259045"/>
    <xdr:sp macro="" textlink="">
      <xdr:nvSpPr>
        <xdr:cNvPr id="178" name="n_1aveValue【橋りょう・トンネル】&#10;有形固定資産減価償却率"/>
        <xdr:cNvSpPr txBox="1"/>
      </xdr:nvSpPr>
      <xdr:spPr>
        <a:xfrm>
          <a:off x="3239144" y="988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153941</xdr:rowOff>
    </xdr:from>
    <xdr:ext cx="405111" cy="259045"/>
    <xdr:sp macro="" textlink="">
      <xdr:nvSpPr>
        <xdr:cNvPr id="179" name="n_2aveValue【橋りょう・トンネル】&#10;有形固定資産減価償却率"/>
        <xdr:cNvSpPr txBox="1"/>
      </xdr:nvSpPr>
      <xdr:spPr>
        <a:xfrm>
          <a:off x="2439044" y="990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0" name="n_3aveValue【橋りょう・トンネル】&#10;有形固定資産減価償却率"/>
        <xdr:cNvSpPr txBox="1"/>
      </xdr:nvSpPr>
      <xdr:spPr>
        <a:xfrm>
          <a:off x="164529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23893</xdr:rowOff>
    </xdr:from>
    <xdr:ext cx="405111" cy="259045"/>
    <xdr:sp macro="" textlink="">
      <xdr:nvSpPr>
        <xdr:cNvPr id="181" name="n_1mainValue【橋りょう・トンネル】&#10;有形固定資産減価償却率"/>
        <xdr:cNvSpPr txBox="1"/>
      </xdr:nvSpPr>
      <xdr:spPr>
        <a:xfrm>
          <a:off x="3239144" y="9440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92473</xdr:rowOff>
    </xdr:from>
    <xdr:ext cx="405111" cy="259045"/>
    <xdr:sp macro="" textlink="">
      <xdr:nvSpPr>
        <xdr:cNvPr id="182" name="n_2mainValue【橋りょう・トンネル】&#10;有形固定資産減価償却率"/>
        <xdr:cNvSpPr txBox="1"/>
      </xdr:nvSpPr>
      <xdr:spPr>
        <a:xfrm>
          <a:off x="2439044" y="9509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74185</xdr:rowOff>
    </xdr:from>
    <xdr:ext cx="405111" cy="259045"/>
    <xdr:sp macro="" textlink="">
      <xdr:nvSpPr>
        <xdr:cNvPr id="183" name="n_3mainValue【橋りょう・トンネル】&#10;有形固定資産減価償却率"/>
        <xdr:cNvSpPr txBox="1"/>
      </xdr:nvSpPr>
      <xdr:spPr>
        <a:xfrm>
          <a:off x="1645294" y="949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5" name="正方形/長方形 184"/>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6" name="正方形/長方形 185"/>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7" name="正方形/長方形 186"/>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8" name="正方形/長方形 187"/>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5" name="テキスト ボックス 194"/>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7" name="テキスト ボックス 196"/>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9" name="テキスト ボックス 198"/>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203" name="直線コネクタ 202"/>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204"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205" name="直線コネクタ 204"/>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206"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207" name="直線コネクタ 206"/>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208" name="【橋りょう・トンネル】&#10;一人当たり有形固定資産（償却資産）額平均値テキスト"/>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209" name="フローチャート: 判断 208"/>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210" name="フローチャート: 判断 209"/>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11" name="フローチャート: 判断 210"/>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12" name="フローチャート: 判断 211"/>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153047</xdr:rowOff>
    </xdr:from>
    <xdr:to>
      <xdr:col>55</xdr:col>
      <xdr:colOff>50800</xdr:colOff>
      <xdr:row>60</xdr:row>
      <xdr:rowOff>83197</xdr:rowOff>
    </xdr:to>
    <xdr:sp macro="" textlink="">
      <xdr:nvSpPr>
        <xdr:cNvPr id="218" name="楕円 217"/>
        <xdr:cNvSpPr/>
      </xdr:nvSpPr>
      <xdr:spPr>
        <a:xfrm>
          <a:off x="9398000" y="99002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4474</xdr:rowOff>
    </xdr:from>
    <xdr:ext cx="599010" cy="259045"/>
    <xdr:sp macro="" textlink="">
      <xdr:nvSpPr>
        <xdr:cNvPr id="219" name="【橋りょう・トンネル】&#10;一人当たり有形固定資産（償却資産）額該当値テキスト"/>
        <xdr:cNvSpPr txBox="1"/>
      </xdr:nvSpPr>
      <xdr:spPr>
        <a:xfrm>
          <a:off x="9480550" y="975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152115</xdr:rowOff>
    </xdr:from>
    <xdr:to>
      <xdr:col>50</xdr:col>
      <xdr:colOff>165100</xdr:colOff>
      <xdr:row>60</xdr:row>
      <xdr:rowOff>82265</xdr:rowOff>
    </xdr:to>
    <xdr:sp macro="" textlink="">
      <xdr:nvSpPr>
        <xdr:cNvPr id="220" name="楕円 219"/>
        <xdr:cNvSpPr/>
      </xdr:nvSpPr>
      <xdr:spPr>
        <a:xfrm>
          <a:off x="8636000" y="9899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31465</xdr:rowOff>
    </xdr:from>
    <xdr:to>
      <xdr:col>55</xdr:col>
      <xdr:colOff>0</xdr:colOff>
      <xdr:row>60</xdr:row>
      <xdr:rowOff>32397</xdr:rowOff>
    </xdr:to>
    <xdr:cxnSp macro="">
      <xdr:nvCxnSpPr>
        <xdr:cNvPr id="221" name="直線コネクタ 220"/>
        <xdr:cNvCxnSpPr/>
      </xdr:nvCxnSpPr>
      <xdr:spPr>
        <a:xfrm>
          <a:off x="8686800" y="9943815"/>
          <a:ext cx="74295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152453</xdr:rowOff>
    </xdr:from>
    <xdr:to>
      <xdr:col>46</xdr:col>
      <xdr:colOff>38100</xdr:colOff>
      <xdr:row>60</xdr:row>
      <xdr:rowOff>82603</xdr:rowOff>
    </xdr:to>
    <xdr:sp macro="" textlink="">
      <xdr:nvSpPr>
        <xdr:cNvPr id="222" name="楕円 221"/>
        <xdr:cNvSpPr/>
      </xdr:nvSpPr>
      <xdr:spPr>
        <a:xfrm>
          <a:off x="7842250" y="98997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31465</xdr:rowOff>
    </xdr:from>
    <xdr:to>
      <xdr:col>50</xdr:col>
      <xdr:colOff>114300</xdr:colOff>
      <xdr:row>60</xdr:row>
      <xdr:rowOff>31803</xdr:rowOff>
    </xdr:to>
    <xdr:cxnSp macro="">
      <xdr:nvCxnSpPr>
        <xdr:cNvPr id="223" name="直線コネクタ 222"/>
        <xdr:cNvCxnSpPr/>
      </xdr:nvCxnSpPr>
      <xdr:spPr>
        <a:xfrm flipV="1">
          <a:off x="7886700" y="9943815"/>
          <a:ext cx="8001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2029</xdr:rowOff>
    </xdr:from>
    <xdr:to>
      <xdr:col>41</xdr:col>
      <xdr:colOff>101600</xdr:colOff>
      <xdr:row>60</xdr:row>
      <xdr:rowOff>103629</xdr:rowOff>
    </xdr:to>
    <xdr:sp macro="" textlink="">
      <xdr:nvSpPr>
        <xdr:cNvPr id="224" name="楕円 223"/>
        <xdr:cNvSpPr/>
      </xdr:nvSpPr>
      <xdr:spPr>
        <a:xfrm>
          <a:off x="7029450" y="991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31803</xdr:rowOff>
    </xdr:from>
    <xdr:to>
      <xdr:col>45</xdr:col>
      <xdr:colOff>177800</xdr:colOff>
      <xdr:row>60</xdr:row>
      <xdr:rowOff>52829</xdr:rowOff>
    </xdr:to>
    <xdr:cxnSp macro="">
      <xdr:nvCxnSpPr>
        <xdr:cNvPr id="225" name="直線コネクタ 224"/>
        <xdr:cNvCxnSpPr/>
      </xdr:nvCxnSpPr>
      <xdr:spPr>
        <a:xfrm flipV="1">
          <a:off x="7080250" y="9944153"/>
          <a:ext cx="806450" cy="2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26" name="n_1aveValue【橋りょう・トンネル】&#10;一人当たり有形固定資産（償却資産）額"/>
        <xdr:cNvSpPr txBox="1"/>
      </xdr:nvSpPr>
      <xdr:spPr>
        <a:xfrm>
          <a:off x="8399995" y="100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154014</xdr:rowOff>
    </xdr:from>
    <xdr:ext cx="599010" cy="259045"/>
    <xdr:sp macro="" textlink="">
      <xdr:nvSpPr>
        <xdr:cNvPr id="227" name="n_2aveValue【橋りょう・トンネル】&#10;一人当たり有形固定資産（償却資産）額"/>
        <xdr:cNvSpPr txBox="1"/>
      </xdr:nvSpPr>
      <xdr:spPr>
        <a:xfrm>
          <a:off x="7612595" y="1006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28"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98792</xdr:rowOff>
    </xdr:from>
    <xdr:ext cx="599010" cy="259045"/>
    <xdr:sp macro="" textlink="">
      <xdr:nvSpPr>
        <xdr:cNvPr id="229" name="n_1mainValue【橋りょう・トンネル】&#10;一人当たり有形固定資産（償却資産）額"/>
        <xdr:cNvSpPr txBox="1"/>
      </xdr:nvSpPr>
      <xdr:spPr>
        <a:xfrm>
          <a:off x="8399995" y="968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99130</xdr:rowOff>
    </xdr:from>
    <xdr:ext cx="599010" cy="259045"/>
    <xdr:sp macro="" textlink="">
      <xdr:nvSpPr>
        <xdr:cNvPr id="230" name="n_2mainValue【橋りょう・トンネル】&#10;一人当たり有形固定資産（償却資産）額"/>
        <xdr:cNvSpPr txBox="1"/>
      </xdr:nvSpPr>
      <xdr:spPr>
        <a:xfrm>
          <a:off x="7612595" y="968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94756</xdr:rowOff>
    </xdr:from>
    <xdr:ext cx="599010" cy="259045"/>
    <xdr:sp macro="" textlink="">
      <xdr:nvSpPr>
        <xdr:cNvPr id="231" name="n_3mainValue【橋りょう・トンネル】&#10;一人当たり有形固定資産（償却資産）額"/>
        <xdr:cNvSpPr txBox="1"/>
      </xdr:nvSpPr>
      <xdr:spPr>
        <a:xfrm>
          <a:off x="6818845" y="1000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3" name="正方形/長方形 23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4" name="正方形/長方形 23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5" name="正方形/長方形 23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6" name="正方形/長方形 23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2" name="テキスト ボックス 241"/>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2" name="テキスト ボックス 251"/>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56" name="直線コネクタ 255"/>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57"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58" name="直線コネクタ 257"/>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59"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60" name="直線コネクタ 259"/>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61" name="【公営住宅】&#10;有形固定資産減価償却率平均値テキスト"/>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62" name="フローチャート: 判断 261"/>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63" name="フローチャート: 判断 262"/>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64" name="フローチャート: 判断 263"/>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65" name="フローチャート: 判断 264"/>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95069</xdr:rowOff>
    </xdr:from>
    <xdr:to>
      <xdr:col>24</xdr:col>
      <xdr:colOff>114300</xdr:colOff>
      <xdr:row>81</xdr:row>
      <xdr:rowOff>25219</xdr:rowOff>
    </xdr:to>
    <xdr:sp macro="" textlink="">
      <xdr:nvSpPr>
        <xdr:cNvPr id="271" name="楕円 270"/>
        <xdr:cNvSpPr/>
      </xdr:nvSpPr>
      <xdr:spPr>
        <a:xfrm>
          <a:off x="4127500" y="133094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117946</xdr:rowOff>
    </xdr:from>
    <xdr:ext cx="405111" cy="259045"/>
    <xdr:sp macro="" textlink="">
      <xdr:nvSpPr>
        <xdr:cNvPr id="272" name="【公営住宅】&#10;有形固定資産減価償却率該当値テキスト"/>
        <xdr:cNvSpPr txBox="1"/>
      </xdr:nvSpPr>
      <xdr:spPr>
        <a:xfrm>
          <a:off x="4229100" y="1316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153851</xdr:rowOff>
    </xdr:from>
    <xdr:to>
      <xdr:col>20</xdr:col>
      <xdr:colOff>38100</xdr:colOff>
      <xdr:row>81</xdr:row>
      <xdr:rowOff>84001</xdr:rowOff>
    </xdr:to>
    <xdr:sp macro="" textlink="">
      <xdr:nvSpPr>
        <xdr:cNvPr id="273" name="楕円 272"/>
        <xdr:cNvSpPr/>
      </xdr:nvSpPr>
      <xdr:spPr>
        <a:xfrm>
          <a:off x="3384550" y="133682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145869</xdr:rowOff>
    </xdr:from>
    <xdr:to>
      <xdr:col>24</xdr:col>
      <xdr:colOff>63500</xdr:colOff>
      <xdr:row>81</xdr:row>
      <xdr:rowOff>33201</xdr:rowOff>
    </xdr:to>
    <xdr:cxnSp macro="">
      <xdr:nvCxnSpPr>
        <xdr:cNvPr id="274" name="直線コネクタ 273"/>
        <xdr:cNvCxnSpPr/>
      </xdr:nvCxnSpPr>
      <xdr:spPr>
        <a:xfrm flipV="1">
          <a:off x="3429000" y="13360219"/>
          <a:ext cx="7493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41184</xdr:rowOff>
    </xdr:from>
    <xdr:to>
      <xdr:col>15</xdr:col>
      <xdr:colOff>101600</xdr:colOff>
      <xdr:row>81</xdr:row>
      <xdr:rowOff>142784</xdr:rowOff>
    </xdr:to>
    <xdr:sp macro="" textlink="">
      <xdr:nvSpPr>
        <xdr:cNvPr id="275" name="楕円 274"/>
        <xdr:cNvSpPr/>
      </xdr:nvSpPr>
      <xdr:spPr>
        <a:xfrm>
          <a:off x="2571750" y="1342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91984</xdr:rowOff>
    </xdr:to>
    <xdr:cxnSp macro="">
      <xdr:nvCxnSpPr>
        <xdr:cNvPr id="276" name="直線コネクタ 275"/>
        <xdr:cNvCxnSpPr/>
      </xdr:nvCxnSpPr>
      <xdr:spPr>
        <a:xfrm flipV="1">
          <a:off x="2622550" y="13412651"/>
          <a:ext cx="80645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73842</xdr:rowOff>
    </xdr:from>
    <xdr:to>
      <xdr:col>10</xdr:col>
      <xdr:colOff>165100</xdr:colOff>
      <xdr:row>82</xdr:row>
      <xdr:rowOff>3992</xdr:rowOff>
    </xdr:to>
    <xdr:sp macro="" textlink="">
      <xdr:nvSpPr>
        <xdr:cNvPr id="277" name="楕円 276"/>
        <xdr:cNvSpPr/>
      </xdr:nvSpPr>
      <xdr:spPr>
        <a:xfrm>
          <a:off x="1778000" y="134532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91984</xdr:rowOff>
    </xdr:from>
    <xdr:to>
      <xdr:col>15</xdr:col>
      <xdr:colOff>50800</xdr:colOff>
      <xdr:row>81</xdr:row>
      <xdr:rowOff>124642</xdr:rowOff>
    </xdr:to>
    <xdr:cxnSp macro="">
      <xdr:nvCxnSpPr>
        <xdr:cNvPr id="278" name="直線コネクタ 277"/>
        <xdr:cNvCxnSpPr/>
      </xdr:nvCxnSpPr>
      <xdr:spPr>
        <a:xfrm flipV="1">
          <a:off x="1828800" y="13471434"/>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79" name="n_1aveValue【公営住宅】&#10;有形固定資産減価償却率"/>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153506</xdr:rowOff>
    </xdr:from>
    <xdr:ext cx="405111" cy="259045"/>
    <xdr:sp macro="" textlink="">
      <xdr:nvSpPr>
        <xdr:cNvPr id="280" name="n_2aveValue【公営住宅】&#10;有形固定資産減価償却率"/>
        <xdr:cNvSpPr txBox="1"/>
      </xdr:nvSpPr>
      <xdr:spPr>
        <a:xfrm>
          <a:off x="24390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81"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75128</xdr:rowOff>
    </xdr:from>
    <xdr:ext cx="405111" cy="259045"/>
    <xdr:sp macro="" textlink="">
      <xdr:nvSpPr>
        <xdr:cNvPr id="282" name="n_1mainValue【公営住宅】&#10;有形固定資産減価償却率"/>
        <xdr:cNvSpPr txBox="1"/>
      </xdr:nvSpPr>
      <xdr:spPr>
        <a:xfrm>
          <a:off x="3239144" y="1345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159311</xdr:rowOff>
    </xdr:from>
    <xdr:ext cx="405111" cy="259045"/>
    <xdr:sp macro="" textlink="">
      <xdr:nvSpPr>
        <xdr:cNvPr id="283" name="n_2mainValue【公営住宅】&#10;有形固定資産減価償却率"/>
        <xdr:cNvSpPr txBox="1"/>
      </xdr:nvSpPr>
      <xdr:spPr>
        <a:xfrm>
          <a:off x="2439044" y="1320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166569</xdr:rowOff>
    </xdr:from>
    <xdr:ext cx="405111" cy="259045"/>
    <xdr:sp macro="" textlink="">
      <xdr:nvSpPr>
        <xdr:cNvPr id="284" name="n_3mainValue【公営住宅】&#10;有形固定資産減価償却率"/>
        <xdr:cNvSpPr txBox="1"/>
      </xdr:nvSpPr>
      <xdr:spPr>
        <a:xfrm>
          <a:off x="1645294" y="1354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6" name="正方形/長方形 285"/>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7" name="正方形/長方形 286"/>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8" name="正方形/長方形 287"/>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9" name="正方形/長方形 288"/>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3" name="直線コネクタ 292"/>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4" name="テキスト ボックス 293"/>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5" name="直線コネクタ 294"/>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6" name="テキスト ボックス 295"/>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7" name="直線コネクタ 296"/>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8" name="テキスト ボックス 297"/>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9" name="直線コネクタ 298"/>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0" name="テキスト ボックス 299"/>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1" name="直線コネクタ 300"/>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2" name="テキスト ボックス 301"/>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3" name="直線コネクタ 302"/>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4" name="テキスト ボックス 303"/>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308" name="直線コネクタ 307"/>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309"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310" name="直線コネクタ 309"/>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311"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12" name="直線コネクタ 311"/>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313"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314" name="フローチャート: 判断 313"/>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315" name="フローチャート: 判断 314"/>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316" name="フローチャート: 判断 315"/>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17" name="フローチャート: 判断 316"/>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77107</xdr:rowOff>
    </xdr:from>
    <xdr:to>
      <xdr:col>55</xdr:col>
      <xdr:colOff>50800</xdr:colOff>
      <xdr:row>86</xdr:row>
      <xdr:rowOff>7257</xdr:rowOff>
    </xdr:to>
    <xdr:sp macro="" textlink="">
      <xdr:nvSpPr>
        <xdr:cNvPr id="323" name="楕円 322"/>
        <xdr:cNvSpPr/>
      </xdr:nvSpPr>
      <xdr:spPr>
        <a:xfrm>
          <a:off x="9398000" y="141169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163484</xdr:rowOff>
    </xdr:from>
    <xdr:ext cx="469744" cy="259045"/>
    <xdr:sp macro="" textlink="">
      <xdr:nvSpPr>
        <xdr:cNvPr id="324" name="【公営住宅】&#10;一人当たり面積該当値テキスト"/>
        <xdr:cNvSpPr txBox="1"/>
      </xdr:nvSpPr>
      <xdr:spPr>
        <a:xfrm>
          <a:off x="9480550" y="1403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72208</xdr:rowOff>
    </xdr:from>
    <xdr:to>
      <xdr:col>50</xdr:col>
      <xdr:colOff>165100</xdr:colOff>
      <xdr:row>86</xdr:row>
      <xdr:rowOff>2358</xdr:rowOff>
    </xdr:to>
    <xdr:sp macro="" textlink="">
      <xdr:nvSpPr>
        <xdr:cNvPr id="325" name="楕円 324"/>
        <xdr:cNvSpPr/>
      </xdr:nvSpPr>
      <xdr:spPr>
        <a:xfrm>
          <a:off x="8636000" y="141120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123008</xdr:rowOff>
    </xdr:from>
    <xdr:to>
      <xdr:col>55</xdr:col>
      <xdr:colOff>0</xdr:colOff>
      <xdr:row>85</xdr:row>
      <xdr:rowOff>127907</xdr:rowOff>
    </xdr:to>
    <xdr:cxnSp macro="">
      <xdr:nvCxnSpPr>
        <xdr:cNvPr id="326" name="直線コネクタ 325"/>
        <xdr:cNvCxnSpPr/>
      </xdr:nvCxnSpPr>
      <xdr:spPr>
        <a:xfrm>
          <a:off x="8686800" y="14162858"/>
          <a:ext cx="7429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72208</xdr:rowOff>
    </xdr:from>
    <xdr:to>
      <xdr:col>46</xdr:col>
      <xdr:colOff>38100</xdr:colOff>
      <xdr:row>86</xdr:row>
      <xdr:rowOff>2358</xdr:rowOff>
    </xdr:to>
    <xdr:sp macro="" textlink="">
      <xdr:nvSpPr>
        <xdr:cNvPr id="327" name="楕円 326"/>
        <xdr:cNvSpPr/>
      </xdr:nvSpPr>
      <xdr:spPr>
        <a:xfrm>
          <a:off x="7842250" y="141120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123008</xdr:rowOff>
    </xdr:from>
    <xdr:to>
      <xdr:col>50</xdr:col>
      <xdr:colOff>114300</xdr:colOff>
      <xdr:row>85</xdr:row>
      <xdr:rowOff>123008</xdr:rowOff>
    </xdr:to>
    <xdr:cxnSp macro="">
      <xdr:nvCxnSpPr>
        <xdr:cNvPr id="328" name="直線コネクタ 327"/>
        <xdr:cNvCxnSpPr/>
      </xdr:nvCxnSpPr>
      <xdr:spPr>
        <a:xfrm>
          <a:off x="7886700" y="1416285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73842</xdr:rowOff>
    </xdr:from>
    <xdr:to>
      <xdr:col>41</xdr:col>
      <xdr:colOff>101600</xdr:colOff>
      <xdr:row>86</xdr:row>
      <xdr:rowOff>3992</xdr:rowOff>
    </xdr:to>
    <xdr:sp macro="" textlink="">
      <xdr:nvSpPr>
        <xdr:cNvPr id="329" name="楕円 328"/>
        <xdr:cNvSpPr/>
      </xdr:nvSpPr>
      <xdr:spPr>
        <a:xfrm>
          <a:off x="7029450" y="14113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123008</xdr:rowOff>
    </xdr:from>
    <xdr:to>
      <xdr:col>45</xdr:col>
      <xdr:colOff>177800</xdr:colOff>
      <xdr:row>85</xdr:row>
      <xdr:rowOff>124642</xdr:rowOff>
    </xdr:to>
    <xdr:cxnSp macro="">
      <xdr:nvCxnSpPr>
        <xdr:cNvPr id="330" name="直線コネクタ 329"/>
        <xdr:cNvCxnSpPr/>
      </xdr:nvCxnSpPr>
      <xdr:spPr>
        <a:xfrm flipV="1">
          <a:off x="7080250" y="14162858"/>
          <a:ext cx="8064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31"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32"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33"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164935</xdr:rowOff>
    </xdr:from>
    <xdr:ext cx="469744" cy="259045"/>
    <xdr:sp macro="" textlink="">
      <xdr:nvSpPr>
        <xdr:cNvPr id="334" name="n_1mainValue【公営住宅】&#10;一人当たり面積"/>
        <xdr:cNvSpPr txBox="1"/>
      </xdr:nvSpPr>
      <xdr:spPr>
        <a:xfrm>
          <a:off x="8458277" y="142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164935</xdr:rowOff>
    </xdr:from>
    <xdr:ext cx="469744" cy="259045"/>
    <xdr:sp macro="" textlink="">
      <xdr:nvSpPr>
        <xdr:cNvPr id="335" name="n_2mainValue【公営住宅】&#10;一人当たり面積"/>
        <xdr:cNvSpPr txBox="1"/>
      </xdr:nvSpPr>
      <xdr:spPr>
        <a:xfrm>
          <a:off x="7677227" y="142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166569</xdr:rowOff>
    </xdr:from>
    <xdr:ext cx="469744" cy="259045"/>
    <xdr:sp macro="" textlink="">
      <xdr:nvSpPr>
        <xdr:cNvPr id="336" name="n_3mainValue【公営住宅】&#10;一人当たり面積"/>
        <xdr:cNvSpPr txBox="1"/>
      </xdr:nvSpPr>
      <xdr:spPr>
        <a:xfrm>
          <a:off x="6864427" y="1420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8" name="正方形/長方形 33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9" name="正方形/長方形 33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0" name="正方形/長方形 33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1" name="正方形/長方形 34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5" name="テキスト ボックス 34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6" name="直線コネクタ 34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7" name="テキスト ボックス 34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8" name="直線コネクタ 34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9" name="テキスト ボックス 34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0" name="直線コネクタ 34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1" name="テキスト ボックス 35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2" name="直線コネクタ 35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3" name="テキスト ボックス 35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4" name="直線コネクタ 35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5" name="テキスト ボックス 35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7" name="テキスト ボックス 35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59" name="直線コネクタ 358"/>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60"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61" name="直線コネクタ 360"/>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62"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63" name="直線コネクタ 36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151147</xdr:rowOff>
    </xdr:from>
    <xdr:ext cx="405111" cy="259045"/>
    <xdr:sp macro="" textlink="">
      <xdr:nvSpPr>
        <xdr:cNvPr id="364" name="【港湾・漁港】&#10;有形固定資産減価償却率平均値テキスト"/>
        <xdr:cNvSpPr txBox="1"/>
      </xdr:nvSpPr>
      <xdr:spPr>
        <a:xfrm>
          <a:off x="4229100" y="1706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65" name="フローチャート: 判断 364"/>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66" name="フローチャート: 判断 365"/>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67" name="フローチャート: 判断 366"/>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68" name="フローチャート: 判断 367"/>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97789</xdr:rowOff>
    </xdr:from>
    <xdr:to>
      <xdr:col>24</xdr:col>
      <xdr:colOff>114300</xdr:colOff>
      <xdr:row>106</xdr:row>
      <xdr:rowOff>27939</xdr:rowOff>
    </xdr:to>
    <xdr:sp macro="" textlink="">
      <xdr:nvSpPr>
        <xdr:cNvPr id="374" name="楕円 373"/>
        <xdr:cNvSpPr/>
      </xdr:nvSpPr>
      <xdr:spPr>
        <a:xfrm>
          <a:off x="4127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76216</xdr:rowOff>
    </xdr:from>
    <xdr:ext cx="405111" cy="259045"/>
    <xdr:sp macro="" textlink="">
      <xdr:nvSpPr>
        <xdr:cNvPr id="375" name="【港湾・漁港】&#10;有形固定資産減価償却率該当値テキスト"/>
        <xdr:cNvSpPr txBox="1"/>
      </xdr:nvSpPr>
      <xdr:spPr>
        <a:xfrm>
          <a:off x="4229100"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162561</xdr:rowOff>
    </xdr:from>
    <xdr:to>
      <xdr:col>20</xdr:col>
      <xdr:colOff>38100</xdr:colOff>
      <xdr:row>106</xdr:row>
      <xdr:rowOff>92711</xdr:rowOff>
    </xdr:to>
    <xdr:sp macro="" textlink="">
      <xdr:nvSpPr>
        <xdr:cNvPr id="376" name="楕円 375"/>
        <xdr:cNvSpPr/>
      </xdr:nvSpPr>
      <xdr:spPr>
        <a:xfrm>
          <a:off x="3384550" y="175933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148589</xdr:rowOff>
    </xdr:from>
    <xdr:to>
      <xdr:col>24</xdr:col>
      <xdr:colOff>63500</xdr:colOff>
      <xdr:row>106</xdr:row>
      <xdr:rowOff>41911</xdr:rowOff>
    </xdr:to>
    <xdr:cxnSp macro="">
      <xdr:nvCxnSpPr>
        <xdr:cNvPr id="377" name="直線コネクタ 376"/>
        <xdr:cNvCxnSpPr/>
      </xdr:nvCxnSpPr>
      <xdr:spPr>
        <a:xfrm flipV="1">
          <a:off x="3429000" y="17579339"/>
          <a:ext cx="7493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82550</xdr:rowOff>
    </xdr:from>
    <xdr:to>
      <xdr:col>15</xdr:col>
      <xdr:colOff>101600</xdr:colOff>
      <xdr:row>107</xdr:row>
      <xdr:rowOff>12700</xdr:rowOff>
    </xdr:to>
    <xdr:sp macro="" textlink="">
      <xdr:nvSpPr>
        <xdr:cNvPr id="378" name="楕円 377"/>
        <xdr:cNvSpPr/>
      </xdr:nvSpPr>
      <xdr:spPr>
        <a:xfrm>
          <a:off x="257175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41911</xdr:rowOff>
    </xdr:from>
    <xdr:to>
      <xdr:col>19</xdr:col>
      <xdr:colOff>177800</xdr:colOff>
      <xdr:row>106</xdr:row>
      <xdr:rowOff>133350</xdr:rowOff>
    </xdr:to>
    <xdr:cxnSp macro="">
      <xdr:nvCxnSpPr>
        <xdr:cNvPr id="379" name="直線コネクタ 378"/>
        <xdr:cNvCxnSpPr/>
      </xdr:nvCxnSpPr>
      <xdr:spPr>
        <a:xfrm flipV="1">
          <a:off x="2622550" y="17644111"/>
          <a:ext cx="80645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158750</xdr:rowOff>
    </xdr:from>
    <xdr:to>
      <xdr:col>10</xdr:col>
      <xdr:colOff>165100</xdr:colOff>
      <xdr:row>107</xdr:row>
      <xdr:rowOff>88900</xdr:rowOff>
    </xdr:to>
    <xdr:sp macro="" textlink="">
      <xdr:nvSpPr>
        <xdr:cNvPr id="380" name="楕円 379"/>
        <xdr:cNvSpPr/>
      </xdr:nvSpPr>
      <xdr:spPr>
        <a:xfrm>
          <a:off x="17780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133350</xdr:rowOff>
    </xdr:from>
    <xdr:to>
      <xdr:col>15</xdr:col>
      <xdr:colOff>50800</xdr:colOff>
      <xdr:row>107</xdr:row>
      <xdr:rowOff>38100</xdr:rowOff>
    </xdr:to>
    <xdr:cxnSp macro="">
      <xdr:nvCxnSpPr>
        <xdr:cNvPr id="381" name="直線コネクタ 380"/>
        <xdr:cNvCxnSpPr/>
      </xdr:nvCxnSpPr>
      <xdr:spPr>
        <a:xfrm flipV="1">
          <a:off x="1828800" y="1773555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82"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83" name="n_2aveValue【港湾・漁港】&#10;有形固定資産減価償却率"/>
        <xdr:cNvSpPr txBox="1"/>
      </xdr:nvSpPr>
      <xdr:spPr>
        <a:xfrm>
          <a:off x="2439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84"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83838</xdr:rowOff>
    </xdr:from>
    <xdr:ext cx="405111" cy="259045"/>
    <xdr:sp macro="" textlink="">
      <xdr:nvSpPr>
        <xdr:cNvPr id="385" name="n_1mainValue【港湾・漁港】&#10;有形固定資産減価償却率"/>
        <xdr:cNvSpPr txBox="1"/>
      </xdr:nvSpPr>
      <xdr:spPr>
        <a:xfrm>
          <a:off x="32391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86" name="n_2mainValue【港湾・漁港】&#10;有形固定資産減価償却率"/>
        <xdr:cNvSpPr txBox="1"/>
      </xdr:nvSpPr>
      <xdr:spPr>
        <a:xfrm>
          <a:off x="2439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80027</xdr:rowOff>
    </xdr:from>
    <xdr:ext cx="405111" cy="259045"/>
    <xdr:sp macro="" textlink="">
      <xdr:nvSpPr>
        <xdr:cNvPr id="387" name="n_3mainValue【港湾・漁港】&#10;有形固定資産減価償却率"/>
        <xdr:cNvSpPr txBox="1"/>
      </xdr:nvSpPr>
      <xdr:spPr>
        <a:xfrm>
          <a:off x="1645294"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6" name="直線コネクタ 395"/>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7" name="テキスト ボックス 396"/>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8" name="直線コネクタ 397"/>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9" name="テキスト ボックス 398"/>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0" name="直線コネクタ 399"/>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01" name="テキスト ボックス 400"/>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2" name="直線コネクタ 401"/>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03" name="テキスト ボックス 402"/>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4" name="直線コネクタ 40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5" name="テキスト ボックス 40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407" name="直線コネクタ 406"/>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408"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409" name="直線コネクタ 408"/>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410"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411" name="直線コネクタ 410"/>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42777</xdr:rowOff>
    </xdr:from>
    <xdr:ext cx="534377" cy="259045"/>
    <xdr:sp macro="" textlink="">
      <xdr:nvSpPr>
        <xdr:cNvPr id="412" name="【港湾・漁港】&#10;一人当たり有形固定資産（償却資産）額平均値テキスト"/>
        <xdr:cNvSpPr txBox="1"/>
      </xdr:nvSpPr>
      <xdr:spPr>
        <a:xfrm>
          <a:off x="9480550" y="1747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413" name="フローチャート: 判断 412"/>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414" name="フローチャート: 判断 413"/>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415" name="フローチャート: 判断 414"/>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416" name="フローチャート: 判断 415"/>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7" name="テキスト ボックス 41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142484</xdr:rowOff>
    </xdr:from>
    <xdr:to>
      <xdr:col>55</xdr:col>
      <xdr:colOff>50800</xdr:colOff>
      <xdr:row>108</xdr:row>
      <xdr:rowOff>72634</xdr:rowOff>
    </xdr:to>
    <xdr:sp macro="" textlink="">
      <xdr:nvSpPr>
        <xdr:cNvPr id="422" name="楕円 421"/>
        <xdr:cNvSpPr/>
      </xdr:nvSpPr>
      <xdr:spPr>
        <a:xfrm>
          <a:off x="9398000" y="179161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57411</xdr:rowOff>
    </xdr:from>
    <xdr:ext cx="534377" cy="259045"/>
    <xdr:sp macro="" textlink="">
      <xdr:nvSpPr>
        <xdr:cNvPr id="423" name="【港湾・漁港】&#10;一人当たり有形固定資産（償却資産）額該当値テキスト"/>
        <xdr:cNvSpPr txBox="1"/>
      </xdr:nvSpPr>
      <xdr:spPr>
        <a:xfrm>
          <a:off x="9480550" y="178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142873</xdr:rowOff>
    </xdr:from>
    <xdr:to>
      <xdr:col>50</xdr:col>
      <xdr:colOff>165100</xdr:colOff>
      <xdr:row>108</xdr:row>
      <xdr:rowOff>73023</xdr:rowOff>
    </xdr:to>
    <xdr:sp macro="" textlink="">
      <xdr:nvSpPr>
        <xdr:cNvPr id="424" name="楕円 423"/>
        <xdr:cNvSpPr/>
      </xdr:nvSpPr>
      <xdr:spPr>
        <a:xfrm>
          <a:off x="8636000" y="179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21834</xdr:rowOff>
    </xdr:from>
    <xdr:to>
      <xdr:col>55</xdr:col>
      <xdr:colOff>0</xdr:colOff>
      <xdr:row>108</xdr:row>
      <xdr:rowOff>22223</xdr:rowOff>
    </xdr:to>
    <xdr:cxnSp macro="">
      <xdr:nvCxnSpPr>
        <xdr:cNvPr id="425" name="直線コネクタ 424"/>
        <xdr:cNvCxnSpPr/>
      </xdr:nvCxnSpPr>
      <xdr:spPr>
        <a:xfrm flipV="1">
          <a:off x="8686800" y="17966934"/>
          <a:ext cx="74295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142695</xdr:rowOff>
    </xdr:from>
    <xdr:to>
      <xdr:col>46</xdr:col>
      <xdr:colOff>38100</xdr:colOff>
      <xdr:row>108</xdr:row>
      <xdr:rowOff>72845</xdr:rowOff>
    </xdr:to>
    <xdr:sp macro="" textlink="">
      <xdr:nvSpPr>
        <xdr:cNvPr id="426" name="楕円 425"/>
        <xdr:cNvSpPr/>
      </xdr:nvSpPr>
      <xdr:spPr>
        <a:xfrm>
          <a:off x="7842250" y="179163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22045</xdr:rowOff>
    </xdr:from>
    <xdr:to>
      <xdr:col>50</xdr:col>
      <xdr:colOff>114300</xdr:colOff>
      <xdr:row>108</xdr:row>
      <xdr:rowOff>22223</xdr:rowOff>
    </xdr:to>
    <xdr:cxnSp macro="">
      <xdr:nvCxnSpPr>
        <xdr:cNvPr id="427" name="直線コネクタ 426"/>
        <xdr:cNvCxnSpPr/>
      </xdr:nvCxnSpPr>
      <xdr:spPr>
        <a:xfrm>
          <a:off x="7886700" y="17967145"/>
          <a:ext cx="8001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142982</xdr:rowOff>
    </xdr:from>
    <xdr:to>
      <xdr:col>41</xdr:col>
      <xdr:colOff>101600</xdr:colOff>
      <xdr:row>108</xdr:row>
      <xdr:rowOff>73132</xdr:rowOff>
    </xdr:to>
    <xdr:sp macro="" textlink="">
      <xdr:nvSpPr>
        <xdr:cNvPr id="428" name="楕円 427"/>
        <xdr:cNvSpPr/>
      </xdr:nvSpPr>
      <xdr:spPr>
        <a:xfrm>
          <a:off x="7029450" y="179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22045</xdr:rowOff>
    </xdr:from>
    <xdr:to>
      <xdr:col>45</xdr:col>
      <xdr:colOff>177800</xdr:colOff>
      <xdr:row>108</xdr:row>
      <xdr:rowOff>22332</xdr:rowOff>
    </xdr:to>
    <xdr:cxnSp macro="">
      <xdr:nvCxnSpPr>
        <xdr:cNvPr id="429" name="直線コネクタ 428"/>
        <xdr:cNvCxnSpPr/>
      </xdr:nvCxnSpPr>
      <xdr:spPr>
        <a:xfrm flipV="1">
          <a:off x="7080250" y="17967145"/>
          <a:ext cx="80645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100437</xdr:rowOff>
    </xdr:from>
    <xdr:ext cx="534377" cy="259045"/>
    <xdr:sp macro="" textlink="">
      <xdr:nvSpPr>
        <xdr:cNvPr id="430" name="n_1aveValue【港湾・漁港】&#10;一人当たり有形固定資産（償却資産）額"/>
        <xdr:cNvSpPr txBox="1"/>
      </xdr:nvSpPr>
      <xdr:spPr>
        <a:xfrm>
          <a:off x="8425961" y="173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52114</xdr:rowOff>
    </xdr:from>
    <xdr:ext cx="534377" cy="259045"/>
    <xdr:sp macro="" textlink="">
      <xdr:nvSpPr>
        <xdr:cNvPr id="431" name="n_2aveValue【港湾・漁港】&#10;一人当たり有形固定資産（償却資産）額"/>
        <xdr:cNvSpPr txBox="1"/>
      </xdr:nvSpPr>
      <xdr:spPr>
        <a:xfrm>
          <a:off x="7644911" y="173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432"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64150</xdr:rowOff>
    </xdr:from>
    <xdr:ext cx="534377" cy="259045"/>
    <xdr:sp macro="" textlink="">
      <xdr:nvSpPr>
        <xdr:cNvPr id="433" name="n_1mainValue【港湾・漁港】&#10;一人当たり有形固定資産（償却資産）額"/>
        <xdr:cNvSpPr txBox="1"/>
      </xdr:nvSpPr>
      <xdr:spPr>
        <a:xfrm>
          <a:off x="8425961" y="180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63972</xdr:rowOff>
    </xdr:from>
    <xdr:ext cx="534377" cy="259045"/>
    <xdr:sp macro="" textlink="">
      <xdr:nvSpPr>
        <xdr:cNvPr id="434" name="n_2mainValue【港湾・漁港】&#10;一人当たり有形固定資産（償却資産）額"/>
        <xdr:cNvSpPr txBox="1"/>
      </xdr:nvSpPr>
      <xdr:spPr>
        <a:xfrm>
          <a:off x="7644911" y="180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64259</xdr:rowOff>
    </xdr:from>
    <xdr:ext cx="534377" cy="259045"/>
    <xdr:sp macro="" textlink="">
      <xdr:nvSpPr>
        <xdr:cNvPr id="435" name="n_3mainValue【港湾・漁港】&#10;一人当たり有形固定資産（償却資産）額"/>
        <xdr:cNvSpPr txBox="1"/>
      </xdr:nvSpPr>
      <xdr:spPr>
        <a:xfrm>
          <a:off x="6851161" y="1800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7" name="正方形/長方形 436"/>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8" name="正方形/長方形 437"/>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9" name="正方形/長方形 438"/>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0" name="正方形/長方形 439"/>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正方形/長方形 440"/>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3" name="正方形/長方形 442"/>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4" name="正方形/長方形 443"/>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5" name="正方形/長方形 444"/>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6" name="正方形/長方形 445"/>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9" name="正方形/長方形 448"/>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0" name="正方形/長方形 449"/>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1" name="正方形/長方形 450"/>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2" name="正方形/長方形 451"/>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7" name="直線コネクタ 456"/>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8" name="テキスト ボックス 457"/>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9" name="直線コネクタ 458"/>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0" name="テキスト ボックス 459"/>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1" name="直線コネクタ 460"/>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2" name="テキスト ボックス 461"/>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3" name="直線コネクタ 462"/>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4" name="テキスト ボックス 463"/>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6" name="テキスト ボックス 46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468" name="直線コネクタ 467"/>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469"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470" name="直線コネクタ 469"/>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471"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472" name="直線コネクタ 471"/>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32783</xdr:rowOff>
    </xdr:from>
    <xdr:ext cx="405111" cy="259045"/>
    <xdr:sp macro="" textlink="">
      <xdr:nvSpPr>
        <xdr:cNvPr id="473" name="【学校施設】&#10;有形固定資産減価償却率平均値テキスト"/>
        <xdr:cNvSpPr txBox="1"/>
      </xdr:nvSpPr>
      <xdr:spPr>
        <a:xfrm>
          <a:off x="14744700" y="9614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474" name="フローチャート: 判断 473"/>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75" name="フローチャート: 判断 474"/>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476" name="フローチャート: 判断 475"/>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477" name="フローチャート: 判断 476"/>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483" name="楕円 482"/>
        <xdr:cNvSpPr/>
      </xdr:nvSpPr>
      <xdr:spPr>
        <a:xfrm>
          <a:off x="14649450" y="9560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166387</xdr:rowOff>
    </xdr:from>
    <xdr:ext cx="405111" cy="259045"/>
    <xdr:sp macro="" textlink="">
      <xdr:nvSpPr>
        <xdr:cNvPr id="484" name="【学校施設】&#10;有形固定資産減価償却率該当値テキスト"/>
        <xdr:cNvSpPr txBox="1"/>
      </xdr:nvSpPr>
      <xdr:spPr>
        <a:xfrm>
          <a:off x="147447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116078</xdr:rowOff>
    </xdr:from>
    <xdr:to>
      <xdr:col>81</xdr:col>
      <xdr:colOff>101600</xdr:colOff>
      <xdr:row>58</xdr:row>
      <xdr:rowOff>46228</xdr:rowOff>
    </xdr:to>
    <xdr:sp macro="" textlink="">
      <xdr:nvSpPr>
        <xdr:cNvPr id="485" name="楕円 484"/>
        <xdr:cNvSpPr/>
      </xdr:nvSpPr>
      <xdr:spPr>
        <a:xfrm>
          <a:off x="13887450" y="95331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166878</xdr:rowOff>
    </xdr:from>
    <xdr:to>
      <xdr:col>85</xdr:col>
      <xdr:colOff>127000</xdr:colOff>
      <xdr:row>58</xdr:row>
      <xdr:rowOff>22860</xdr:rowOff>
    </xdr:to>
    <xdr:cxnSp macro="">
      <xdr:nvCxnSpPr>
        <xdr:cNvPr id="486" name="直線コネクタ 485"/>
        <xdr:cNvCxnSpPr/>
      </xdr:nvCxnSpPr>
      <xdr:spPr>
        <a:xfrm>
          <a:off x="13938250" y="9583928"/>
          <a:ext cx="762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45212</xdr:rowOff>
    </xdr:from>
    <xdr:to>
      <xdr:col>76</xdr:col>
      <xdr:colOff>165100</xdr:colOff>
      <xdr:row>58</xdr:row>
      <xdr:rowOff>146812</xdr:rowOff>
    </xdr:to>
    <xdr:sp macro="" textlink="">
      <xdr:nvSpPr>
        <xdr:cNvPr id="487" name="楕円 486"/>
        <xdr:cNvSpPr/>
      </xdr:nvSpPr>
      <xdr:spPr>
        <a:xfrm>
          <a:off x="13093700" y="96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166878</xdr:rowOff>
    </xdr:from>
    <xdr:to>
      <xdr:col>81</xdr:col>
      <xdr:colOff>50800</xdr:colOff>
      <xdr:row>58</xdr:row>
      <xdr:rowOff>96012</xdr:rowOff>
    </xdr:to>
    <xdr:cxnSp macro="">
      <xdr:nvCxnSpPr>
        <xdr:cNvPr id="488" name="直線コネクタ 487"/>
        <xdr:cNvCxnSpPr/>
      </xdr:nvCxnSpPr>
      <xdr:spPr>
        <a:xfrm flipV="1">
          <a:off x="13144500" y="9583928"/>
          <a:ext cx="79375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129794</xdr:rowOff>
    </xdr:from>
    <xdr:to>
      <xdr:col>72</xdr:col>
      <xdr:colOff>38100</xdr:colOff>
      <xdr:row>58</xdr:row>
      <xdr:rowOff>59944</xdr:rowOff>
    </xdr:to>
    <xdr:sp macro="" textlink="">
      <xdr:nvSpPr>
        <xdr:cNvPr id="489" name="楕円 488"/>
        <xdr:cNvSpPr/>
      </xdr:nvSpPr>
      <xdr:spPr>
        <a:xfrm>
          <a:off x="12299950" y="95468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xdr:rowOff>
    </xdr:from>
    <xdr:to>
      <xdr:col>76</xdr:col>
      <xdr:colOff>114300</xdr:colOff>
      <xdr:row>58</xdr:row>
      <xdr:rowOff>96012</xdr:rowOff>
    </xdr:to>
    <xdr:cxnSp macro="">
      <xdr:nvCxnSpPr>
        <xdr:cNvPr id="490" name="直線コネクタ 489"/>
        <xdr:cNvCxnSpPr/>
      </xdr:nvCxnSpPr>
      <xdr:spPr>
        <a:xfrm>
          <a:off x="12344400" y="9591294"/>
          <a:ext cx="8001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491" name="n_1aveValue【学校施設】&#10;有形固定資産減価償却率"/>
        <xdr:cNvSpPr txBox="1"/>
      </xdr:nvSpPr>
      <xdr:spPr>
        <a:xfrm>
          <a:off x="137420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57929</xdr:rowOff>
    </xdr:from>
    <xdr:ext cx="405111" cy="259045"/>
    <xdr:sp macro="" textlink="">
      <xdr:nvSpPr>
        <xdr:cNvPr id="492" name="n_2aveValue【学校施設】&#10;有形固定資産減価償却率"/>
        <xdr:cNvSpPr txBox="1"/>
      </xdr:nvSpPr>
      <xdr:spPr>
        <a:xfrm>
          <a:off x="12960994" y="980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142511</xdr:rowOff>
    </xdr:from>
    <xdr:ext cx="405111" cy="259045"/>
    <xdr:sp macro="" textlink="">
      <xdr:nvSpPr>
        <xdr:cNvPr id="493" name="n_3aveValue【学校施設】&#10;有形固定資産減価償却率"/>
        <xdr:cNvSpPr txBox="1"/>
      </xdr:nvSpPr>
      <xdr:spPr>
        <a:xfrm>
          <a:off x="12167244" y="972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62755</xdr:rowOff>
    </xdr:from>
    <xdr:ext cx="405111" cy="259045"/>
    <xdr:sp macro="" textlink="">
      <xdr:nvSpPr>
        <xdr:cNvPr id="494" name="n_1mainValue【学校施設】&#10;有形固定資産減価償却率"/>
        <xdr:cNvSpPr txBox="1"/>
      </xdr:nvSpPr>
      <xdr:spPr>
        <a:xfrm>
          <a:off x="13742044"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163339</xdr:rowOff>
    </xdr:from>
    <xdr:ext cx="405111" cy="259045"/>
    <xdr:sp macro="" textlink="">
      <xdr:nvSpPr>
        <xdr:cNvPr id="495" name="n_2mainValue【学校施設】&#10;有形固定資産減価償却率"/>
        <xdr:cNvSpPr txBox="1"/>
      </xdr:nvSpPr>
      <xdr:spPr>
        <a:xfrm>
          <a:off x="12960994" y="941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76471</xdr:rowOff>
    </xdr:from>
    <xdr:ext cx="405111" cy="259045"/>
    <xdr:sp macro="" textlink="">
      <xdr:nvSpPr>
        <xdr:cNvPr id="496" name="n_3mainValue【学校施設】&#10;有形固定資産減価償却率"/>
        <xdr:cNvSpPr txBox="1"/>
      </xdr:nvSpPr>
      <xdr:spPr>
        <a:xfrm>
          <a:off x="12167244" y="932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8" name="正方形/長方形 497"/>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9" name="正方形/長方形 498"/>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0" name="正方形/長方形 499"/>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1" name="正方形/長方形 500"/>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7" name="テキスト ボックス 516"/>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521" name="直線コネクタ 520"/>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522"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523" name="直線コネクタ 522"/>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524"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525" name="直線コネクタ 524"/>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526" name="【学校施設】&#10;一人当たり面積平均値テキスト"/>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27" name="フローチャート: 判断 526"/>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528" name="フローチャート: 判断 527"/>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529" name="フローチャート: 判断 528"/>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530" name="フローチャート: 判断 529"/>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115751</xdr:rowOff>
    </xdr:from>
    <xdr:to>
      <xdr:col>116</xdr:col>
      <xdr:colOff>114300</xdr:colOff>
      <xdr:row>59</xdr:row>
      <xdr:rowOff>45901</xdr:rowOff>
    </xdr:to>
    <xdr:sp macro="" textlink="">
      <xdr:nvSpPr>
        <xdr:cNvPr id="536" name="楕円 535"/>
        <xdr:cNvSpPr/>
      </xdr:nvSpPr>
      <xdr:spPr>
        <a:xfrm>
          <a:off x="19900900" y="96979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138628</xdr:rowOff>
    </xdr:from>
    <xdr:ext cx="469744" cy="259045"/>
    <xdr:sp macro="" textlink="">
      <xdr:nvSpPr>
        <xdr:cNvPr id="537" name="【学校施設】&#10;一人当たり面積該当値テキスト"/>
        <xdr:cNvSpPr txBox="1"/>
      </xdr:nvSpPr>
      <xdr:spPr>
        <a:xfrm>
          <a:off x="20002500" y="955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86360</xdr:rowOff>
    </xdr:from>
    <xdr:to>
      <xdr:col>112</xdr:col>
      <xdr:colOff>38100</xdr:colOff>
      <xdr:row>59</xdr:row>
      <xdr:rowOff>16510</xdr:rowOff>
    </xdr:to>
    <xdr:sp macro="" textlink="">
      <xdr:nvSpPr>
        <xdr:cNvPr id="538" name="楕円 537"/>
        <xdr:cNvSpPr/>
      </xdr:nvSpPr>
      <xdr:spPr>
        <a:xfrm>
          <a:off x="19157950" y="9668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137160</xdr:rowOff>
    </xdr:from>
    <xdr:to>
      <xdr:col>116</xdr:col>
      <xdr:colOff>63500</xdr:colOff>
      <xdr:row>58</xdr:row>
      <xdr:rowOff>166551</xdr:rowOff>
    </xdr:to>
    <xdr:cxnSp macro="">
      <xdr:nvCxnSpPr>
        <xdr:cNvPr id="539" name="直線コネクタ 538"/>
        <xdr:cNvCxnSpPr/>
      </xdr:nvCxnSpPr>
      <xdr:spPr>
        <a:xfrm>
          <a:off x="19202400" y="9719310"/>
          <a:ext cx="7493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109220</xdr:rowOff>
    </xdr:from>
    <xdr:to>
      <xdr:col>107</xdr:col>
      <xdr:colOff>101600</xdr:colOff>
      <xdr:row>59</xdr:row>
      <xdr:rowOff>39370</xdr:rowOff>
    </xdr:to>
    <xdr:sp macro="" textlink="">
      <xdr:nvSpPr>
        <xdr:cNvPr id="540" name="楕円 539"/>
        <xdr:cNvSpPr/>
      </xdr:nvSpPr>
      <xdr:spPr>
        <a:xfrm>
          <a:off x="18345150" y="9691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137160</xdr:rowOff>
    </xdr:from>
    <xdr:to>
      <xdr:col>111</xdr:col>
      <xdr:colOff>177800</xdr:colOff>
      <xdr:row>58</xdr:row>
      <xdr:rowOff>160020</xdr:rowOff>
    </xdr:to>
    <xdr:cxnSp macro="">
      <xdr:nvCxnSpPr>
        <xdr:cNvPr id="541" name="直線コネクタ 540"/>
        <xdr:cNvCxnSpPr/>
      </xdr:nvCxnSpPr>
      <xdr:spPr>
        <a:xfrm flipV="1">
          <a:off x="18395950" y="971931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115751</xdr:rowOff>
    </xdr:from>
    <xdr:to>
      <xdr:col>102</xdr:col>
      <xdr:colOff>165100</xdr:colOff>
      <xdr:row>59</xdr:row>
      <xdr:rowOff>45901</xdr:rowOff>
    </xdr:to>
    <xdr:sp macro="" textlink="">
      <xdr:nvSpPr>
        <xdr:cNvPr id="542" name="楕円 541"/>
        <xdr:cNvSpPr/>
      </xdr:nvSpPr>
      <xdr:spPr>
        <a:xfrm>
          <a:off x="17551400" y="96979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160020</xdr:rowOff>
    </xdr:from>
    <xdr:to>
      <xdr:col>107</xdr:col>
      <xdr:colOff>50800</xdr:colOff>
      <xdr:row>58</xdr:row>
      <xdr:rowOff>166551</xdr:rowOff>
    </xdr:to>
    <xdr:cxnSp macro="">
      <xdr:nvCxnSpPr>
        <xdr:cNvPr id="543" name="直線コネクタ 542"/>
        <xdr:cNvCxnSpPr/>
      </xdr:nvCxnSpPr>
      <xdr:spPr>
        <a:xfrm flipV="1">
          <a:off x="17602200" y="9742170"/>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544" name="n_1aveValue【学校施設】&#10;一人当たり面積"/>
        <xdr:cNvSpPr txBox="1"/>
      </xdr:nvSpPr>
      <xdr:spPr>
        <a:xfrm>
          <a:off x="18980227" y="101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545" name="n_2aveValue【学校施設】&#10;一人当たり面積"/>
        <xdr:cNvSpPr txBox="1"/>
      </xdr:nvSpPr>
      <xdr:spPr>
        <a:xfrm>
          <a:off x="18180127" y="1012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79483</xdr:rowOff>
    </xdr:from>
    <xdr:ext cx="469744" cy="259045"/>
    <xdr:sp macro="" textlink="">
      <xdr:nvSpPr>
        <xdr:cNvPr id="546" name="n_3aveValue【学校施設】&#10;一人当たり面積"/>
        <xdr:cNvSpPr txBox="1"/>
      </xdr:nvSpPr>
      <xdr:spPr>
        <a:xfrm>
          <a:off x="17386377" y="1015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33037</xdr:rowOff>
    </xdr:from>
    <xdr:ext cx="469744" cy="259045"/>
    <xdr:sp macro="" textlink="">
      <xdr:nvSpPr>
        <xdr:cNvPr id="547" name="n_1mainValue【学校施設】&#10;一人当たり面積"/>
        <xdr:cNvSpPr txBox="1"/>
      </xdr:nvSpPr>
      <xdr:spPr>
        <a:xfrm>
          <a:off x="18980227" y="945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55897</xdr:rowOff>
    </xdr:from>
    <xdr:ext cx="469744" cy="259045"/>
    <xdr:sp macro="" textlink="">
      <xdr:nvSpPr>
        <xdr:cNvPr id="548" name="n_2mainValue【学校施設】&#10;一人当たり面積"/>
        <xdr:cNvSpPr txBox="1"/>
      </xdr:nvSpPr>
      <xdr:spPr>
        <a:xfrm>
          <a:off x="18180127" y="947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62428</xdr:rowOff>
    </xdr:from>
    <xdr:ext cx="469744" cy="259045"/>
    <xdr:sp macro="" textlink="">
      <xdr:nvSpPr>
        <xdr:cNvPr id="549" name="n_3mainValue【学校施設】&#10;一人当たり面積"/>
        <xdr:cNvSpPr txBox="1"/>
      </xdr:nvSpPr>
      <xdr:spPr>
        <a:xfrm>
          <a:off x="17386377" y="947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0" name="正方形/長方形 54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1" name="正方形/長方形 55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2" name="正方形/長方形 55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3" name="正方形/長方形 552"/>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4" name="正方形/長方形 553"/>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8" name="テキスト ボックス 557"/>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9" name="直線コネクタ 558"/>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60" name="テキスト ボックス 559"/>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61" name="直線コネクタ 560"/>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62" name="テキスト ボックス 561"/>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63" name="直線コネクタ 562"/>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4" name="テキスト ボックス 563"/>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5" name="直線コネクタ 564"/>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66" name="テキスト ボックス 565"/>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570" name="直線コネクタ 569"/>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571"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572" name="直線コネクタ 571"/>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573"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74" name="直線コネクタ 573"/>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575" name="【図書館】&#10;有形固定資産減価償却率平均値テキスト"/>
        <xdr:cNvSpPr txBox="1"/>
      </xdr:nvSpPr>
      <xdr:spPr>
        <a:xfrm>
          <a:off x="14744700" y="1382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576" name="フローチャート: 判断 575"/>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577" name="フローチャート: 判断 576"/>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578" name="フローチャート: 判断 577"/>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579" name="フローチャート: 判断 578"/>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154178</xdr:rowOff>
    </xdr:from>
    <xdr:to>
      <xdr:col>85</xdr:col>
      <xdr:colOff>177800</xdr:colOff>
      <xdr:row>83</xdr:row>
      <xdr:rowOff>84328</xdr:rowOff>
    </xdr:to>
    <xdr:sp macro="" textlink="">
      <xdr:nvSpPr>
        <xdr:cNvPr id="585" name="楕円 584"/>
        <xdr:cNvSpPr/>
      </xdr:nvSpPr>
      <xdr:spPr>
        <a:xfrm>
          <a:off x="14649450" y="136987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5605</xdr:rowOff>
    </xdr:from>
    <xdr:ext cx="405111" cy="259045"/>
    <xdr:sp macro="" textlink="">
      <xdr:nvSpPr>
        <xdr:cNvPr id="586" name="【図書館】&#10;有形固定資産減価償却率該当値テキスト"/>
        <xdr:cNvSpPr txBox="1"/>
      </xdr:nvSpPr>
      <xdr:spPr>
        <a:xfrm>
          <a:off x="14744700" y="1355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28448</xdr:rowOff>
    </xdr:from>
    <xdr:to>
      <xdr:col>81</xdr:col>
      <xdr:colOff>101600</xdr:colOff>
      <xdr:row>83</xdr:row>
      <xdr:rowOff>130048</xdr:rowOff>
    </xdr:to>
    <xdr:sp macro="" textlink="">
      <xdr:nvSpPr>
        <xdr:cNvPr id="587" name="楕円 586"/>
        <xdr:cNvSpPr/>
      </xdr:nvSpPr>
      <xdr:spPr>
        <a:xfrm>
          <a:off x="13887450" y="137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33528</xdr:rowOff>
    </xdr:from>
    <xdr:to>
      <xdr:col>85</xdr:col>
      <xdr:colOff>127000</xdr:colOff>
      <xdr:row>83</xdr:row>
      <xdr:rowOff>79248</xdr:rowOff>
    </xdr:to>
    <xdr:cxnSp macro="">
      <xdr:nvCxnSpPr>
        <xdr:cNvPr id="588" name="直線コネクタ 587"/>
        <xdr:cNvCxnSpPr/>
      </xdr:nvCxnSpPr>
      <xdr:spPr>
        <a:xfrm flipV="1">
          <a:off x="13938250" y="13743178"/>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74168</xdr:rowOff>
    </xdr:from>
    <xdr:to>
      <xdr:col>76</xdr:col>
      <xdr:colOff>165100</xdr:colOff>
      <xdr:row>84</xdr:row>
      <xdr:rowOff>4318</xdr:rowOff>
    </xdr:to>
    <xdr:sp macro="" textlink="">
      <xdr:nvSpPr>
        <xdr:cNvPr id="589" name="楕円 588"/>
        <xdr:cNvSpPr/>
      </xdr:nvSpPr>
      <xdr:spPr>
        <a:xfrm>
          <a:off x="13093700" y="137838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79248</xdr:rowOff>
    </xdr:from>
    <xdr:to>
      <xdr:col>81</xdr:col>
      <xdr:colOff>50800</xdr:colOff>
      <xdr:row>83</xdr:row>
      <xdr:rowOff>124968</xdr:rowOff>
    </xdr:to>
    <xdr:cxnSp macro="">
      <xdr:nvCxnSpPr>
        <xdr:cNvPr id="590" name="直線コネクタ 589"/>
        <xdr:cNvCxnSpPr/>
      </xdr:nvCxnSpPr>
      <xdr:spPr>
        <a:xfrm flipV="1">
          <a:off x="13144500" y="13788898"/>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119887</xdr:rowOff>
    </xdr:from>
    <xdr:to>
      <xdr:col>72</xdr:col>
      <xdr:colOff>38100</xdr:colOff>
      <xdr:row>84</xdr:row>
      <xdr:rowOff>50037</xdr:rowOff>
    </xdr:to>
    <xdr:sp macro="" textlink="">
      <xdr:nvSpPr>
        <xdr:cNvPr id="591" name="楕円 590"/>
        <xdr:cNvSpPr/>
      </xdr:nvSpPr>
      <xdr:spPr>
        <a:xfrm>
          <a:off x="12299950" y="138295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124968</xdr:rowOff>
    </xdr:from>
    <xdr:to>
      <xdr:col>76</xdr:col>
      <xdr:colOff>114300</xdr:colOff>
      <xdr:row>83</xdr:row>
      <xdr:rowOff>170687</xdr:rowOff>
    </xdr:to>
    <xdr:cxnSp macro="">
      <xdr:nvCxnSpPr>
        <xdr:cNvPr id="592" name="直線コネクタ 591"/>
        <xdr:cNvCxnSpPr/>
      </xdr:nvCxnSpPr>
      <xdr:spPr>
        <a:xfrm flipV="1">
          <a:off x="12344400" y="13834618"/>
          <a:ext cx="8001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32021</xdr:rowOff>
    </xdr:from>
    <xdr:ext cx="405111" cy="259045"/>
    <xdr:sp macro="" textlink="">
      <xdr:nvSpPr>
        <xdr:cNvPr id="593" name="n_1aveValue【図書館】&#10;有形固定資産減価償却率"/>
        <xdr:cNvSpPr txBox="1"/>
      </xdr:nvSpPr>
      <xdr:spPr>
        <a:xfrm>
          <a:off x="13742044"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121175</xdr:rowOff>
    </xdr:from>
    <xdr:ext cx="405111" cy="259045"/>
    <xdr:sp macro="" textlink="">
      <xdr:nvSpPr>
        <xdr:cNvPr id="594" name="n_2aveValue【図書館】&#10;有形固定資産減価償却率"/>
        <xdr:cNvSpPr txBox="1"/>
      </xdr:nvSpPr>
      <xdr:spPr>
        <a:xfrm>
          <a:off x="12960994"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41164</xdr:rowOff>
    </xdr:from>
    <xdr:ext cx="405111" cy="259045"/>
    <xdr:sp macro="" textlink="">
      <xdr:nvSpPr>
        <xdr:cNvPr id="595" name="n_3aveValue【図書館】&#10;有形固定資産減価償却率"/>
        <xdr:cNvSpPr txBox="1"/>
      </xdr:nvSpPr>
      <xdr:spPr>
        <a:xfrm>
          <a:off x="12167244" y="139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146575</xdr:rowOff>
    </xdr:from>
    <xdr:ext cx="405111" cy="259045"/>
    <xdr:sp macro="" textlink="">
      <xdr:nvSpPr>
        <xdr:cNvPr id="596" name="n_1mainValue【図書館】&#10;有形固定資産減価償却率"/>
        <xdr:cNvSpPr txBox="1"/>
      </xdr:nvSpPr>
      <xdr:spPr>
        <a:xfrm>
          <a:off x="13742044" y="1352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20845</xdr:rowOff>
    </xdr:from>
    <xdr:ext cx="405111" cy="259045"/>
    <xdr:sp macro="" textlink="">
      <xdr:nvSpPr>
        <xdr:cNvPr id="597" name="n_2mainValue【図書館】&#10;有形固定資産減価償却率"/>
        <xdr:cNvSpPr txBox="1"/>
      </xdr:nvSpPr>
      <xdr:spPr>
        <a:xfrm>
          <a:off x="12960994" y="1356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598" name="n_3mainValue【図書館】&#10;有形固定資産減価償却率"/>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0" name="正方形/長方形 599"/>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1" name="正方形/長方形 600"/>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2" name="正方形/長方形 601"/>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3" name="正方形/長方形 602"/>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7" name="直線コネクタ 60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8" name="テキスト ボックス 60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9" name="直線コネクタ 60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0" name="テキスト ボックス 60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1" name="直線コネクタ 61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2" name="テキスト ボックス 61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3" name="直線コネクタ 61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4" name="テキスト ボックス 61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5" name="直線コネクタ 61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6" name="テキスト ボックス 61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20" name="直線コネクタ 619"/>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21"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22" name="直線コネクタ 621"/>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23"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24" name="直線コネクタ 623"/>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625" name="【図書館】&#10;一人当たり面積平均値テキスト"/>
        <xdr:cNvSpPr txBox="1"/>
      </xdr:nvSpPr>
      <xdr:spPr>
        <a:xfrm>
          <a:off x="200025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26" name="フローチャート: 判断 625"/>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27" name="フローチャート: 判断 626"/>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628" name="フローチャート: 判断 627"/>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629" name="フローチャート: 判断 628"/>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635" name="楕円 634"/>
        <xdr:cNvSpPr/>
      </xdr:nvSpPr>
      <xdr:spPr>
        <a:xfrm>
          <a:off x="1990090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143527</xdr:rowOff>
    </xdr:from>
    <xdr:ext cx="469744" cy="259045"/>
    <xdr:sp macro="" textlink="">
      <xdr:nvSpPr>
        <xdr:cNvPr id="636" name="【図書館】&#10;一人当たり面積該当値テキスト"/>
        <xdr:cNvSpPr txBox="1"/>
      </xdr:nvSpPr>
      <xdr:spPr>
        <a:xfrm>
          <a:off x="20002500"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637" name="楕円 636"/>
        <xdr:cNvSpPr/>
      </xdr:nvSpPr>
      <xdr:spPr>
        <a:xfrm>
          <a:off x="19157950" y="13169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0</xdr:rowOff>
    </xdr:to>
    <xdr:cxnSp macro="">
      <xdr:nvCxnSpPr>
        <xdr:cNvPr id="638" name="直線コネクタ 637"/>
        <xdr:cNvCxnSpPr/>
      </xdr:nvCxnSpPr>
      <xdr:spPr>
        <a:xfrm>
          <a:off x="19202400" y="132143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639" name="楕円 638"/>
        <xdr:cNvSpPr/>
      </xdr:nvSpPr>
      <xdr:spPr>
        <a:xfrm>
          <a:off x="1834515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0</xdr:rowOff>
    </xdr:to>
    <xdr:cxnSp macro="">
      <xdr:nvCxnSpPr>
        <xdr:cNvPr id="640" name="直線コネクタ 639"/>
        <xdr:cNvCxnSpPr/>
      </xdr:nvCxnSpPr>
      <xdr:spPr>
        <a:xfrm>
          <a:off x="18395950" y="132143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641" name="楕円 640"/>
        <xdr:cNvSpPr/>
      </xdr:nvSpPr>
      <xdr:spPr>
        <a:xfrm>
          <a:off x="1755140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0</xdr:rowOff>
    </xdr:to>
    <xdr:cxnSp macro="">
      <xdr:nvCxnSpPr>
        <xdr:cNvPr id="642" name="直線コネクタ 641"/>
        <xdr:cNvCxnSpPr/>
      </xdr:nvCxnSpPr>
      <xdr:spPr>
        <a:xfrm>
          <a:off x="17602200" y="132143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643" name="n_1aveValue【図書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644" name="n_2aveValue【図書館】&#10;一人当たり面積"/>
        <xdr:cNvSpPr txBox="1"/>
      </xdr:nvSpPr>
      <xdr:spPr>
        <a:xfrm>
          <a:off x="181801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35577</xdr:rowOff>
    </xdr:from>
    <xdr:ext cx="469744" cy="259045"/>
    <xdr:sp macro="" textlink="">
      <xdr:nvSpPr>
        <xdr:cNvPr id="645" name="n_3aveValue【図書館】&#10;一人当たり面積"/>
        <xdr:cNvSpPr txBox="1"/>
      </xdr:nvSpPr>
      <xdr:spPr>
        <a:xfrm>
          <a:off x="1738637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646" name="n_1mainValue【図書館】&#10;一人当たり面積"/>
        <xdr:cNvSpPr txBox="1"/>
      </xdr:nvSpPr>
      <xdr:spPr>
        <a:xfrm>
          <a:off x="189802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647" name="n_2mainValue【図書館】&#10;一人当たり面積"/>
        <xdr:cNvSpPr txBox="1"/>
      </xdr:nvSpPr>
      <xdr:spPr>
        <a:xfrm>
          <a:off x="181801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648" name="n_3mainValue【図書館】&#10;一人当たり面積"/>
        <xdr:cNvSpPr txBox="1"/>
      </xdr:nvSpPr>
      <xdr:spPr>
        <a:xfrm>
          <a:off x="1738637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50" name="正方形/長方形 649"/>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51" name="正方形/長方形 650"/>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52" name="正方形/長方形 651"/>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53" name="正方形/長方形 652"/>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8" name="テキスト ボックス 657"/>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670" name="直線コネクタ 669"/>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671"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72" name="直線コネクタ 671"/>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673"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674" name="直線コネクタ 673"/>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153052</xdr:rowOff>
    </xdr:from>
    <xdr:ext cx="405111" cy="259045"/>
    <xdr:sp macro="" textlink="">
      <xdr:nvSpPr>
        <xdr:cNvPr id="675" name="【博物館】&#10;有形固定資産減価償却率平均値テキスト"/>
        <xdr:cNvSpPr txBox="1"/>
      </xdr:nvSpPr>
      <xdr:spPr>
        <a:xfrm>
          <a:off x="14744700" y="1689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676" name="フローチャート: 判断 675"/>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677" name="フローチャート: 判断 676"/>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678" name="フローチャート: 判断 677"/>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679" name="フローチャート: 判断 678"/>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168275</xdr:rowOff>
    </xdr:from>
    <xdr:to>
      <xdr:col>85</xdr:col>
      <xdr:colOff>177800</xdr:colOff>
      <xdr:row>103</xdr:row>
      <xdr:rowOff>98425</xdr:rowOff>
    </xdr:to>
    <xdr:sp macro="" textlink="">
      <xdr:nvSpPr>
        <xdr:cNvPr id="685" name="楕円 684"/>
        <xdr:cNvSpPr/>
      </xdr:nvSpPr>
      <xdr:spPr>
        <a:xfrm>
          <a:off x="14649450" y="170846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102</xdr:row>
      <xdr:rowOff>146702</xdr:rowOff>
    </xdr:from>
    <xdr:ext cx="405111" cy="259045"/>
    <xdr:sp macro="" textlink="">
      <xdr:nvSpPr>
        <xdr:cNvPr id="686" name="【博物館】&#10;有形固定資産減価償却率該当値テキスト"/>
        <xdr:cNvSpPr txBox="1"/>
      </xdr:nvSpPr>
      <xdr:spPr>
        <a:xfrm>
          <a:off x="147447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687" name="楕円 686"/>
        <xdr:cNvSpPr/>
      </xdr:nvSpPr>
      <xdr:spPr>
        <a:xfrm>
          <a:off x="1388745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103</xdr:row>
      <xdr:rowOff>76200</xdr:rowOff>
    </xdr:to>
    <xdr:cxnSp macro="">
      <xdr:nvCxnSpPr>
        <xdr:cNvPr id="688" name="直線コネクタ 687"/>
        <xdr:cNvCxnSpPr/>
      </xdr:nvCxnSpPr>
      <xdr:spPr>
        <a:xfrm flipV="1">
          <a:off x="13938250" y="17135475"/>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65405</xdr:rowOff>
    </xdr:from>
    <xdr:to>
      <xdr:col>76</xdr:col>
      <xdr:colOff>165100</xdr:colOff>
      <xdr:row>103</xdr:row>
      <xdr:rowOff>167005</xdr:rowOff>
    </xdr:to>
    <xdr:sp macro="" textlink="">
      <xdr:nvSpPr>
        <xdr:cNvPr id="689" name="楕円 688"/>
        <xdr:cNvSpPr/>
      </xdr:nvSpPr>
      <xdr:spPr>
        <a:xfrm>
          <a:off x="130937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116205</xdr:rowOff>
    </xdr:to>
    <xdr:cxnSp macro="">
      <xdr:nvCxnSpPr>
        <xdr:cNvPr id="690" name="直線コネクタ 689"/>
        <xdr:cNvCxnSpPr/>
      </xdr:nvCxnSpPr>
      <xdr:spPr>
        <a:xfrm flipV="1">
          <a:off x="13144500" y="17164050"/>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65405</xdr:rowOff>
    </xdr:from>
    <xdr:to>
      <xdr:col>72</xdr:col>
      <xdr:colOff>38100</xdr:colOff>
      <xdr:row>103</xdr:row>
      <xdr:rowOff>167005</xdr:rowOff>
    </xdr:to>
    <xdr:sp macro="" textlink="">
      <xdr:nvSpPr>
        <xdr:cNvPr id="691" name="楕円 690"/>
        <xdr:cNvSpPr/>
      </xdr:nvSpPr>
      <xdr:spPr>
        <a:xfrm>
          <a:off x="12299950" y="17153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116205</xdr:rowOff>
    </xdr:from>
    <xdr:to>
      <xdr:col>76</xdr:col>
      <xdr:colOff>114300</xdr:colOff>
      <xdr:row>103</xdr:row>
      <xdr:rowOff>116205</xdr:rowOff>
    </xdr:to>
    <xdr:cxnSp macro="">
      <xdr:nvCxnSpPr>
        <xdr:cNvPr id="692" name="直線コネクタ 691"/>
        <xdr:cNvCxnSpPr/>
      </xdr:nvCxnSpPr>
      <xdr:spPr>
        <a:xfrm>
          <a:off x="12344400" y="1720405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69232</xdr:rowOff>
    </xdr:from>
    <xdr:ext cx="405111" cy="259045"/>
    <xdr:sp macro="" textlink="">
      <xdr:nvSpPr>
        <xdr:cNvPr id="693" name="n_1aveValue【博物館】&#10;有形固定資産減価償却率"/>
        <xdr:cNvSpPr txBox="1"/>
      </xdr:nvSpPr>
      <xdr:spPr>
        <a:xfrm>
          <a:off x="1374204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103522</xdr:rowOff>
    </xdr:from>
    <xdr:ext cx="405111" cy="259045"/>
    <xdr:sp macro="" textlink="">
      <xdr:nvSpPr>
        <xdr:cNvPr id="694" name="n_2aveValue【博物館】&#10;有形固定資産減価償却率"/>
        <xdr:cNvSpPr txBox="1"/>
      </xdr:nvSpPr>
      <xdr:spPr>
        <a:xfrm>
          <a:off x="1296099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695"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118127</xdr:rowOff>
    </xdr:from>
    <xdr:ext cx="405111" cy="259045"/>
    <xdr:sp macro="" textlink="">
      <xdr:nvSpPr>
        <xdr:cNvPr id="696" name="n_1mainValue【博物館】&#10;有形固定資産減価償却率"/>
        <xdr:cNvSpPr txBox="1"/>
      </xdr:nvSpPr>
      <xdr:spPr>
        <a:xfrm>
          <a:off x="13742044"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158132</xdr:rowOff>
    </xdr:from>
    <xdr:ext cx="405111" cy="259045"/>
    <xdr:sp macro="" textlink="">
      <xdr:nvSpPr>
        <xdr:cNvPr id="697" name="n_2mainValue【博物館】&#10;有形固定資産減価償却率"/>
        <xdr:cNvSpPr txBox="1"/>
      </xdr:nvSpPr>
      <xdr:spPr>
        <a:xfrm>
          <a:off x="12960994" y="1724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158132</xdr:rowOff>
    </xdr:from>
    <xdr:ext cx="405111" cy="259045"/>
    <xdr:sp macro="" textlink="">
      <xdr:nvSpPr>
        <xdr:cNvPr id="698" name="n_3mainValue【博物館】&#10;有形固定資産減価償却率"/>
        <xdr:cNvSpPr txBox="1"/>
      </xdr:nvSpPr>
      <xdr:spPr>
        <a:xfrm>
          <a:off x="12167244" y="1724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00" name="正方形/長方形 699"/>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01" name="正方形/長方形 700"/>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02" name="正方形/長方形 701"/>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03" name="正方形/長方形 702"/>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718" name="直線コネクタ 717"/>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19"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20" name="直線コネクタ 719"/>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721"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22" name="直線コネクタ 721"/>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723" name="【博物館】&#10;一人当たり面積平均値テキスト"/>
        <xdr:cNvSpPr txBox="1"/>
      </xdr:nvSpPr>
      <xdr:spPr>
        <a:xfrm>
          <a:off x="20002500" y="17583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4" name="フローチャート: 判断 723"/>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25" name="フローチャート: 判断 724"/>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6" name="フローチャート: 判断 725"/>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27" name="フローチャート: 判断 726"/>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71120</xdr:rowOff>
    </xdr:from>
    <xdr:to>
      <xdr:col>116</xdr:col>
      <xdr:colOff>114300</xdr:colOff>
      <xdr:row>101</xdr:row>
      <xdr:rowOff>1270</xdr:rowOff>
    </xdr:to>
    <xdr:sp macro="" textlink="">
      <xdr:nvSpPr>
        <xdr:cNvPr id="733" name="楕円 732"/>
        <xdr:cNvSpPr/>
      </xdr:nvSpPr>
      <xdr:spPr>
        <a:xfrm>
          <a:off x="199009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100</xdr:row>
      <xdr:rowOff>24147</xdr:rowOff>
    </xdr:from>
    <xdr:ext cx="469744" cy="259045"/>
    <xdr:sp macro="" textlink="">
      <xdr:nvSpPr>
        <xdr:cNvPr id="734" name="【博物館】&#10;一人当たり面積該当値テキスト"/>
        <xdr:cNvSpPr txBox="1"/>
      </xdr:nvSpPr>
      <xdr:spPr>
        <a:xfrm>
          <a:off x="20002500" y="1659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71120</xdr:rowOff>
    </xdr:from>
    <xdr:to>
      <xdr:col>112</xdr:col>
      <xdr:colOff>38100</xdr:colOff>
      <xdr:row>101</xdr:row>
      <xdr:rowOff>1270</xdr:rowOff>
    </xdr:to>
    <xdr:sp macro="" textlink="">
      <xdr:nvSpPr>
        <xdr:cNvPr id="735" name="楕円 734"/>
        <xdr:cNvSpPr/>
      </xdr:nvSpPr>
      <xdr:spPr>
        <a:xfrm>
          <a:off x="19157950" y="16644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121920</xdr:rowOff>
    </xdr:from>
    <xdr:to>
      <xdr:col>116</xdr:col>
      <xdr:colOff>63500</xdr:colOff>
      <xdr:row>100</xdr:row>
      <xdr:rowOff>121920</xdr:rowOff>
    </xdr:to>
    <xdr:cxnSp macro="">
      <xdr:nvCxnSpPr>
        <xdr:cNvPr id="736" name="直線コネクタ 735"/>
        <xdr:cNvCxnSpPr/>
      </xdr:nvCxnSpPr>
      <xdr:spPr>
        <a:xfrm>
          <a:off x="19202400" y="166954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162561</xdr:rowOff>
    </xdr:from>
    <xdr:to>
      <xdr:col>107</xdr:col>
      <xdr:colOff>101600</xdr:colOff>
      <xdr:row>101</xdr:row>
      <xdr:rowOff>92711</xdr:rowOff>
    </xdr:to>
    <xdr:sp macro="" textlink="">
      <xdr:nvSpPr>
        <xdr:cNvPr id="737" name="楕円 736"/>
        <xdr:cNvSpPr/>
      </xdr:nvSpPr>
      <xdr:spPr>
        <a:xfrm>
          <a:off x="18345150" y="167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121920</xdr:rowOff>
    </xdr:from>
    <xdr:to>
      <xdr:col>111</xdr:col>
      <xdr:colOff>177800</xdr:colOff>
      <xdr:row>101</xdr:row>
      <xdr:rowOff>41911</xdr:rowOff>
    </xdr:to>
    <xdr:cxnSp macro="">
      <xdr:nvCxnSpPr>
        <xdr:cNvPr id="738" name="直線コネクタ 737"/>
        <xdr:cNvCxnSpPr/>
      </xdr:nvCxnSpPr>
      <xdr:spPr>
        <a:xfrm flipV="1">
          <a:off x="18395950" y="16695420"/>
          <a:ext cx="80645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162561</xdr:rowOff>
    </xdr:from>
    <xdr:to>
      <xdr:col>102</xdr:col>
      <xdr:colOff>165100</xdr:colOff>
      <xdr:row>101</xdr:row>
      <xdr:rowOff>92711</xdr:rowOff>
    </xdr:to>
    <xdr:sp macro="" textlink="">
      <xdr:nvSpPr>
        <xdr:cNvPr id="739" name="楕円 738"/>
        <xdr:cNvSpPr/>
      </xdr:nvSpPr>
      <xdr:spPr>
        <a:xfrm>
          <a:off x="17551400" y="167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41911</xdr:rowOff>
    </xdr:from>
    <xdr:to>
      <xdr:col>107</xdr:col>
      <xdr:colOff>50800</xdr:colOff>
      <xdr:row>101</xdr:row>
      <xdr:rowOff>41911</xdr:rowOff>
    </xdr:to>
    <xdr:cxnSp macro="">
      <xdr:nvCxnSpPr>
        <xdr:cNvPr id="740" name="直線コネクタ 739"/>
        <xdr:cNvCxnSpPr/>
      </xdr:nvCxnSpPr>
      <xdr:spPr>
        <a:xfrm>
          <a:off x="17602200" y="167868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41" name="n_1aveValue【博物館】&#10;一人当たり面積"/>
        <xdr:cNvSpPr txBox="1"/>
      </xdr:nvSpPr>
      <xdr:spPr>
        <a:xfrm>
          <a:off x="18980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42" name="n_2aveValue【博物館】&#10;一人当たり面積"/>
        <xdr:cNvSpPr txBox="1"/>
      </xdr:nvSpPr>
      <xdr:spPr>
        <a:xfrm>
          <a:off x="181801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43" name="n_3aveValue【博物館】&#10;一人当たり面積"/>
        <xdr:cNvSpPr txBox="1"/>
      </xdr:nvSpPr>
      <xdr:spPr>
        <a:xfrm>
          <a:off x="1738637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17797</xdr:rowOff>
    </xdr:from>
    <xdr:ext cx="469744" cy="259045"/>
    <xdr:sp macro="" textlink="">
      <xdr:nvSpPr>
        <xdr:cNvPr id="744" name="n_1mainValue【博物館】&#10;一人当たり面積"/>
        <xdr:cNvSpPr txBox="1"/>
      </xdr:nvSpPr>
      <xdr:spPr>
        <a:xfrm>
          <a:off x="18980227" y="1641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109238</xdr:rowOff>
    </xdr:from>
    <xdr:ext cx="469744" cy="259045"/>
    <xdr:sp macro="" textlink="">
      <xdr:nvSpPr>
        <xdr:cNvPr id="745" name="n_2mainValue【博物館】&#10;一人当たり面積"/>
        <xdr:cNvSpPr txBox="1"/>
      </xdr:nvSpPr>
      <xdr:spPr>
        <a:xfrm>
          <a:off x="18180127" y="1651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109238</xdr:rowOff>
    </xdr:from>
    <xdr:ext cx="469744" cy="259045"/>
    <xdr:sp macro="" textlink="">
      <xdr:nvSpPr>
        <xdr:cNvPr id="746" name="n_3mainValue【博物館】&#10;一人当たり面積"/>
        <xdr:cNvSpPr txBox="1"/>
      </xdr:nvSpPr>
      <xdr:spPr>
        <a:xfrm>
          <a:off x="17386377" y="1651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有形固定資産減価償却率について、道路、港湾・漁港および博物館は類似団体平均を下回っているものの、橋りょう・トンネル、学校施設、公営住宅および図書館については類似団体平均を上回っている。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・橋りょう・トンネルについては、長寿命化修繕計画に基づき、計画的に予防保全を実施するとともに、継続的に点検、診断を行い、適切に維持管理を実施しているところである。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・学校施設（県立学校）については、平成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年度に策定した「インフラ長寿命化計画に基づく個別施設計画」に基づき、適正に管理を実施しているところである。</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年度に策定した「滋賀県県有施設更新・改修方針」に基づき、改修を実施しているところである。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年度に策定した「滋賀県営住宅長寿命化計画」に基づき、適正に管理を実施しているところである。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1,420,080
1,390,806
4,017.38
516,668,825
511,088,934
1,090,065
332,107,763
1,073,166,299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76979</xdr:rowOff>
    </xdr:from>
    <xdr:ext cx="405111" cy="259045"/>
    <xdr:sp macro="" textlink="">
      <xdr:nvSpPr>
        <xdr:cNvPr id="59" name="【体育館・プール】&#10;有形固定資産減価償却率平均値テキスト"/>
        <xdr:cNvSpPr txBox="1"/>
      </xdr:nvSpPr>
      <xdr:spPr>
        <a:xfrm>
          <a:off x="4229100" y="619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125984</xdr:rowOff>
    </xdr:from>
    <xdr:to>
      <xdr:col>24</xdr:col>
      <xdr:colOff>114300</xdr:colOff>
      <xdr:row>35</xdr:row>
      <xdr:rowOff>56134</xdr:rowOff>
    </xdr:to>
    <xdr:sp macro="" textlink="">
      <xdr:nvSpPr>
        <xdr:cNvPr id="69" name="楕円 68"/>
        <xdr:cNvSpPr/>
      </xdr:nvSpPr>
      <xdr:spPr>
        <a:xfrm>
          <a:off x="4127500" y="57457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148861</xdr:rowOff>
    </xdr:from>
    <xdr:ext cx="405111" cy="259045"/>
    <xdr:sp macro="" textlink="">
      <xdr:nvSpPr>
        <xdr:cNvPr id="70" name="【体育館・プール】&#10;有形固定資産減価償却率該当値テキスト"/>
        <xdr:cNvSpPr txBox="1"/>
      </xdr:nvSpPr>
      <xdr:spPr>
        <a:xfrm>
          <a:off x="4229100" y="560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167132</xdr:rowOff>
    </xdr:from>
    <xdr:to>
      <xdr:col>20</xdr:col>
      <xdr:colOff>38100</xdr:colOff>
      <xdr:row>35</xdr:row>
      <xdr:rowOff>97282</xdr:rowOff>
    </xdr:to>
    <xdr:sp macro="" textlink="">
      <xdr:nvSpPr>
        <xdr:cNvPr id="71" name="楕円 70"/>
        <xdr:cNvSpPr/>
      </xdr:nvSpPr>
      <xdr:spPr>
        <a:xfrm>
          <a:off x="3384550" y="57868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xdr:rowOff>
    </xdr:from>
    <xdr:to>
      <xdr:col>24</xdr:col>
      <xdr:colOff>63500</xdr:colOff>
      <xdr:row>35</xdr:row>
      <xdr:rowOff>46482</xdr:rowOff>
    </xdr:to>
    <xdr:cxnSp macro="">
      <xdr:nvCxnSpPr>
        <xdr:cNvPr id="72" name="直線コネクタ 71"/>
        <xdr:cNvCxnSpPr/>
      </xdr:nvCxnSpPr>
      <xdr:spPr>
        <a:xfrm flipV="1">
          <a:off x="3429000" y="5790184"/>
          <a:ext cx="7493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xdr:rowOff>
    </xdr:from>
    <xdr:to>
      <xdr:col>15</xdr:col>
      <xdr:colOff>101600</xdr:colOff>
      <xdr:row>35</xdr:row>
      <xdr:rowOff>104140</xdr:rowOff>
    </xdr:to>
    <xdr:sp macro="" textlink="">
      <xdr:nvSpPr>
        <xdr:cNvPr id="73" name="楕円 72"/>
        <xdr:cNvSpPr/>
      </xdr:nvSpPr>
      <xdr:spPr>
        <a:xfrm>
          <a:off x="257175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46482</xdr:rowOff>
    </xdr:from>
    <xdr:to>
      <xdr:col>19</xdr:col>
      <xdr:colOff>177800</xdr:colOff>
      <xdr:row>35</xdr:row>
      <xdr:rowOff>53340</xdr:rowOff>
    </xdr:to>
    <xdr:cxnSp macro="">
      <xdr:nvCxnSpPr>
        <xdr:cNvPr id="74" name="直線コネクタ 73"/>
        <xdr:cNvCxnSpPr/>
      </xdr:nvCxnSpPr>
      <xdr:spPr>
        <a:xfrm flipV="1">
          <a:off x="2622550" y="5831332"/>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41402</xdr:rowOff>
    </xdr:from>
    <xdr:to>
      <xdr:col>10</xdr:col>
      <xdr:colOff>165100</xdr:colOff>
      <xdr:row>35</xdr:row>
      <xdr:rowOff>143002</xdr:rowOff>
    </xdr:to>
    <xdr:sp macro="" textlink="">
      <xdr:nvSpPr>
        <xdr:cNvPr id="75" name="楕円 74"/>
        <xdr:cNvSpPr/>
      </xdr:nvSpPr>
      <xdr:spPr>
        <a:xfrm>
          <a:off x="17780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53340</xdr:rowOff>
    </xdr:from>
    <xdr:to>
      <xdr:col>15</xdr:col>
      <xdr:colOff>50800</xdr:colOff>
      <xdr:row>35</xdr:row>
      <xdr:rowOff>92202</xdr:rowOff>
    </xdr:to>
    <xdr:cxnSp macro="">
      <xdr:nvCxnSpPr>
        <xdr:cNvPr id="76" name="直線コネクタ 75"/>
        <xdr:cNvCxnSpPr/>
      </xdr:nvCxnSpPr>
      <xdr:spPr>
        <a:xfrm flipV="1">
          <a:off x="1828800" y="5838190"/>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38117</xdr:rowOff>
    </xdr:from>
    <xdr:ext cx="405111" cy="259045"/>
    <xdr:sp macro="" textlink="">
      <xdr:nvSpPr>
        <xdr:cNvPr id="77" name="n_1aveValue【体育館・プール】&#10;有形固定資産減価償却率"/>
        <xdr:cNvSpPr txBox="1"/>
      </xdr:nvSpPr>
      <xdr:spPr>
        <a:xfrm>
          <a:off x="32391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78" name="n_2aveValue【体育館・プール】&#10;有形固定資産減価償却率"/>
        <xdr:cNvSpPr txBox="1"/>
      </xdr:nvSpPr>
      <xdr:spPr>
        <a:xfrm>
          <a:off x="24390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47261</xdr:rowOff>
    </xdr:from>
    <xdr:ext cx="405111" cy="259045"/>
    <xdr:sp macro="" textlink="">
      <xdr:nvSpPr>
        <xdr:cNvPr id="79" name="n_3aveValue【体育館・プール】&#10;有形固定資産減価償却率"/>
        <xdr:cNvSpPr txBox="1"/>
      </xdr:nvSpPr>
      <xdr:spPr>
        <a:xfrm>
          <a:off x="1645294" y="599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113809</xdr:rowOff>
    </xdr:from>
    <xdr:ext cx="405111" cy="259045"/>
    <xdr:sp macro="" textlink="">
      <xdr:nvSpPr>
        <xdr:cNvPr id="80" name="n_1mainValue【体育館・プール】&#10;有形固定資産減価償却率"/>
        <xdr:cNvSpPr txBox="1"/>
      </xdr:nvSpPr>
      <xdr:spPr>
        <a:xfrm>
          <a:off x="3239144" y="556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120667</xdr:rowOff>
    </xdr:from>
    <xdr:ext cx="405111" cy="259045"/>
    <xdr:sp macro="" textlink="">
      <xdr:nvSpPr>
        <xdr:cNvPr id="81" name="n_2mainValue【体育館・プール】&#10;有形固定資産減価償却率"/>
        <xdr:cNvSpPr txBox="1"/>
      </xdr:nvSpPr>
      <xdr:spPr>
        <a:xfrm>
          <a:off x="2439044" y="5575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159529</xdr:rowOff>
    </xdr:from>
    <xdr:ext cx="405111" cy="259045"/>
    <xdr:sp macro="" textlink="">
      <xdr:nvSpPr>
        <xdr:cNvPr id="82" name="n_3mainValue【体育館・プール】&#10;有形固定資産減価償却率"/>
        <xdr:cNvSpPr txBox="1"/>
      </xdr:nvSpPr>
      <xdr:spPr>
        <a:xfrm>
          <a:off x="1645294" y="5614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4" name="正方形/長方形 83"/>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5" name="正方形/長方形 84"/>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6" name="正方形/長方形 85"/>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7" name="正方形/長方形 86"/>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4" name="直線コネクタ 103"/>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5"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6" name="直線コネクタ 105"/>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7"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8" name="直線コネクタ 107"/>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09" name="【体育館・プール】&#10;一人当たり面積平均値テキスト"/>
        <xdr:cNvSpPr txBox="1"/>
      </xdr:nvSpPr>
      <xdr:spPr>
        <a:xfrm>
          <a:off x="9480550" y="669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0" name="フローチャート: 判断 109"/>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1" name="フローチャート: 判断 110"/>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12" name="フローチャート: 判断 111"/>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3" name="フローチャート: 判断 112"/>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9" name="楕円 118"/>
        <xdr:cNvSpPr/>
      </xdr:nvSpPr>
      <xdr:spPr>
        <a:xfrm>
          <a:off x="939800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105427</xdr:rowOff>
    </xdr:from>
    <xdr:ext cx="469744" cy="259045"/>
    <xdr:sp macro="" textlink="">
      <xdr:nvSpPr>
        <xdr:cNvPr id="120" name="【体育館・プール】&#10;一人当たり面積該当値テキスト"/>
        <xdr:cNvSpPr txBox="1"/>
      </xdr:nvSpPr>
      <xdr:spPr>
        <a:xfrm>
          <a:off x="9480550"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1" name="楕円 120"/>
        <xdr:cNvSpPr/>
      </xdr:nvSpPr>
      <xdr:spPr>
        <a:xfrm>
          <a:off x="86360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22" name="直線コネクタ 121"/>
        <xdr:cNvCxnSpPr/>
      </xdr:nvCxnSpPr>
      <xdr:spPr>
        <a:xfrm>
          <a:off x="8686800" y="65786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楕円 122"/>
        <xdr:cNvSpPr/>
      </xdr:nvSpPr>
      <xdr:spPr>
        <a:xfrm>
          <a:off x="7842250" y="6489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133350</xdr:rowOff>
    </xdr:to>
    <xdr:cxnSp macro="">
      <xdr:nvCxnSpPr>
        <xdr:cNvPr id="124" name="直線コネクタ 123"/>
        <xdr:cNvCxnSpPr/>
      </xdr:nvCxnSpPr>
      <xdr:spPr>
        <a:xfrm>
          <a:off x="7886700" y="65405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25" name="楕円 124"/>
        <xdr:cNvSpPr/>
      </xdr:nvSpPr>
      <xdr:spPr>
        <a:xfrm>
          <a:off x="702945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26" name="直線コネクタ 125"/>
        <xdr:cNvCxnSpPr/>
      </xdr:nvCxnSpPr>
      <xdr:spPr>
        <a:xfrm>
          <a:off x="7080250" y="6540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27" name="n_1aveValue【体育館・プール】&#10;一人当たり面積"/>
        <xdr:cNvSpPr txBox="1"/>
      </xdr:nvSpPr>
      <xdr:spPr>
        <a:xfrm>
          <a:off x="84582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28" name="n_2aveValue【体育館・プール】&#10;一人当たり面積"/>
        <xdr:cNvSpPr txBox="1"/>
      </xdr:nvSpPr>
      <xdr:spPr>
        <a:xfrm>
          <a:off x="76772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29" name="n_3aveValue【体育館・プール】&#10;一人当たり面積"/>
        <xdr:cNvSpPr txBox="1"/>
      </xdr:nvSpPr>
      <xdr:spPr>
        <a:xfrm>
          <a:off x="686442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30" name="n_1mainValue【体育館・プール】&#10;一人当たり面積"/>
        <xdr:cNvSpPr txBox="1"/>
      </xdr:nvSpPr>
      <xdr:spPr>
        <a:xfrm>
          <a:off x="845827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31" name="n_2mainValue【体育館・プール】&#10;一人当たり面積"/>
        <xdr:cNvSpPr txBox="1"/>
      </xdr:nvSpPr>
      <xdr:spPr>
        <a:xfrm>
          <a:off x="76772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32" name="n_3mainValue【体育館・プール】&#10;一人当たり面積"/>
        <xdr:cNvSpPr txBox="1"/>
      </xdr:nvSpPr>
      <xdr:spPr>
        <a:xfrm>
          <a:off x="6864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4" name="正方形/長方形 133"/>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5" name="正方形/長方形 134"/>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6" name="正方形/長方形 135"/>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7" name="正方形/長方形 136"/>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53" name="直線コネクタ 152"/>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54"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55" name="直線コネクタ 154"/>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6"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7" name="直線コネクタ 156"/>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94505</xdr:rowOff>
    </xdr:from>
    <xdr:ext cx="405111" cy="259045"/>
    <xdr:sp macro="" textlink="">
      <xdr:nvSpPr>
        <xdr:cNvPr id="158" name="【陸上競技場・野球場・球技場】&#10;有形固定資産減価償却率平均値テキスト"/>
        <xdr:cNvSpPr txBox="1"/>
      </xdr:nvSpPr>
      <xdr:spPr>
        <a:xfrm>
          <a:off x="4229100" y="984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9" name="フローチャート: 判断 158"/>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60" name="フローチャート: 判断 159"/>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61" name="フローチャート: 判断 160"/>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62" name="フローチャート: 判断 161"/>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77216</xdr:rowOff>
    </xdr:from>
    <xdr:to>
      <xdr:col>24</xdr:col>
      <xdr:colOff>114300</xdr:colOff>
      <xdr:row>57</xdr:row>
      <xdr:rowOff>7366</xdr:rowOff>
    </xdr:to>
    <xdr:sp macro="" textlink="">
      <xdr:nvSpPr>
        <xdr:cNvPr id="168" name="楕円 167"/>
        <xdr:cNvSpPr/>
      </xdr:nvSpPr>
      <xdr:spPr>
        <a:xfrm>
          <a:off x="4127500" y="93291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100093</xdr:rowOff>
    </xdr:from>
    <xdr:ext cx="405111" cy="259045"/>
    <xdr:sp macro="" textlink="">
      <xdr:nvSpPr>
        <xdr:cNvPr id="169" name="【陸上競技場・野球場・球技場】&#10;有形固定資産減価償却率該当値テキスト"/>
        <xdr:cNvSpPr txBox="1"/>
      </xdr:nvSpPr>
      <xdr:spPr>
        <a:xfrm>
          <a:off x="4229100" y="918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138938</xdr:rowOff>
    </xdr:from>
    <xdr:to>
      <xdr:col>20</xdr:col>
      <xdr:colOff>38100</xdr:colOff>
      <xdr:row>57</xdr:row>
      <xdr:rowOff>69088</xdr:rowOff>
    </xdr:to>
    <xdr:sp macro="" textlink="">
      <xdr:nvSpPr>
        <xdr:cNvPr id="170" name="楕円 169"/>
        <xdr:cNvSpPr/>
      </xdr:nvSpPr>
      <xdr:spPr>
        <a:xfrm>
          <a:off x="3384550" y="93908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128016</xdr:rowOff>
    </xdr:from>
    <xdr:to>
      <xdr:col>24</xdr:col>
      <xdr:colOff>63500</xdr:colOff>
      <xdr:row>57</xdr:row>
      <xdr:rowOff>18288</xdr:rowOff>
    </xdr:to>
    <xdr:cxnSp macro="">
      <xdr:nvCxnSpPr>
        <xdr:cNvPr id="171" name="直線コネクタ 170"/>
        <xdr:cNvCxnSpPr/>
      </xdr:nvCxnSpPr>
      <xdr:spPr>
        <a:xfrm flipV="1">
          <a:off x="3429000" y="9379966"/>
          <a:ext cx="7493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xdr:rowOff>
    </xdr:from>
    <xdr:to>
      <xdr:col>15</xdr:col>
      <xdr:colOff>101600</xdr:colOff>
      <xdr:row>57</xdr:row>
      <xdr:rowOff>107950</xdr:rowOff>
    </xdr:to>
    <xdr:sp macro="" textlink="">
      <xdr:nvSpPr>
        <xdr:cNvPr id="172" name="楕円 171"/>
        <xdr:cNvSpPr/>
      </xdr:nvSpPr>
      <xdr:spPr>
        <a:xfrm>
          <a:off x="257175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18288</xdr:rowOff>
    </xdr:from>
    <xdr:to>
      <xdr:col>19</xdr:col>
      <xdr:colOff>177800</xdr:colOff>
      <xdr:row>57</xdr:row>
      <xdr:rowOff>57150</xdr:rowOff>
    </xdr:to>
    <xdr:cxnSp macro="">
      <xdr:nvCxnSpPr>
        <xdr:cNvPr id="173" name="直線コネクタ 172"/>
        <xdr:cNvCxnSpPr/>
      </xdr:nvCxnSpPr>
      <xdr:spPr>
        <a:xfrm flipV="1">
          <a:off x="2622550" y="9435338"/>
          <a:ext cx="8064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68072</xdr:rowOff>
    </xdr:from>
    <xdr:to>
      <xdr:col>10</xdr:col>
      <xdr:colOff>165100</xdr:colOff>
      <xdr:row>57</xdr:row>
      <xdr:rowOff>169672</xdr:rowOff>
    </xdr:to>
    <xdr:sp macro="" textlink="">
      <xdr:nvSpPr>
        <xdr:cNvPr id="174" name="楕円 173"/>
        <xdr:cNvSpPr/>
      </xdr:nvSpPr>
      <xdr:spPr>
        <a:xfrm>
          <a:off x="1778000" y="9485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57150</xdr:rowOff>
    </xdr:from>
    <xdr:to>
      <xdr:col>15</xdr:col>
      <xdr:colOff>50800</xdr:colOff>
      <xdr:row>57</xdr:row>
      <xdr:rowOff>118872</xdr:rowOff>
    </xdr:to>
    <xdr:cxnSp macro="">
      <xdr:nvCxnSpPr>
        <xdr:cNvPr id="175" name="直線コネクタ 174"/>
        <xdr:cNvCxnSpPr/>
      </xdr:nvCxnSpPr>
      <xdr:spPr>
        <a:xfrm flipV="1">
          <a:off x="1828800" y="9474200"/>
          <a:ext cx="79375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76" name="n_1aveValue【陸上競技場・野球場・球技場】&#10;有形固定資産減価償却率"/>
        <xdr:cNvSpPr txBox="1"/>
      </xdr:nvSpPr>
      <xdr:spPr>
        <a:xfrm>
          <a:off x="32391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177" name="n_2aveValue【陸上競技場・野球場・球技場】&#10;有形固定資産減価償却率"/>
        <xdr:cNvSpPr txBox="1"/>
      </xdr:nvSpPr>
      <xdr:spPr>
        <a:xfrm>
          <a:off x="2439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140225</xdr:rowOff>
    </xdr:from>
    <xdr:ext cx="405111" cy="259045"/>
    <xdr:sp macro="" textlink="">
      <xdr:nvSpPr>
        <xdr:cNvPr id="178" name="n_3aveValue【陸上競技場・野球場・球技場】&#10;有形固定資産減価償却率"/>
        <xdr:cNvSpPr txBox="1"/>
      </xdr:nvSpPr>
      <xdr:spPr>
        <a:xfrm>
          <a:off x="1645294" y="988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85615</xdr:rowOff>
    </xdr:from>
    <xdr:ext cx="405111" cy="259045"/>
    <xdr:sp macro="" textlink="">
      <xdr:nvSpPr>
        <xdr:cNvPr id="179" name="n_1mainValue【陸上競技場・野球場・球技場】&#10;有形固定資産減価償却率"/>
        <xdr:cNvSpPr txBox="1"/>
      </xdr:nvSpPr>
      <xdr:spPr>
        <a:xfrm>
          <a:off x="3239144" y="91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180" name="n_2mainValue【陸上競技場・野球場・球技場】&#10;有形固定資産減価償却率"/>
        <xdr:cNvSpPr txBox="1"/>
      </xdr:nvSpPr>
      <xdr:spPr>
        <a:xfrm>
          <a:off x="24390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14749</xdr:rowOff>
    </xdr:from>
    <xdr:ext cx="405111" cy="259045"/>
    <xdr:sp macro="" textlink="">
      <xdr:nvSpPr>
        <xdr:cNvPr id="181" name="n_3mainValue【陸上競技場・野球場・球技場】&#10;有形固定資産減価償却率"/>
        <xdr:cNvSpPr txBox="1"/>
      </xdr:nvSpPr>
      <xdr:spPr>
        <a:xfrm>
          <a:off x="1645294"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3" name="正方形/長方形 18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4" name="正方形/長方形 18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5" name="正方形/長方形 18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6" name="正方形/長方形 18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1" name="テキスト ボックス 200"/>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05" name="直線コネクタ 204"/>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06"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7" name="直線コネクタ 206"/>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08"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9" name="直線コネクタ 208"/>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119034</xdr:rowOff>
    </xdr:from>
    <xdr:ext cx="469744" cy="259045"/>
    <xdr:sp macro="" textlink="">
      <xdr:nvSpPr>
        <xdr:cNvPr id="210" name="【陸上競技場・野球場・球技場】&#10;一人当たり面積平均値テキスト"/>
        <xdr:cNvSpPr txBox="1"/>
      </xdr:nvSpPr>
      <xdr:spPr>
        <a:xfrm>
          <a:off x="948055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11" name="フローチャート: 判断 210"/>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12" name="フローチャート: 判断 211"/>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13" name="フローチャート: 判断 212"/>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14" name="フローチャート: 判断 213"/>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55335</xdr:rowOff>
    </xdr:from>
    <xdr:to>
      <xdr:col>55</xdr:col>
      <xdr:colOff>50800</xdr:colOff>
      <xdr:row>63</xdr:row>
      <xdr:rowOff>156935</xdr:rowOff>
    </xdr:to>
    <xdr:sp macro="" textlink="">
      <xdr:nvSpPr>
        <xdr:cNvPr id="220" name="楕円 219"/>
        <xdr:cNvSpPr/>
      </xdr:nvSpPr>
      <xdr:spPr>
        <a:xfrm>
          <a:off x="9398000" y="10462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33762</xdr:rowOff>
    </xdr:from>
    <xdr:ext cx="469744" cy="259045"/>
    <xdr:sp macro="" textlink="">
      <xdr:nvSpPr>
        <xdr:cNvPr id="221" name="【陸上競技場・野球場・球技場】&#10;一人当たり面積該当値テキスト"/>
        <xdr:cNvSpPr txBox="1"/>
      </xdr:nvSpPr>
      <xdr:spPr>
        <a:xfrm>
          <a:off x="9480550" y="1044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55335</xdr:rowOff>
    </xdr:from>
    <xdr:to>
      <xdr:col>50</xdr:col>
      <xdr:colOff>165100</xdr:colOff>
      <xdr:row>63</xdr:row>
      <xdr:rowOff>156935</xdr:rowOff>
    </xdr:to>
    <xdr:sp macro="" textlink="">
      <xdr:nvSpPr>
        <xdr:cNvPr id="222" name="楕円 221"/>
        <xdr:cNvSpPr/>
      </xdr:nvSpPr>
      <xdr:spPr>
        <a:xfrm>
          <a:off x="8636000" y="104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106135</xdr:rowOff>
    </xdr:from>
    <xdr:to>
      <xdr:col>55</xdr:col>
      <xdr:colOff>0</xdr:colOff>
      <xdr:row>63</xdr:row>
      <xdr:rowOff>106135</xdr:rowOff>
    </xdr:to>
    <xdr:cxnSp macro="">
      <xdr:nvCxnSpPr>
        <xdr:cNvPr id="223" name="直線コネクタ 222"/>
        <xdr:cNvCxnSpPr/>
      </xdr:nvCxnSpPr>
      <xdr:spPr>
        <a:xfrm>
          <a:off x="8686800" y="1051378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44450</xdr:rowOff>
    </xdr:from>
    <xdr:to>
      <xdr:col>46</xdr:col>
      <xdr:colOff>38100</xdr:colOff>
      <xdr:row>63</xdr:row>
      <xdr:rowOff>146050</xdr:rowOff>
    </xdr:to>
    <xdr:sp macro="" textlink="">
      <xdr:nvSpPr>
        <xdr:cNvPr id="224" name="楕円 223"/>
        <xdr:cNvSpPr/>
      </xdr:nvSpPr>
      <xdr:spPr>
        <a:xfrm>
          <a:off x="7842250" y="10452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106135</xdr:rowOff>
    </xdr:to>
    <xdr:cxnSp macro="">
      <xdr:nvCxnSpPr>
        <xdr:cNvPr id="225" name="直線コネクタ 224"/>
        <xdr:cNvCxnSpPr/>
      </xdr:nvCxnSpPr>
      <xdr:spPr>
        <a:xfrm>
          <a:off x="7886700" y="10502900"/>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226" name="楕円 225"/>
        <xdr:cNvSpPr/>
      </xdr:nvSpPr>
      <xdr:spPr>
        <a:xfrm>
          <a:off x="702945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95250</xdr:rowOff>
    </xdr:from>
    <xdr:to>
      <xdr:col>45</xdr:col>
      <xdr:colOff>177800</xdr:colOff>
      <xdr:row>63</xdr:row>
      <xdr:rowOff>95250</xdr:rowOff>
    </xdr:to>
    <xdr:cxnSp macro="">
      <xdr:nvCxnSpPr>
        <xdr:cNvPr id="227" name="直線コネクタ 226"/>
        <xdr:cNvCxnSpPr/>
      </xdr:nvCxnSpPr>
      <xdr:spPr>
        <a:xfrm>
          <a:off x="7080250" y="10502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31949</xdr:rowOff>
    </xdr:from>
    <xdr:ext cx="469744" cy="259045"/>
    <xdr:sp macro="" textlink="">
      <xdr:nvSpPr>
        <xdr:cNvPr id="228" name="n_1aveValue【陸上競技場・野球場・球技場】&#10;一人当たり面積"/>
        <xdr:cNvSpPr txBox="1"/>
      </xdr:nvSpPr>
      <xdr:spPr>
        <a:xfrm>
          <a:off x="845827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138084</xdr:rowOff>
    </xdr:from>
    <xdr:ext cx="469744" cy="259045"/>
    <xdr:sp macro="" textlink="">
      <xdr:nvSpPr>
        <xdr:cNvPr id="229" name="n_2aveValue【陸上競技場・野球場・球技場】&#10;一人当たり面積"/>
        <xdr:cNvSpPr txBox="1"/>
      </xdr:nvSpPr>
      <xdr:spPr>
        <a:xfrm>
          <a:off x="7677227" y="100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30"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148062</xdr:rowOff>
    </xdr:from>
    <xdr:ext cx="469744" cy="259045"/>
    <xdr:sp macro="" textlink="">
      <xdr:nvSpPr>
        <xdr:cNvPr id="231" name="n_1mainValue【陸上競技場・野球場・球技場】&#10;一人当たり面積"/>
        <xdr:cNvSpPr txBox="1"/>
      </xdr:nvSpPr>
      <xdr:spPr>
        <a:xfrm>
          <a:off x="8458277"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137177</xdr:rowOff>
    </xdr:from>
    <xdr:ext cx="469744" cy="259045"/>
    <xdr:sp macro="" textlink="">
      <xdr:nvSpPr>
        <xdr:cNvPr id="232" name="n_2mainValue【陸上競技場・野球場・球技場】&#10;一人当たり面積"/>
        <xdr:cNvSpPr txBox="1"/>
      </xdr:nvSpPr>
      <xdr:spPr>
        <a:xfrm>
          <a:off x="76772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33" name="n_3mainValue【陸上競技場・野球場・球技場】&#10;一人当たり面積"/>
        <xdr:cNvSpPr txBox="1"/>
      </xdr:nvSpPr>
      <xdr:spPr>
        <a:xfrm>
          <a:off x="6864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5" name="正方形/長方形 234"/>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6" name="正方形/長方形 235"/>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7" name="正方形/長方形 236"/>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8" name="正方形/長方形 237"/>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56" name="直線コネクタ 255"/>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57"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58" name="直線コネクタ 257"/>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59"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60" name="直線コネクタ 259"/>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129557</xdr:rowOff>
    </xdr:from>
    <xdr:ext cx="405111" cy="259045"/>
    <xdr:sp macro="" textlink="">
      <xdr:nvSpPr>
        <xdr:cNvPr id="261" name="【県民会館】&#10;有形固定資産減価償却率平均値テキスト"/>
        <xdr:cNvSpPr txBox="1"/>
      </xdr:nvSpPr>
      <xdr:spPr>
        <a:xfrm>
          <a:off x="4229100" y="13509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62" name="フローチャート: 判断 261"/>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3" name="フローチャート: 判断 262"/>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64" name="フローチャート: 判断 263"/>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65" name="フローチャート: 判断 264"/>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71" name="楕円 270"/>
        <xdr:cNvSpPr/>
      </xdr:nvSpPr>
      <xdr:spPr>
        <a:xfrm>
          <a:off x="4127500" y="13507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151147</xdr:rowOff>
    </xdr:from>
    <xdr:ext cx="405111" cy="259045"/>
    <xdr:sp macro="" textlink="">
      <xdr:nvSpPr>
        <xdr:cNvPr id="272" name="【県民会館】&#10;有形固定資産減価償却率該当値テキスト"/>
        <xdr:cNvSpPr txBox="1"/>
      </xdr:nvSpPr>
      <xdr:spPr>
        <a:xfrm>
          <a:off x="42291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73" name="楕円 272"/>
        <xdr:cNvSpPr/>
      </xdr:nvSpPr>
      <xdr:spPr>
        <a:xfrm>
          <a:off x="3384550" y="13589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95250</xdr:rowOff>
    </xdr:to>
    <xdr:cxnSp macro="">
      <xdr:nvCxnSpPr>
        <xdr:cNvPr id="274" name="直線コネクタ 273"/>
        <xdr:cNvCxnSpPr/>
      </xdr:nvCxnSpPr>
      <xdr:spPr>
        <a:xfrm flipV="1">
          <a:off x="3429000" y="13552170"/>
          <a:ext cx="7493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132080</xdr:rowOff>
    </xdr:from>
    <xdr:to>
      <xdr:col>15</xdr:col>
      <xdr:colOff>101600</xdr:colOff>
      <xdr:row>83</xdr:row>
      <xdr:rowOff>62230</xdr:rowOff>
    </xdr:to>
    <xdr:sp macro="" textlink="">
      <xdr:nvSpPr>
        <xdr:cNvPr id="275" name="楕円 274"/>
        <xdr:cNvSpPr/>
      </xdr:nvSpPr>
      <xdr:spPr>
        <a:xfrm>
          <a:off x="2571750" y="13676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83</xdr:row>
      <xdr:rowOff>11430</xdr:rowOff>
    </xdr:to>
    <xdr:cxnSp macro="">
      <xdr:nvCxnSpPr>
        <xdr:cNvPr id="276" name="直線コネクタ 275"/>
        <xdr:cNvCxnSpPr/>
      </xdr:nvCxnSpPr>
      <xdr:spPr>
        <a:xfrm flipV="1">
          <a:off x="2622550" y="13639800"/>
          <a:ext cx="80645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77" name="楕円 276"/>
        <xdr:cNvSpPr/>
      </xdr:nvSpPr>
      <xdr:spPr>
        <a:xfrm>
          <a:off x="1778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xdr:rowOff>
    </xdr:from>
    <xdr:to>
      <xdr:col>15</xdr:col>
      <xdr:colOff>50800</xdr:colOff>
      <xdr:row>83</xdr:row>
      <xdr:rowOff>99061</xdr:rowOff>
    </xdr:to>
    <xdr:cxnSp macro="">
      <xdr:nvCxnSpPr>
        <xdr:cNvPr id="278" name="直線コネクタ 277"/>
        <xdr:cNvCxnSpPr/>
      </xdr:nvCxnSpPr>
      <xdr:spPr>
        <a:xfrm flipV="1">
          <a:off x="1828800" y="13721080"/>
          <a:ext cx="79375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79" name="n_1aveValue【県民会館】&#10;有形固定資産減価償却率"/>
        <xdr:cNvSpPr txBox="1"/>
      </xdr:nvSpPr>
      <xdr:spPr>
        <a:xfrm>
          <a:off x="32391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80" name="n_2aveValue【県民会館】&#10;有形固定資産減価償却率"/>
        <xdr:cNvSpPr txBox="1"/>
      </xdr:nvSpPr>
      <xdr:spPr>
        <a:xfrm>
          <a:off x="24390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81"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137177</xdr:rowOff>
    </xdr:from>
    <xdr:ext cx="405111" cy="259045"/>
    <xdr:sp macro="" textlink="">
      <xdr:nvSpPr>
        <xdr:cNvPr id="282" name="n_1mainValue【県民会館】&#10;有形固定資産減価償却率"/>
        <xdr:cNvSpPr txBox="1"/>
      </xdr:nvSpPr>
      <xdr:spPr>
        <a:xfrm>
          <a:off x="323914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283" name="n_2mainValue【県民会館】&#10;有形固定資産減価償却率"/>
        <xdr:cNvSpPr txBox="1"/>
      </xdr:nvSpPr>
      <xdr:spPr>
        <a:xfrm>
          <a:off x="2439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284" name="n_3mainValue【県民会館】&#10;有形固定資産減価償却率"/>
        <xdr:cNvSpPr txBox="1"/>
      </xdr:nvSpPr>
      <xdr:spPr>
        <a:xfrm>
          <a:off x="1645294" y="1385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6" name="正方形/長方形 285"/>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7" name="正方形/長方形 286"/>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8" name="正方形/長方形 287"/>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9" name="正方形/長方形 288"/>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06" name="直線コネクタ 305"/>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07"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08" name="直線コネクタ 307"/>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09"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10" name="直線コネクタ 309"/>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311" name="【県民会館】&#10;一人当たり面積平均値テキスト"/>
        <xdr:cNvSpPr txBox="1"/>
      </xdr:nvSpPr>
      <xdr:spPr>
        <a:xfrm>
          <a:off x="948055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12" name="フローチャート: 判断 311"/>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13" name="フローチャート: 判断 312"/>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14" name="フローチャート: 判断 313"/>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15" name="フローチャート: 判断 314"/>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82550</xdr:rowOff>
    </xdr:from>
    <xdr:to>
      <xdr:col>55</xdr:col>
      <xdr:colOff>50800</xdr:colOff>
      <xdr:row>81</xdr:row>
      <xdr:rowOff>12700</xdr:rowOff>
    </xdr:to>
    <xdr:sp macro="" textlink="">
      <xdr:nvSpPr>
        <xdr:cNvPr id="321" name="楕円 320"/>
        <xdr:cNvSpPr/>
      </xdr:nvSpPr>
      <xdr:spPr>
        <a:xfrm>
          <a:off x="9398000" y="13296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105427</xdr:rowOff>
    </xdr:from>
    <xdr:ext cx="469744" cy="259045"/>
    <xdr:sp macro="" textlink="">
      <xdr:nvSpPr>
        <xdr:cNvPr id="322" name="【県民会館】&#10;一人当たり面積該当値テキスト"/>
        <xdr:cNvSpPr txBox="1"/>
      </xdr:nvSpPr>
      <xdr:spPr>
        <a:xfrm>
          <a:off x="9480550"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82550</xdr:rowOff>
    </xdr:from>
    <xdr:to>
      <xdr:col>50</xdr:col>
      <xdr:colOff>165100</xdr:colOff>
      <xdr:row>81</xdr:row>
      <xdr:rowOff>12700</xdr:rowOff>
    </xdr:to>
    <xdr:sp macro="" textlink="">
      <xdr:nvSpPr>
        <xdr:cNvPr id="323" name="楕円 322"/>
        <xdr:cNvSpPr/>
      </xdr:nvSpPr>
      <xdr:spPr>
        <a:xfrm>
          <a:off x="8636000" y="13296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133350</xdr:rowOff>
    </xdr:from>
    <xdr:to>
      <xdr:col>55</xdr:col>
      <xdr:colOff>0</xdr:colOff>
      <xdr:row>80</xdr:row>
      <xdr:rowOff>133350</xdr:rowOff>
    </xdr:to>
    <xdr:cxnSp macro="">
      <xdr:nvCxnSpPr>
        <xdr:cNvPr id="324" name="直線コネクタ 323"/>
        <xdr:cNvCxnSpPr/>
      </xdr:nvCxnSpPr>
      <xdr:spPr>
        <a:xfrm>
          <a:off x="8686800" y="13347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82550</xdr:rowOff>
    </xdr:from>
    <xdr:to>
      <xdr:col>46</xdr:col>
      <xdr:colOff>38100</xdr:colOff>
      <xdr:row>81</xdr:row>
      <xdr:rowOff>12700</xdr:rowOff>
    </xdr:to>
    <xdr:sp macro="" textlink="">
      <xdr:nvSpPr>
        <xdr:cNvPr id="325" name="楕円 324"/>
        <xdr:cNvSpPr/>
      </xdr:nvSpPr>
      <xdr:spPr>
        <a:xfrm>
          <a:off x="7842250" y="13296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133350</xdr:rowOff>
    </xdr:from>
    <xdr:to>
      <xdr:col>50</xdr:col>
      <xdr:colOff>114300</xdr:colOff>
      <xdr:row>80</xdr:row>
      <xdr:rowOff>133350</xdr:rowOff>
    </xdr:to>
    <xdr:cxnSp macro="">
      <xdr:nvCxnSpPr>
        <xdr:cNvPr id="326" name="直線コネクタ 325"/>
        <xdr:cNvCxnSpPr/>
      </xdr:nvCxnSpPr>
      <xdr:spPr>
        <a:xfrm>
          <a:off x="7886700" y="13347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82550</xdr:rowOff>
    </xdr:from>
    <xdr:to>
      <xdr:col>41</xdr:col>
      <xdr:colOff>101600</xdr:colOff>
      <xdr:row>81</xdr:row>
      <xdr:rowOff>12700</xdr:rowOff>
    </xdr:to>
    <xdr:sp macro="" textlink="">
      <xdr:nvSpPr>
        <xdr:cNvPr id="327" name="楕円 326"/>
        <xdr:cNvSpPr/>
      </xdr:nvSpPr>
      <xdr:spPr>
        <a:xfrm>
          <a:off x="7029450" y="13296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133350</xdr:rowOff>
    </xdr:from>
    <xdr:to>
      <xdr:col>45</xdr:col>
      <xdr:colOff>177800</xdr:colOff>
      <xdr:row>80</xdr:row>
      <xdr:rowOff>133350</xdr:rowOff>
    </xdr:to>
    <xdr:cxnSp macro="">
      <xdr:nvCxnSpPr>
        <xdr:cNvPr id="328" name="直線コネクタ 327"/>
        <xdr:cNvCxnSpPr/>
      </xdr:nvCxnSpPr>
      <xdr:spPr>
        <a:xfrm>
          <a:off x="7080250" y="13347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29" name="n_1aveValue【県民会館】&#10;一人当たり面積"/>
        <xdr:cNvSpPr txBox="1"/>
      </xdr:nvSpPr>
      <xdr:spPr>
        <a:xfrm>
          <a:off x="84582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30" name="n_2aveValue【県民会館】&#10;一人当たり面積"/>
        <xdr:cNvSpPr txBox="1"/>
      </xdr:nvSpPr>
      <xdr:spPr>
        <a:xfrm>
          <a:off x="76772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31" name="n_3aveValue【県民会館】&#10;一人当たり面積"/>
        <xdr:cNvSpPr txBox="1"/>
      </xdr:nvSpPr>
      <xdr:spPr>
        <a:xfrm>
          <a:off x="6864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29227</xdr:rowOff>
    </xdr:from>
    <xdr:ext cx="469744" cy="259045"/>
    <xdr:sp macro="" textlink="">
      <xdr:nvSpPr>
        <xdr:cNvPr id="332" name="n_1mainValue【県民会館】&#10;一人当たり面積"/>
        <xdr:cNvSpPr txBox="1"/>
      </xdr:nvSpPr>
      <xdr:spPr>
        <a:xfrm>
          <a:off x="845827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29227</xdr:rowOff>
    </xdr:from>
    <xdr:ext cx="469744" cy="259045"/>
    <xdr:sp macro="" textlink="">
      <xdr:nvSpPr>
        <xdr:cNvPr id="333" name="n_2mainValue【県民会館】&#10;一人当たり面積"/>
        <xdr:cNvSpPr txBox="1"/>
      </xdr:nvSpPr>
      <xdr:spPr>
        <a:xfrm>
          <a:off x="76772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29227</xdr:rowOff>
    </xdr:from>
    <xdr:ext cx="469744" cy="259045"/>
    <xdr:sp macro="" textlink="">
      <xdr:nvSpPr>
        <xdr:cNvPr id="334" name="n_3mainValue【県民会館】&#10;一人当たり面積"/>
        <xdr:cNvSpPr txBox="1"/>
      </xdr:nvSpPr>
      <xdr:spPr>
        <a:xfrm>
          <a:off x="68644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57" name="直線コネクタ 356"/>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58"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59" name="直線コネクタ 358"/>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60"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61" name="直線コネクタ 360"/>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62"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63" name="フローチャート: 判断 362"/>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64" name="フローチャート: 判断 363"/>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65" name="フローチャート: 判断 364"/>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66" name="フローチャート: 判断 365"/>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124461</xdr:rowOff>
    </xdr:from>
    <xdr:to>
      <xdr:col>24</xdr:col>
      <xdr:colOff>114300</xdr:colOff>
      <xdr:row>103</xdr:row>
      <xdr:rowOff>54611</xdr:rowOff>
    </xdr:to>
    <xdr:sp macro="" textlink="">
      <xdr:nvSpPr>
        <xdr:cNvPr id="372" name="楕円 371"/>
        <xdr:cNvSpPr/>
      </xdr:nvSpPr>
      <xdr:spPr>
        <a:xfrm>
          <a:off x="4127500" y="170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147338</xdr:rowOff>
    </xdr:from>
    <xdr:ext cx="405111" cy="259045"/>
    <xdr:sp macro="" textlink="">
      <xdr:nvSpPr>
        <xdr:cNvPr id="373" name="【保健所】&#10;有形固定資産減価償却率該当値テキスト"/>
        <xdr:cNvSpPr txBox="1"/>
      </xdr:nvSpPr>
      <xdr:spPr>
        <a:xfrm>
          <a:off x="4229100"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153036</xdr:rowOff>
    </xdr:from>
    <xdr:to>
      <xdr:col>20</xdr:col>
      <xdr:colOff>38100</xdr:colOff>
      <xdr:row>103</xdr:row>
      <xdr:rowOff>83186</xdr:rowOff>
    </xdr:to>
    <xdr:sp macro="" textlink="">
      <xdr:nvSpPr>
        <xdr:cNvPr id="374" name="楕円 373"/>
        <xdr:cNvSpPr/>
      </xdr:nvSpPr>
      <xdr:spPr>
        <a:xfrm>
          <a:off x="3384550" y="17069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3811</xdr:rowOff>
    </xdr:from>
    <xdr:to>
      <xdr:col>24</xdr:col>
      <xdr:colOff>63500</xdr:colOff>
      <xdr:row>103</xdr:row>
      <xdr:rowOff>32386</xdr:rowOff>
    </xdr:to>
    <xdr:cxnSp macro="">
      <xdr:nvCxnSpPr>
        <xdr:cNvPr id="375" name="直線コネクタ 374"/>
        <xdr:cNvCxnSpPr/>
      </xdr:nvCxnSpPr>
      <xdr:spPr>
        <a:xfrm flipV="1">
          <a:off x="3429000" y="17091661"/>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12064</xdr:rowOff>
    </xdr:from>
    <xdr:to>
      <xdr:col>15</xdr:col>
      <xdr:colOff>101600</xdr:colOff>
      <xdr:row>103</xdr:row>
      <xdr:rowOff>113664</xdr:rowOff>
    </xdr:to>
    <xdr:sp macro="" textlink="">
      <xdr:nvSpPr>
        <xdr:cNvPr id="376" name="楕円 375"/>
        <xdr:cNvSpPr/>
      </xdr:nvSpPr>
      <xdr:spPr>
        <a:xfrm>
          <a:off x="257175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32386</xdr:rowOff>
    </xdr:from>
    <xdr:to>
      <xdr:col>19</xdr:col>
      <xdr:colOff>177800</xdr:colOff>
      <xdr:row>103</xdr:row>
      <xdr:rowOff>62864</xdr:rowOff>
    </xdr:to>
    <xdr:cxnSp macro="">
      <xdr:nvCxnSpPr>
        <xdr:cNvPr id="377" name="直線コネクタ 376"/>
        <xdr:cNvCxnSpPr/>
      </xdr:nvCxnSpPr>
      <xdr:spPr>
        <a:xfrm flipV="1">
          <a:off x="2622550" y="17120236"/>
          <a:ext cx="8064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46355</xdr:rowOff>
    </xdr:from>
    <xdr:to>
      <xdr:col>10</xdr:col>
      <xdr:colOff>165100</xdr:colOff>
      <xdr:row>103</xdr:row>
      <xdr:rowOff>147955</xdr:rowOff>
    </xdr:to>
    <xdr:sp macro="" textlink="">
      <xdr:nvSpPr>
        <xdr:cNvPr id="378" name="楕円 377"/>
        <xdr:cNvSpPr/>
      </xdr:nvSpPr>
      <xdr:spPr>
        <a:xfrm>
          <a:off x="1778000" y="17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62864</xdr:rowOff>
    </xdr:from>
    <xdr:to>
      <xdr:col>15</xdr:col>
      <xdr:colOff>50800</xdr:colOff>
      <xdr:row>103</xdr:row>
      <xdr:rowOff>97155</xdr:rowOff>
    </xdr:to>
    <xdr:cxnSp macro="">
      <xdr:nvCxnSpPr>
        <xdr:cNvPr id="379" name="直線コネクタ 378"/>
        <xdr:cNvCxnSpPr/>
      </xdr:nvCxnSpPr>
      <xdr:spPr>
        <a:xfrm flipV="1">
          <a:off x="1828800" y="17150714"/>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139082</xdr:rowOff>
    </xdr:from>
    <xdr:ext cx="405111" cy="259045"/>
    <xdr:sp macro="" textlink="">
      <xdr:nvSpPr>
        <xdr:cNvPr id="380" name="n_1aveValue【保健所】&#10;有形固定資産減価償却率"/>
        <xdr:cNvSpPr txBox="1"/>
      </xdr:nvSpPr>
      <xdr:spPr>
        <a:xfrm>
          <a:off x="3239144" y="172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381" name="n_2aveValue【保健所】&#10;有形固定資産減価償却率"/>
        <xdr:cNvSpPr txBox="1"/>
      </xdr:nvSpPr>
      <xdr:spPr>
        <a:xfrm>
          <a:off x="2439044"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382" name="n_3aveValue【保健所】&#10;有形固定資産減価償却率"/>
        <xdr:cNvSpPr txBox="1"/>
      </xdr:nvSpPr>
      <xdr:spPr>
        <a:xfrm>
          <a:off x="164529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99713</xdr:rowOff>
    </xdr:from>
    <xdr:ext cx="405111" cy="259045"/>
    <xdr:sp macro="" textlink="">
      <xdr:nvSpPr>
        <xdr:cNvPr id="383" name="n_1mainValue【保健所】&#10;有形固定資産減価償却率"/>
        <xdr:cNvSpPr txBox="1"/>
      </xdr:nvSpPr>
      <xdr:spPr>
        <a:xfrm>
          <a:off x="3239144" y="1684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130191</xdr:rowOff>
    </xdr:from>
    <xdr:ext cx="405111" cy="259045"/>
    <xdr:sp macro="" textlink="">
      <xdr:nvSpPr>
        <xdr:cNvPr id="384" name="n_2mainValue【保健所】&#10;有形固定資産減価償却率"/>
        <xdr:cNvSpPr txBox="1"/>
      </xdr:nvSpPr>
      <xdr:spPr>
        <a:xfrm>
          <a:off x="2439044" y="168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164482</xdr:rowOff>
    </xdr:from>
    <xdr:ext cx="405111" cy="259045"/>
    <xdr:sp macro="" textlink="">
      <xdr:nvSpPr>
        <xdr:cNvPr id="385" name="n_3mainValue【保健所】&#10;有形固定資産減価償却率"/>
        <xdr:cNvSpPr txBox="1"/>
      </xdr:nvSpPr>
      <xdr:spPr>
        <a:xfrm>
          <a:off x="164529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7" name="正方形/長方形 386"/>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8" name="正方形/長方形 387"/>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9" name="正方形/長方形 388"/>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0" name="正方形/長方形 389"/>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4" name="直線コネクタ 393"/>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5" name="テキスト ボックス 394"/>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6" name="直線コネクタ 395"/>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7" name="テキスト ボックス 396"/>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8" name="直線コネクタ 39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9" name="テキスト ボックス 398"/>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0" name="直線コネクタ 399"/>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1" name="テキスト ボックス 400"/>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2" name="直線コネクタ 401"/>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3" name="テキスト ボックス 402"/>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4" name="直線コネクタ 40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5" name="テキスト ボックス 404"/>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6"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07" name="直線コネクタ 406"/>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08"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09" name="直線コネクタ 408"/>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10"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11" name="直線コネクタ 410"/>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12" name="【保健所】&#10;一人当たり面積平均値テキスト"/>
        <xdr:cNvSpPr txBox="1"/>
      </xdr:nvSpPr>
      <xdr:spPr>
        <a:xfrm>
          <a:off x="9480550" y="1779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13" name="フローチャート: 判断 412"/>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14" name="フローチャート: 判断 413"/>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15" name="フローチャート: 判断 414"/>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16" name="フローチャート: 判断 415"/>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7" name="テキスト ボックス 41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22" name="楕円 421"/>
        <xdr:cNvSpPr/>
      </xdr:nvSpPr>
      <xdr:spPr>
        <a:xfrm>
          <a:off x="9398000" y="1758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23" name="【保健所】&#10;一人当たり面積該当値テキスト"/>
        <xdr:cNvSpPr txBox="1"/>
      </xdr:nvSpPr>
      <xdr:spPr>
        <a:xfrm>
          <a:off x="948055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24" name="楕円 423"/>
        <xdr:cNvSpPr/>
      </xdr:nvSpPr>
      <xdr:spPr>
        <a:xfrm>
          <a:off x="86360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25" name="直線コネクタ 424"/>
        <xdr:cNvCxnSpPr/>
      </xdr:nvCxnSpPr>
      <xdr:spPr>
        <a:xfrm>
          <a:off x="8686800" y="176403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26" name="楕円 425"/>
        <xdr:cNvSpPr/>
      </xdr:nvSpPr>
      <xdr:spPr>
        <a:xfrm>
          <a:off x="7842250" y="1758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427" name="直線コネクタ 426"/>
        <xdr:cNvCxnSpPr/>
      </xdr:nvCxnSpPr>
      <xdr:spPr>
        <a:xfrm>
          <a:off x="7886700" y="1764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28" name="楕円 427"/>
        <xdr:cNvSpPr/>
      </xdr:nvSpPr>
      <xdr:spPr>
        <a:xfrm>
          <a:off x="702945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38100</xdr:rowOff>
    </xdr:to>
    <xdr:cxnSp macro="">
      <xdr:nvCxnSpPr>
        <xdr:cNvPr id="429" name="直線コネクタ 428"/>
        <xdr:cNvCxnSpPr/>
      </xdr:nvCxnSpPr>
      <xdr:spPr>
        <a:xfrm>
          <a:off x="7080250" y="17640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30"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31" name="n_2aveValue【保健所】&#10;一人当たり面積"/>
        <xdr:cNvSpPr txBox="1"/>
      </xdr:nvSpPr>
      <xdr:spPr>
        <a:xfrm>
          <a:off x="76772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32" name="n_3aveValue【保健所】&#10;一人当たり面積"/>
        <xdr:cNvSpPr txBox="1"/>
      </xdr:nvSpPr>
      <xdr:spPr>
        <a:xfrm>
          <a:off x="68644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33" name="n_1mainValue【保健所】&#10;一人当たり面積"/>
        <xdr:cNvSpPr txBox="1"/>
      </xdr:nvSpPr>
      <xdr:spPr>
        <a:xfrm>
          <a:off x="845827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434" name="n_2mainValue【保健所】&#10;一人当たり面積"/>
        <xdr:cNvSpPr txBox="1"/>
      </xdr:nvSpPr>
      <xdr:spPr>
        <a:xfrm>
          <a:off x="76772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105427</xdr:rowOff>
    </xdr:from>
    <xdr:ext cx="469744" cy="259045"/>
    <xdr:sp macro="" textlink="">
      <xdr:nvSpPr>
        <xdr:cNvPr id="435" name="n_3mainValue【保健所】&#10;一人当たり面積"/>
        <xdr:cNvSpPr txBox="1"/>
      </xdr:nvSpPr>
      <xdr:spPr>
        <a:xfrm>
          <a:off x="6864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7" name="正方形/長方形 436"/>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8" name="正方形/長方形 437"/>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9" name="正方形/長方形 438"/>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0" name="正方形/長方形 439"/>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正方形/長方形 44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2" name="テキスト ボックス 44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3" name="直線コネクタ 44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4" name="テキスト ボックス 443"/>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5" name="直線コネクタ 444"/>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6" name="テキスト ボックス 445"/>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7" name="直線コネクタ 446"/>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8" name="テキスト ボックス 447"/>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9" name="直線コネクタ 448"/>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0" name="テキスト ボックス 449"/>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1" name="直線コネクタ 450"/>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2" name="テキスト ボックス 451"/>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3" name="直線コネクタ 452"/>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4" name="テキスト ボックス 453"/>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5" name="直線コネクタ 45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6" name="テキスト ボックス 455"/>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7"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58" name="直線コネクタ 457"/>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59"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60" name="直線コネクタ 459"/>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61"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62" name="直線コネクタ 461"/>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105427</xdr:rowOff>
    </xdr:from>
    <xdr:ext cx="405111" cy="259045"/>
    <xdr:sp macro="" textlink="">
      <xdr:nvSpPr>
        <xdr:cNvPr id="463" name="【試験研究機関】&#10;有形固定資産減価償却率平均値テキスト"/>
        <xdr:cNvSpPr txBox="1"/>
      </xdr:nvSpPr>
      <xdr:spPr>
        <a:xfrm>
          <a:off x="14744700" y="6055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64" name="フローチャート: 判断 463"/>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65" name="フローチャート: 判断 464"/>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66" name="フローチャート: 判断 465"/>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67" name="フローチャート: 判断 466"/>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8" name="テキスト ボックス 46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9" name="テキスト ボックス 46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0" name="テキスト ボックス 46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1" name="テキスト ボックス 47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2" name="テキスト ボックス 47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73" name="楕円 472"/>
        <xdr:cNvSpPr/>
      </xdr:nvSpPr>
      <xdr:spPr>
        <a:xfrm>
          <a:off x="14649450" y="6243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106697</xdr:rowOff>
    </xdr:from>
    <xdr:ext cx="405111" cy="259045"/>
    <xdr:sp macro="" textlink="">
      <xdr:nvSpPr>
        <xdr:cNvPr id="474" name="【試験研究機関】&#10;有形固定資産減価償却率該当値テキスト"/>
        <xdr:cNvSpPr txBox="1"/>
      </xdr:nvSpPr>
      <xdr:spPr>
        <a:xfrm>
          <a:off x="14744700"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475" name="楕円 474"/>
        <xdr:cNvSpPr/>
      </xdr:nvSpPr>
      <xdr:spPr>
        <a:xfrm>
          <a:off x="13887450" y="6074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38</xdr:row>
      <xdr:rowOff>7620</xdr:rowOff>
    </xdr:to>
    <xdr:cxnSp macro="">
      <xdr:nvCxnSpPr>
        <xdr:cNvPr id="476" name="直線コネクタ 475"/>
        <xdr:cNvCxnSpPr/>
      </xdr:nvCxnSpPr>
      <xdr:spPr>
        <a:xfrm>
          <a:off x="13938250" y="6118860"/>
          <a:ext cx="762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xdr:rowOff>
    </xdr:from>
    <xdr:to>
      <xdr:col>76</xdr:col>
      <xdr:colOff>165100</xdr:colOff>
      <xdr:row>37</xdr:row>
      <xdr:rowOff>111760</xdr:rowOff>
    </xdr:to>
    <xdr:sp macro="" textlink="">
      <xdr:nvSpPr>
        <xdr:cNvPr id="477" name="楕円 476"/>
        <xdr:cNvSpPr/>
      </xdr:nvSpPr>
      <xdr:spPr>
        <a:xfrm>
          <a:off x="13093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xdr:rowOff>
    </xdr:from>
    <xdr:to>
      <xdr:col>81</xdr:col>
      <xdr:colOff>50800</xdr:colOff>
      <xdr:row>37</xdr:row>
      <xdr:rowOff>60960</xdr:rowOff>
    </xdr:to>
    <xdr:cxnSp macro="">
      <xdr:nvCxnSpPr>
        <xdr:cNvPr id="478" name="直線コネクタ 477"/>
        <xdr:cNvCxnSpPr/>
      </xdr:nvCxnSpPr>
      <xdr:spPr>
        <a:xfrm flipV="1">
          <a:off x="13144500" y="611886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79" name="楕円 478"/>
        <xdr:cNvSpPr/>
      </xdr:nvSpPr>
      <xdr:spPr>
        <a:xfrm>
          <a:off x="12299950" y="6178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60960</xdr:rowOff>
    </xdr:from>
    <xdr:to>
      <xdr:col>76</xdr:col>
      <xdr:colOff>114300</xdr:colOff>
      <xdr:row>37</xdr:row>
      <xdr:rowOff>114300</xdr:rowOff>
    </xdr:to>
    <xdr:cxnSp macro="">
      <xdr:nvCxnSpPr>
        <xdr:cNvPr id="480" name="直線コネクタ 479"/>
        <xdr:cNvCxnSpPr/>
      </xdr:nvCxnSpPr>
      <xdr:spPr>
        <a:xfrm flipV="1">
          <a:off x="12344400" y="6176010"/>
          <a:ext cx="8001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81" name="n_1aveValue【試験研究機関】&#10;有形固定資産減価償却率"/>
        <xdr:cNvSpPr txBox="1"/>
      </xdr:nvSpPr>
      <xdr:spPr>
        <a:xfrm>
          <a:off x="137420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82" name="n_2aveValue【試験研究機関】&#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83"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71137</xdr:rowOff>
    </xdr:from>
    <xdr:ext cx="405111" cy="259045"/>
    <xdr:sp macro="" textlink="">
      <xdr:nvSpPr>
        <xdr:cNvPr id="484" name="n_1mainValue【試験研究機関】&#10;有形固定資産減価償却率"/>
        <xdr:cNvSpPr txBox="1"/>
      </xdr:nvSpPr>
      <xdr:spPr>
        <a:xfrm>
          <a:off x="137420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485" name="n_2mainValue【試験研究機関】&#10;有形固定資産減価償却率"/>
        <xdr:cNvSpPr txBox="1"/>
      </xdr:nvSpPr>
      <xdr:spPr>
        <a:xfrm>
          <a:off x="12960994" y="591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486" name="n_3mainValue【試験研究機関】&#10;有形固定資産減価償却率"/>
        <xdr:cNvSpPr txBox="1"/>
      </xdr:nvSpPr>
      <xdr:spPr>
        <a:xfrm>
          <a:off x="1216724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8" name="正方形/長方形 48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9" name="正方形/長方形 48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90" name="正方形/長方形 48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1" name="正方形/長方形 49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2" name="正方形/長方形 49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3" name="テキスト ボックス 49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4" name="直線コネクタ 49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5" name="直線コネクタ 494"/>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6" name="テキスト ボックス 495"/>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7" name="直線コネクタ 496"/>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8" name="テキスト ボックス 497"/>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9" name="直線コネクタ 49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0" name="テキスト ボックス 499"/>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1" name="直線コネクタ 500"/>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2" name="テキスト ボックス 501"/>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3" name="直線コネクタ 502"/>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4" name="テキスト ボックス 503"/>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6" name="テキスト ボックス 50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508" name="直線コネクタ 507"/>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09"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10" name="直線コネクタ 509"/>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511"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512" name="直線コネクタ 511"/>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513" name="【試験研究機関】&#10;一人当たり面積平均値テキスト"/>
        <xdr:cNvSpPr txBox="1"/>
      </xdr:nvSpPr>
      <xdr:spPr>
        <a:xfrm>
          <a:off x="2000250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514" name="フローチャート: 判断 513"/>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15" name="フローチャート: 判断 514"/>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516" name="フローチャート: 判断 515"/>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17" name="フローチャート: 判断 516"/>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523" name="楕円 522"/>
        <xdr:cNvSpPr/>
      </xdr:nvSpPr>
      <xdr:spPr>
        <a:xfrm>
          <a:off x="19900900" y="6089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162577</xdr:rowOff>
    </xdr:from>
    <xdr:ext cx="469744" cy="259045"/>
    <xdr:sp macro="" textlink="">
      <xdr:nvSpPr>
        <xdr:cNvPr id="524" name="【試験研究機関】&#10;一人当たり面積該当値テキスト"/>
        <xdr:cNvSpPr txBox="1"/>
      </xdr:nvSpPr>
      <xdr:spPr>
        <a:xfrm>
          <a:off x="20002500"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44450</xdr:rowOff>
    </xdr:from>
    <xdr:to>
      <xdr:col>112</xdr:col>
      <xdr:colOff>38100</xdr:colOff>
      <xdr:row>37</xdr:row>
      <xdr:rowOff>146050</xdr:rowOff>
    </xdr:to>
    <xdr:sp macro="" textlink="">
      <xdr:nvSpPr>
        <xdr:cNvPr id="525" name="楕円 524"/>
        <xdr:cNvSpPr/>
      </xdr:nvSpPr>
      <xdr:spPr>
        <a:xfrm>
          <a:off x="19157950" y="615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95250</xdr:rowOff>
    </xdr:to>
    <xdr:cxnSp macro="">
      <xdr:nvCxnSpPr>
        <xdr:cNvPr id="526" name="直線コネクタ 525"/>
        <xdr:cNvCxnSpPr/>
      </xdr:nvCxnSpPr>
      <xdr:spPr>
        <a:xfrm flipV="1">
          <a:off x="19202400" y="613410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44450</xdr:rowOff>
    </xdr:from>
    <xdr:to>
      <xdr:col>107</xdr:col>
      <xdr:colOff>101600</xdr:colOff>
      <xdr:row>37</xdr:row>
      <xdr:rowOff>146050</xdr:rowOff>
    </xdr:to>
    <xdr:sp macro="" textlink="">
      <xdr:nvSpPr>
        <xdr:cNvPr id="527" name="楕円 526"/>
        <xdr:cNvSpPr/>
      </xdr:nvSpPr>
      <xdr:spPr>
        <a:xfrm>
          <a:off x="1834515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95250</xdr:rowOff>
    </xdr:from>
    <xdr:to>
      <xdr:col>111</xdr:col>
      <xdr:colOff>177800</xdr:colOff>
      <xdr:row>37</xdr:row>
      <xdr:rowOff>95250</xdr:rowOff>
    </xdr:to>
    <xdr:cxnSp macro="">
      <xdr:nvCxnSpPr>
        <xdr:cNvPr id="528" name="直線コネクタ 527"/>
        <xdr:cNvCxnSpPr/>
      </xdr:nvCxnSpPr>
      <xdr:spPr>
        <a:xfrm>
          <a:off x="18395950" y="6210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529" name="楕円 528"/>
        <xdr:cNvSpPr/>
      </xdr:nvSpPr>
      <xdr:spPr>
        <a:xfrm>
          <a:off x="175514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95250</xdr:rowOff>
    </xdr:from>
    <xdr:to>
      <xdr:col>107</xdr:col>
      <xdr:colOff>50800</xdr:colOff>
      <xdr:row>37</xdr:row>
      <xdr:rowOff>95250</xdr:rowOff>
    </xdr:to>
    <xdr:cxnSp macro="">
      <xdr:nvCxnSpPr>
        <xdr:cNvPr id="530" name="直線コネクタ 529"/>
        <xdr:cNvCxnSpPr/>
      </xdr:nvCxnSpPr>
      <xdr:spPr>
        <a:xfrm>
          <a:off x="17602200" y="6210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31" name="n_1aveValue【試験研究機関】&#10;一人当たり面積"/>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32" name="n_2aveValue【試験研究機関】&#10;一人当たり面積"/>
        <xdr:cNvSpPr txBox="1"/>
      </xdr:nvSpPr>
      <xdr:spPr>
        <a:xfrm>
          <a:off x="18180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33" name="n_3aveValue【試験研究機関】&#10;一人当たり面積"/>
        <xdr:cNvSpPr txBox="1"/>
      </xdr:nvSpPr>
      <xdr:spPr>
        <a:xfrm>
          <a:off x="1738637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162577</xdr:rowOff>
    </xdr:from>
    <xdr:ext cx="469744" cy="259045"/>
    <xdr:sp macro="" textlink="">
      <xdr:nvSpPr>
        <xdr:cNvPr id="534" name="n_1mainValue【試験研究機関】&#10;一人当たり面積"/>
        <xdr:cNvSpPr txBox="1"/>
      </xdr:nvSpPr>
      <xdr:spPr>
        <a:xfrm>
          <a:off x="189802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535" name="n_2mainValue【試験研究機関】&#10;一人当たり面積"/>
        <xdr:cNvSpPr txBox="1"/>
      </xdr:nvSpPr>
      <xdr:spPr>
        <a:xfrm>
          <a:off x="181801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536" name="n_3mainValue【試験研究機関】&#10;一人当たり面積"/>
        <xdr:cNvSpPr txBox="1"/>
      </xdr:nvSpPr>
      <xdr:spPr>
        <a:xfrm>
          <a:off x="1738637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7" name="正方形/長方形 53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8" name="正方形/長方形 537"/>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9" name="正方形/長方形 538"/>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40" name="正方形/長方形 539"/>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1" name="正方形/長方形 540"/>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5" name="テキスト ボックス 54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6" name="直線コネクタ 545"/>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7" name="テキスト ボックス 546"/>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8" name="直線コネクタ 547"/>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9" name="テキスト ボックス 548"/>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0" name="直線コネクタ 549"/>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1" name="テキスト ボックス 550"/>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2" name="直線コネクタ 551"/>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3" name="テキスト ボックス 552"/>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4" name="直線コネクタ 553"/>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5" name="テキスト ボックス 554"/>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6" name="直線コネクタ 55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7" name="テキスト ボックス 556"/>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8"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114300</xdr:rowOff>
    </xdr:from>
    <xdr:to>
      <xdr:col>85</xdr:col>
      <xdr:colOff>126364</xdr:colOff>
      <xdr:row>62</xdr:row>
      <xdr:rowOff>106680</xdr:rowOff>
    </xdr:to>
    <xdr:cxnSp macro="">
      <xdr:nvCxnSpPr>
        <xdr:cNvPr id="559" name="直線コネクタ 558"/>
        <xdr:cNvCxnSpPr/>
      </xdr:nvCxnSpPr>
      <xdr:spPr>
        <a:xfrm flipV="1">
          <a:off x="14698345" y="9366250"/>
          <a:ext cx="1269"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110507</xdr:rowOff>
    </xdr:from>
    <xdr:ext cx="405111" cy="259045"/>
    <xdr:sp macro="" textlink="">
      <xdr:nvSpPr>
        <xdr:cNvPr id="560" name="【警察施設】&#10;有形固定資産減価償却率最小値テキスト"/>
        <xdr:cNvSpPr txBox="1"/>
      </xdr:nvSpPr>
      <xdr:spPr>
        <a:xfrm>
          <a:off x="14744700" y="1035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106680</xdr:rowOff>
    </xdr:from>
    <xdr:to>
      <xdr:col>86</xdr:col>
      <xdr:colOff>25400</xdr:colOff>
      <xdr:row>62</xdr:row>
      <xdr:rowOff>106680</xdr:rowOff>
    </xdr:to>
    <xdr:cxnSp macro="">
      <xdr:nvCxnSpPr>
        <xdr:cNvPr id="561" name="直線コネクタ 560"/>
        <xdr:cNvCxnSpPr/>
      </xdr:nvCxnSpPr>
      <xdr:spPr>
        <a:xfrm>
          <a:off x="14611350" y="10349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60977</xdr:rowOff>
    </xdr:from>
    <xdr:ext cx="405111" cy="259045"/>
    <xdr:sp macro="" textlink="">
      <xdr:nvSpPr>
        <xdr:cNvPr id="562" name="【警察施設】&#10;有形固定資産減価償却率最大値テキスト"/>
        <xdr:cNvSpPr txBox="1"/>
      </xdr:nvSpPr>
      <xdr:spPr>
        <a:xfrm>
          <a:off x="147447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563" name="直線コネクタ 562"/>
        <xdr:cNvCxnSpPr/>
      </xdr:nvCxnSpPr>
      <xdr:spPr>
        <a:xfrm>
          <a:off x="146113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113047</xdr:rowOff>
    </xdr:from>
    <xdr:ext cx="405111" cy="259045"/>
    <xdr:sp macro="" textlink="">
      <xdr:nvSpPr>
        <xdr:cNvPr id="564" name="【警察施設】&#10;有形固定資産減価償却率平均値テキスト"/>
        <xdr:cNvSpPr txBox="1"/>
      </xdr:nvSpPr>
      <xdr:spPr>
        <a:xfrm>
          <a:off x="14744700" y="9530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565" name="フローチャート: 判断 564"/>
        <xdr:cNvSpPr/>
      </xdr:nvSpPr>
      <xdr:spPr>
        <a:xfrm>
          <a:off x="14649450" y="9672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170180</xdr:rowOff>
    </xdr:from>
    <xdr:to>
      <xdr:col>81</xdr:col>
      <xdr:colOff>101600</xdr:colOff>
      <xdr:row>58</xdr:row>
      <xdr:rowOff>100330</xdr:rowOff>
    </xdr:to>
    <xdr:sp macro="" textlink="">
      <xdr:nvSpPr>
        <xdr:cNvPr id="566" name="フローチャート: 判断 565"/>
        <xdr:cNvSpPr/>
      </xdr:nvSpPr>
      <xdr:spPr>
        <a:xfrm>
          <a:off x="13887450" y="958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120650</xdr:rowOff>
    </xdr:from>
    <xdr:to>
      <xdr:col>76</xdr:col>
      <xdr:colOff>165100</xdr:colOff>
      <xdr:row>58</xdr:row>
      <xdr:rowOff>50800</xdr:rowOff>
    </xdr:to>
    <xdr:sp macro="" textlink="">
      <xdr:nvSpPr>
        <xdr:cNvPr id="567" name="フローチャート: 判断 566"/>
        <xdr:cNvSpPr/>
      </xdr:nvSpPr>
      <xdr:spPr>
        <a:xfrm>
          <a:off x="13093700" y="9537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63500</xdr:rowOff>
    </xdr:from>
    <xdr:to>
      <xdr:col>72</xdr:col>
      <xdr:colOff>38100</xdr:colOff>
      <xdr:row>57</xdr:row>
      <xdr:rowOff>165100</xdr:rowOff>
    </xdr:to>
    <xdr:sp macro="" textlink="">
      <xdr:nvSpPr>
        <xdr:cNvPr id="568" name="フローチャート: 判断 567"/>
        <xdr:cNvSpPr/>
      </xdr:nvSpPr>
      <xdr:spPr>
        <a:xfrm>
          <a:off x="12299950" y="9480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9" name="テキスト ボックス 56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0" name="テキスト ボックス 56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1" name="テキスト ボックス 57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2" name="テキスト ボックス 57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3" name="テキスト ボックス 57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55880</xdr:rowOff>
    </xdr:from>
    <xdr:to>
      <xdr:col>85</xdr:col>
      <xdr:colOff>177800</xdr:colOff>
      <xdr:row>62</xdr:row>
      <xdr:rowOff>157480</xdr:rowOff>
    </xdr:to>
    <xdr:sp macro="" textlink="">
      <xdr:nvSpPr>
        <xdr:cNvPr id="574" name="楕円 573"/>
        <xdr:cNvSpPr/>
      </xdr:nvSpPr>
      <xdr:spPr>
        <a:xfrm>
          <a:off x="14649450" y="102984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142257</xdr:rowOff>
    </xdr:from>
    <xdr:ext cx="405111" cy="259045"/>
    <xdr:sp macro="" textlink="">
      <xdr:nvSpPr>
        <xdr:cNvPr id="575" name="【警察施設】&#10;有形固定資産減価償却率該当値テキスト"/>
        <xdr:cNvSpPr txBox="1"/>
      </xdr:nvSpPr>
      <xdr:spPr>
        <a:xfrm>
          <a:off x="14744700" y="1021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576" name="楕円 575"/>
        <xdr:cNvSpPr/>
      </xdr:nvSpPr>
      <xdr:spPr>
        <a:xfrm>
          <a:off x="1388745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106680</xdr:rowOff>
    </xdr:from>
    <xdr:to>
      <xdr:col>85</xdr:col>
      <xdr:colOff>127000</xdr:colOff>
      <xdr:row>63</xdr:row>
      <xdr:rowOff>0</xdr:rowOff>
    </xdr:to>
    <xdr:cxnSp macro="">
      <xdr:nvCxnSpPr>
        <xdr:cNvPr id="577" name="直線コネクタ 576"/>
        <xdr:cNvCxnSpPr/>
      </xdr:nvCxnSpPr>
      <xdr:spPr>
        <a:xfrm flipV="1">
          <a:off x="13938250" y="10349230"/>
          <a:ext cx="762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93980</xdr:rowOff>
    </xdr:from>
    <xdr:to>
      <xdr:col>76</xdr:col>
      <xdr:colOff>165100</xdr:colOff>
      <xdr:row>63</xdr:row>
      <xdr:rowOff>24130</xdr:rowOff>
    </xdr:to>
    <xdr:sp macro="" textlink="">
      <xdr:nvSpPr>
        <xdr:cNvPr id="578" name="楕円 577"/>
        <xdr:cNvSpPr/>
      </xdr:nvSpPr>
      <xdr:spPr>
        <a:xfrm>
          <a:off x="13093700" y="10336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144780</xdr:rowOff>
    </xdr:from>
    <xdr:to>
      <xdr:col>81</xdr:col>
      <xdr:colOff>50800</xdr:colOff>
      <xdr:row>63</xdr:row>
      <xdr:rowOff>0</xdr:rowOff>
    </xdr:to>
    <xdr:cxnSp macro="">
      <xdr:nvCxnSpPr>
        <xdr:cNvPr id="579" name="直線コネクタ 578"/>
        <xdr:cNvCxnSpPr/>
      </xdr:nvCxnSpPr>
      <xdr:spPr>
        <a:xfrm>
          <a:off x="13144500" y="10387330"/>
          <a:ext cx="7937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143510</xdr:rowOff>
    </xdr:from>
    <xdr:to>
      <xdr:col>72</xdr:col>
      <xdr:colOff>38100</xdr:colOff>
      <xdr:row>63</xdr:row>
      <xdr:rowOff>73660</xdr:rowOff>
    </xdr:to>
    <xdr:sp macro="" textlink="">
      <xdr:nvSpPr>
        <xdr:cNvPr id="580" name="楕円 579"/>
        <xdr:cNvSpPr/>
      </xdr:nvSpPr>
      <xdr:spPr>
        <a:xfrm>
          <a:off x="12299950" y="103860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144780</xdr:rowOff>
    </xdr:from>
    <xdr:to>
      <xdr:col>76</xdr:col>
      <xdr:colOff>114300</xdr:colOff>
      <xdr:row>63</xdr:row>
      <xdr:rowOff>22860</xdr:rowOff>
    </xdr:to>
    <xdr:cxnSp macro="">
      <xdr:nvCxnSpPr>
        <xdr:cNvPr id="581" name="直線コネクタ 580"/>
        <xdr:cNvCxnSpPr/>
      </xdr:nvCxnSpPr>
      <xdr:spPr>
        <a:xfrm flipV="1">
          <a:off x="12344400" y="10387330"/>
          <a:ext cx="8001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116857</xdr:rowOff>
    </xdr:from>
    <xdr:ext cx="405111" cy="259045"/>
    <xdr:sp macro="" textlink="">
      <xdr:nvSpPr>
        <xdr:cNvPr id="582" name="n_1aveValue【警察施設】&#10;有形固定資産減価償却率"/>
        <xdr:cNvSpPr txBox="1"/>
      </xdr:nvSpPr>
      <xdr:spPr>
        <a:xfrm>
          <a:off x="13742044"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583" name="n_2aveValue【警察施設】&#10;有形固定資産減価償却率"/>
        <xdr:cNvSpPr txBox="1"/>
      </xdr:nvSpPr>
      <xdr:spPr>
        <a:xfrm>
          <a:off x="12960994"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10177</xdr:rowOff>
    </xdr:from>
    <xdr:ext cx="405111" cy="259045"/>
    <xdr:sp macro="" textlink="">
      <xdr:nvSpPr>
        <xdr:cNvPr id="584" name="n_3aveValue【警察施設】&#10;有形固定資産減価償却率"/>
        <xdr:cNvSpPr txBox="1"/>
      </xdr:nvSpPr>
      <xdr:spPr>
        <a:xfrm>
          <a:off x="12167244"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41927</xdr:rowOff>
    </xdr:from>
    <xdr:ext cx="405111" cy="259045"/>
    <xdr:sp macro="" textlink="">
      <xdr:nvSpPr>
        <xdr:cNvPr id="585" name="n_1mainValue【警察施設】&#10;有形固定資産減価償却率"/>
        <xdr:cNvSpPr txBox="1"/>
      </xdr:nvSpPr>
      <xdr:spPr>
        <a:xfrm>
          <a:off x="13742044" y="1044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15257</xdr:rowOff>
    </xdr:from>
    <xdr:ext cx="405111" cy="259045"/>
    <xdr:sp macro="" textlink="">
      <xdr:nvSpPr>
        <xdr:cNvPr id="586" name="n_2mainValue【警察施設】&#10;有形固定資産減価償却率"/>
        <xdr:cNvSpPr txBox="1"/>
      </xdr:nvSpPr>
      <xdr:spPr>
        <a:xfrm>
          <a:off x="1296099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64787</xdr:rowOff>
    </xdr:from>
    <xdr:ext cx="405111" cy="259045"/>
    <xdr:sp macro="" textlink="">
      <xdr:nvSpPr>
        <xdr:cNvPr id="587" name="n_3mainValue【警察施設】&#10;有形固定資産減価償却率"/>
        <xdr:cNvSpPr txBox="1"/>
      </xdr:nvSpPr>
      <xdr:spPr>
        <a:xfrm>
          <a:off x="12167244"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8" name="正方形/長方形 58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9" name="正方形/長方形 588"/>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90" name="正方形/長方形 589"/>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1" name="正方形/長方形 590"/>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2" name="正方形/長方形 591"/>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6" name="テキスト ボックス 59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97" name="直線コネクタ 596"/>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8" name="テキスト ボックス 597"/>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9" name="直線コネクタ 598"/>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0" name="テキスト ボックス 599"/>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1" name="直線コネクタ 600"/>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2" name="テキスト ボックス 601"/>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3" name="直線コネクタ 602"/>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4" name="テキスト ボックス 603"/>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5" name="直線コネクタ 604"/>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6" name="テキスト ボックス 605"/>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7" name="直線コネクタ 606"/>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8" name="テキスト ボックス 607"/>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0" name="テキスト ボックス 60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612" name="直線コネクタ 611"/>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613"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14" name="直線コネクタ 613"/>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615"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616" name="直線コネクタ 615"/>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617" name="【警察施設】&#10;一人当たり面積平均値テキスト"/>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618" name="フローチャート: 判断 617"/>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619" name="フローチャート: 判断 618"/>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620" name="フローチャート: 判断 619"/>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621" name="フローチャート: 判断 620"/>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2" name="テキスト ボックス 62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3" name="テキスト ボックス 62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4" name="テキスト ボックス 62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5" name="テキスト ボックス 62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6" name="テキスト ボックス 62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627" name="楕円 626"/>
        <xdr:cNvSpPr/>
      </xdr:nvSpPr>
      <xdr:spPr>
        <a:xfrm>
          <a:off x="199009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78212</xdr:rowOff>
    </xdr:from>
    <xdr:ext cx="469744" cy="259045"/>
    <xdr:sp macro="" textlink="">
      <xdr:nvSpPr>
        <xdr:cNvPr id="628" name="【警察施設】&#10;一人当たり面積該当値テキスト"/>
        <xdr:cNvSpPr txBox="1"/>
      </xdr:nvSpPr>
      <xdr:spPr>
        <a:xfrm>
          <a:off x="20002500" y="966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629" name="楕円 628"/>
        <xdr:cNvSpPr/>
      </xdr:nvSpPr>
      <xdr:spPr>
        <a:xfrm>
          <a:off x="19157950" y="9802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630" name="直線コネクタ 629"/>
        <xdr:cNvCxnSpPr/>
      </xdr:nvCxnSpPr>
      <xdr:spPr>
        <a:xfrm>
          <a:off x="19202400" y="985338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71665</xdr:rowOff>
    </xdr:from>
    <xdr:to>
      <xdr:col>107</xdr:col>
      <xdr:colOff>101600</xdr:colOff>
      <xdr:row>60</xdr:row>
      <xdr:rowOff>1815</xdr:rowOff>
    </xdr:to>
    <xdr:sp macro="" textlink="">
      <xdr:nvSpPr>
        <xdr:cNvPr id="631" name="楕円 630"/>
        <xdr:cNvSpPr/>
      </xdr:nvSpPr>
      <xdr:spPr>
        <a:xfrm>
          <a:off x="18345150" y="9818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122465</xdr:rowOff>
    </xdr:to>
    <xdr:cxnSp macro="">
      <xdr:nvCxnSpPr>
        <xdr:cNvPr id="632" name="直線コネクタ 631"/>
        <xdr:cNvCxnSpPr/>
      </xdr:nvCxnSpPr>
      <xdr:spPr>
        <a:xfrm flipV="1">
          <a:off x="18395950" y="9853385"/>
          <a:ext cx="80645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71665</xdr:rowOff>
    </xdr:from>
    <xdr:to>
      <xdr:col>102</xdr:col>
      <xdr:colOff>165100</xdr:colOff>
      <xdr:row>60</xdr:row>
      <xdr:rowOff>1815</xdr:rowOff>
    </xdr:to>
    <xdr:sp macro="" textlink="">
      <xdr:nvSpPr>
        <xdr:cNvPr id="633" name="楕円 632"/>
        <xdr:cNvSpPr/>
      </xdr:nvSpPr>
      <xdr:spPr>
        <a:xfrm>
          <a:off x="17551400" y="9818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122465</xdr:rowOff>
    </xdr:from>
    <xdr:to>
      <xdr:col>107</xdr:col>
      <xdr:colOff>50800</xdr:colOff>
      <xdr:row>59</xdr:row>
      <xdr:rowOff>122465</xdr:rowOff>
    </xdr:to>
    <xdr:cxnSp macro="">
      <xdr:nvCxnSpPr>
        <xdr:cNvPr id="634" name="直線コネクタ 633"/>
        <xdr:cNvCxnSpPr/>
      </xdr:nvCxnSpPr>
      <xdr:spPr>
        <a:xfrm>
          <a:off x="17602200" y="986971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635" name="n_1aveValue【警察施設】&#10;一人当たり面積"/>
        <xdr:cNvSpPr txBox="1"/>
      </xdr:nvSpPr>
      <xdr:spPr>
        <a:xfrm>
          <a:off x="18980227"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636" name="n_2aveValue【警察施設】&#10;一人当たり面積"/>
        <xdr:cNvSpPr txBox="1"/>
      </xdr:nvSpPr>
      <xdr:spPr>
        <a:xfrm>
          <a:off x="18180127" y="100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637" name="n_3aveValue【警察施設】&#10;一人当たり面積"/>
        <xdr:cNvSpPr txBox="1"/>
      </xdr:nvSpPr>
      <xdr:spPr>
        <a:xfrm>
          <a:off x="17386377" y="1024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638" name="n_1mainValue【警察施設】&#10;一人当たり面積"/>
        <xdr:cNvSpPr txBox="1"/>
      </xdr:nvSpPr>
      <xdr:spPr>
        <a:xfrm>
          <a:off x="18980227" y="958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18342</xdr:rowOff>
    </xdr:from>
    <xdr:ext cx="469744" cy="259045"/>
    <xdr:sp macro="" textlink="">
      <xdr:nvSpPr>
        <xdr:cNvPr id="639" name="n_2mainValue【警察施設】&#10;一人当たり面積"/>
        <xdr:cNvSpPr txBox="1"/>
      </xdr:nvSpPr>
      <xdr:spPr>
        <a:xfrm>
          <a:off x="18180127" y="96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18342</xdr:rowOff>
    </xdr:from>
    <xdr:ext cx="469744" cy="259045"/>
    <xdr:sp macro="" textlink="">
      <xdr:nvSpPr>
        <xdr:cNvPr id="640" name="n_3mainValue【警察施設】&#10;一人当たり面積"/>
        <xdr:cNvSpPr txBox="1"/>
      </xdr:nvSpPr>
      <xdr:spPr>
        <a:xfrm>
          <a:off x="17386377" y="96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1" name="正方形/長方形 64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42" name="正方形/長方形 641"/>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3" name="正方形/長方形 642"/>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4" name="正方形/長方形 643"/>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5" name="正方形/長方形 644"/>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正方形/長方形 64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7" name="テキスト ボックス 64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8" name="直線コネクタ 64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9" name="テキスト ボックス 648"/>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0" name="直線コネクタ 649"/>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51" name="テキスト ボックス 650"/>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2" name="直線コネクタ 651"/>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3" name="テキスト ボックス 652"/>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4" name="直線コネクタ 653"/>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5" name="テキスト ボックス 654"/>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6" name="直線コネクタ 655"/>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7" name="テキスト ボックス 656"/>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8" name="直線コネクタ 657"/>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9" name="テキスト ボックス 658"/>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0" name="直線コネクタ 65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61" name="テキスト ボックス 660"/>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2"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63" name="直線コネクタ 662"/>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64"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65" name="直線コネクタ 664"/>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66"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67" name="直線コネクタ 666"/>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170197</xdr:rowOff>
    </xdr:from>
    <xdr:ext cx="405111" cy="259045"/>
    <xdr:sp macro="" textlink="">
      <xdr:nvSpPr>
        <xdr:cNvPr id="668" name="【庁舎】&#10;有形固定資産減価償却率平均値テキスト"/>
        <xdr:cNvSpPr txBox="1"/>
      </xdr:nvSpPr>
      <xdr:spPr>
        <a:xfrm>
          <a:off x="14744700" y="1337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69" name="フローチャート: 判断 668"/>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70" name="フローチャート: 判断 669"/>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71" name="フローチャート: 判断 670"/>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72" name="フローチャート: 判断 671"/>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3" name="テキスト ボックス 67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4" name="テキスト ボックス 67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5" name="テキスト ボックス 67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6" name="テキスト ボックス 67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7" name="テキスト ボックス 67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78" name="楕円 677"/>
        <xdr:cNvSpPr/>
      </xdr:nvSpPr>
      <xdr:spPr>
        <a:xfrm>
          <a:off x="14649450" y="135343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81</xdr:row>
      <xdr:rowOff>133366</xdr:rowOff>
    </xdr:from>
    <xdr:ext cx="405111" cy="259045"/>
    <xdr:sp macro="" textlink="">
      <xdr:nvSpPr>
        <xdr:cNvPr id="679" name="【庁舎】&#10;有形固定資産減価償却率該当値テキスト"/>
        <xdr:cNvSpPr txBox="1"/>
      </xdr:nvSpPr>
      <xdr:spPr>
        <a:xfrm>
          <a:off x="1474470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680" name="楕円 679"/>
        <xdr:cNvSpPr/>
      </xdr:nvSpPr>
      <xdr:spPr>
        <a:xfrm>
          <a:off x="1388745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95250</xdr:rowOff>
    </xdr:to>
    <xdr:cxnSp macro="">
      <xdr:nvCxnSpPr>
        <xdr:cNvPr id="681" name="直線コネクタ 680"/>
        <xdr:cNvCxnSpPr/>
      </xdr:nvCxnSpPr>
      <xdr:spPr>
        <a:xfrm flipV="1">
          <a:off x="13938250" y="13578839"/>
          <a:ext cx="762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82" name="楕円 681"/>
        <xdr:cNvSpPr/>
      </xdr:nvSpPr>
      <xdr:spPr>
        <a:xfrm>
          <a:off x="13093700" y="13653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160020</xdr:rowOff>
    </xdr:to>
    <xdr:cxnSp macro="">
      <xdr:nvCxnSpPr>
        <xdr:cNvPr id="683" name="直線コネクタ 682"/>
        <xdr:cNvCxnSpPr/>
      </xdr:nvCxnSpPr>
      <xdr:spPr>
        <a:xfrm flipV="1">
          <a:off x="13144500" y="13639800"/>
          <a:ext cx="79375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84" name="楕円 683"/>
        <xdr:cNvSpPr/>
      </xdr:nvSpPr>
      <xdr:spPr>
        <a:xfrm>
          <a:off x="12299950" y="13723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160020</xdr:rowOff>
    </xdr:from>
    <xdr:to>
      <xdr:col>76</xdr:col>
      <xdr:colOff>114300</xdr:colOff>
      <xdr:row>83</xdr:row>
      <xdr:rowOff>64770</xdr:rowOff>
    </xdr:to>
    <xdr:cxnSp macro="">
      <xdr:nvCxnSpPr>
        <xdr:cNvPr id="685" name="直線コネクタ 684"/>
        <xdr:cNvCxnSpPr/>
      </xdr:nvCxnSpPr>
      <xdr:spPr>
        <a:xfrm flipV="1">
          <a:off x="12344400" y="13704570"/>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86" name="n_1aveValue【庁舎】&#10;有形固定資産減価償却率"/>
        <xdr:cNvSpPr txBox="1"/>
      </xdr:nvSpPr>
      <xdr:spPr>
        <a:xfrm>
          <a:off x="137420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87" name="n_2aveValue【庁舎】&#10;有形固定資産減価償却率"/>
        <xdr:cNvSpPr txBox="1"/>
      </xdr:nvSpPr>
      <xdr:spPr>
        <a:xfrm>
          <a:off x="1296099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88"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137177</xdr:rowOff>
    </xdr:from>
    <xdr:ext cx="405111" cy="259045"/>
    <xdr:sp macro="" textlink="">
      <xdr:nvSpPr>
        <xdr:cNvPr id="689" name="n_1mainValue【庁舎】&#10;有形固定資産減価償却率"/>
        <xdr:cNvSpPr txBox="1"/>
      </xdr:nvSpPr>
      <xdr:spPr>
        <a:xfrm>
          <a:off x="1374204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90" name="n_2mainValue【庁舎】&#10;有形固定資産減価償却率"/>
        <xdr:cNvSpPr txBox="1"/>
      </xdr:nvSpPr>
      <xdr:spPr>
        <a:xfrm>
          <a:off x="12960994" y="1374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91" name="n_3mainValue【庁舎】&#10;有形固定資産減価償却率"/>
        <xdr:cNvSpPr txBox="1"/>
      </xdr:nvSpPr>
      <xdr:spPr>
        <a:xfrm>
          <a:off x="12167244" y="1381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93" name="正方形/長方形 692"/>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94" name="正方形/長方形 693"/>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5" name="正方形/長方形 694"/>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6" name="正方形/長方形 695"/>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0" name="直線コネクタ 699"/>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1" name="テキスト ボックス 700"/>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2" name="直線コネクタ 701"/>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3" name="テキスト ボックス 702"/>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4" name="直線コネクタ 703"/>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5" name="テキスト ボックス 704"/>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6" name="直線コネクタ 705"/>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7" name="テキスト ボックス 706"/>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8" name="直線コネクタ 707"/>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9" name="テキスト ボックス 708"/>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0" name="直線コネクタ 709"/>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1" name="テキスト ボックス 710"/>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715" name="直線コネクタ 714"/>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16"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17" name="直線コネクタ 716"/>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718"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719" name="直線コネクタ 718"/>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20"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21" name="フローチャート: 判断 720"/>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722" name="フローチャート: 判断 721"/>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723" name="フローチャート: 判断 722"/>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24" name="フローチャート: 判断 723"/>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39007</xdr:rowOff>
    </xdr:from>
    <xdr:to>
      <xdr:col>116</xdr:col>
      <xdr:colOff>114300</xdr:colOff>
      <xdr:row>81</xdr:row>
      <xdr:rowOff>140607</xdr:rowOff>
    </xdr:to>
    <xdr:sp macro="" textlink="">
      <xdr:nvSpPr>
        <xdr:cNvPr id="730" name="楕円 729"/>
        <xdr:cNvSpPr/>
      </xdr:nvSpPr>
      <xdr:spPr>
        <a:xfrm>
          <a:off x="19900900" y="134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61884</xdr:rowOff>
    </xdr:from>
    <xdr:ext cx="469744" cy="259045"/>
    <xdr:sp macro="" textlink="">
      <xdr:nvSpPr>
        <xdr:cNvPr id="731" name="【庁舎】&#10;一人当たり面積該当値テキスト"/>
        <xdr:cNvSpPr txBox="1"/>
      </xdr:nvSpPr>
      <xdr:spPr>
        <a:xfrm>
          <a:off x="20002500" y="1327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39007</xdr:rowOff>
    </xdr:from>
    <xdr:to>
      <xdr:col>112</xdr:col>
      <xdr:colOff>38100</xdr:colOff>
      <xdr:row>81</xdr:row>
      <xdr:rowOff>140607</xdr:rowOff>
    </xdr:to>
    <xdr:sp macro="" textlink="">
      <xdr:nvSpPr>
        <xdr:cNvPr id="732" name="楕円 731"/>
        <xdr:cNvSpPr/>
      </xdr:nvSpPr>
      <xdr:spPr>
        <a:xfrm>
          <a:off x="19157950" y="134184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89807</xdr:rowOff>
    </xdr:from>
    <xdr:to>
      <xdr:col>116</xdr:col>
      <xdr:colOff>63500</xdr:colOff>
      <xdr:row>81</xdr:row>
      <xdr:rowOff>89807</xdr:rowOff>
    </xdr:to>
    <xdr:cxnSp macro="">
      <xdr:nvCxnSpPr>
        <xdr:cNvPr id="733" name="直線コネクタ 732"/>
        <xdr:cNvCxnSpPr/>
      </xdr:nvCxnSpPr>
      <xdr:spPr>
        <a:xfrm>
          <a:off x="19202400" y="134692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28121</xdr:rowOff>
    </xdr:from>
    <xdr:to>
      <xdr:col>107</xdr:col>
      <xdr:colOff>101600</xdr:colOff>
      <xdr:row>81</xdr:row>
      <xdr:rowOff>129721</xdr:rowOff>
    </xdr:to>
    <xdr:sp macro="" textlink="">
      <xdr:nvSpPr>
        <xdr:cNvPr id="734" name="楕円 733"/>
        <xdr:cNvSpPr/>
      </xdr:nvSpPr>
      <xdr:spPr>
        <a:xfrm>
          <a:off x="1834515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78921</xdr:rowOff>
    </xdr:from>
    <xdr:to>
      <xdr:col>111</xdr:col>
      <xdr:colOff>177800</xdr:colOff>
      <xdr:row>81</xdr:row>
      <xdr:rowOff>89807</xdr:rowOff>
    </xdr:to>
    <xdr:cxnSp macro="">
      <xdr:nvCxnSpPr>
        <xdr:cNvPr id="735" name="直線コネクタ 734"/>
        <xdr:cNvCxnSpPr/>
      </xdr:nvCxnSpPr>
      <xdr:spPr>
        <a:xfrm>
          <a:off x="18395950" y="13458371"/>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49893</xdr:rowOff>
    </xdr:from>
    <xdr:to>
      <xdr:col>102</xdr:col>
      <xdr:colOff>165100</xdr:colOff>
      <xdr:row>81</xdr:row>
      <xdr:rowOff>151493</xdr:rowOff>
    </xdr:to>
    <xdr:sp macro="" textlink="">
      <xdr:nvSpPr>
        <xdr:cNvPr id="736" name="楕円 735"/>
        <xdr:cNvSpPr/>
      </xdr:nvSpPr>
      <xdr:spPr>
        <a:xfrm>
          <a:off x="17551400" y="13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78921</xdr:rowOff>
    </xdr:from>
    <xdr:to>
      <xdr:col>107</xdr:col>
      <xdr:colOff>50800</xdr:colOff>
      <xdr:row>81</xdr:row>
      <xdr:rowOff>100693</xdr:rowOff>
    </xdr:to>
    <xdr:cxnSp macro="">
      <xdr:nvCxnSpPr>
        <xdr:cNvPr id="737" name="直線コネクタ 736"/>
        <xdr:cNvCxnSpPr/>
      </xdr:nvCxnSpPr>
      <xdr:spPr>
        <a:xfrm flipV="1">
          <a:off x="17602200" y="13458371"/>
          <a:ext cx="7937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738" name="n_1aveValue【庁舎】&#10;一人当たり面積"/>
        <xdr:cNvSpPr txBox="1"/>
      </xdr:nvSpPr>
      <xdr:spPr>
        <a:xfrm>
          <a:off x="18980227" y="1382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17434</xdr:rowOff>
    </xdr:from>
    <xdr:ext cx="469744" cy="259045"/>
    <xdr:sp macro="" textlink="">
      <xdr:nvSpPr>
        <xdr:cNvPr id="739" name="n_2aveValue【庁舎】&#10;一人当たり面積"/>
        <xdr:cNvSpPr txBox="1"/>
      </xdr:nvSpPr>
      <xdr:spPr>
        <a:xfrm>
          <a:off x="18180127" y="1372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740" name="n_3aveValue【庁舎】&#10;一人当たり面積"/>
        <xdr:cNvSpPr txBox="1"/>
      </xdr:nvSpPr>
      <xdr:spPr>
        <a:xfrm>
          <a:off x="17386377" y="138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157134</xdr:rowOff>
    </xdr:from>
    <xdr:ext cx="469744" cy="259045"/>
    <xdr:sp macro="" textlink="">
      <xdr:nvSpPr>
        <xdr:cNvPr id="741" name="n_1mainValue【庁舎】&#10;一人当たり面積"/>
        <xdr:cNvSpPr txBox="1"/>
      </xdr:nvSpPr>
      <xdr:spPr>
        <a:xfrm>
          <a:off x="18980227" y="1320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742" name="n_2mainValue【庁舎】&#10;一人当たり面積"/>
        <xdr:cNvSpPr txBox="1"/>
      </xdr:nvSpPr>
      <xdr:spPr>
        <a:xfrm>
          <a:off x="18180127" y="1319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168020</xdr:rowOff>
    </xdr:from>
    <xdr:ext cx="469744" cy="259045"/>
    <xdr:sp macro="" textlink="">
      <xdr:nvSpPr>
        <xdr:cNvPr id="743" name="n_3mainValue【庁舎】&#10;一人当たり面積"/>
        <xdr:cNvSpPr txBox="1"/>
      </xdr:nvSpPr>
      <xdr:spPr>
        <a:xfrm>
          <a:off x="1738637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、もしくは平均的な水準にある</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ものの、体育館・プールおよび陸上競技場・野球場・球技場については平均を</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県では、国スポ開催に向けて、今後、スポーツ関連施設の更新および改修が予定されることから、体育館・プールおよび陸上競技場・野球場・球技場にかかる有形固定資産減価償却率は減少すること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1,420,080
1,390,806
4,017.38
516,668,825
511,088,934
1,090,065
332,107,763
1,073,166,299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年度の財政力指数は、前年度と比べて</a:t>
          </a:r>
          <a:r>
            <a:rPr kumimoji="1" lang="en-US" altLang="ja-JP" sz="1100">
              <a:solidFill>
                <a:schemeClr val="tx1"/>
              </a:solidFill>
              <a:latin typeface="ＭＳ Ｐゴシック" panose="020B0600070205080204" pitchFamily="50" charset="-128"/>
              <a:ea typeface="ＭＳ Ｐゴシック" panose="020B0600070205080204" pitchFamily="50" charset="-128"/>
            </a:rPr>
            <a:t>0.01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加した。これは、社会保障関係費の増等により基準財政需要額が増加した一方で、地方消費税の増等により基準財政収入額も増加し、基準財政収入額の増加率が基準財政需要額の増加率を上回ったことによるもの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直近</a:t>
          </a:r>
          <a:r>
            <a:rPr kumimoji="1" lang="en-US" altLang="ja-JP" sz="1100">
              <a:solidFill>
                <a:schemeClr val="tx1"/>
              </a:solidFill>
              <a:latin typeface="ＭＳ Ｐゴシック" panose="020B0600070205080204" pitchFamily="50" charset="-128"/>
              <a:ea typeface="ＭＳ Ｐゴシック" panose="020B0600070205080204" pitchFamily="50" charset="-128"/>
            </a:rPr>
            <a:t>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年では、平成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26</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年度が最も低いが、その後税収の増加や消費税率の引上げによる収入額の増等により、指数は改善傾向にある。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44</xdr:row>
      <xdr:rowOff>4233</xdr:rowOff>
    </xdr:to>
    <xdr:cxnSp macro="">
      <xdr:nvCxnSpPr>
        <xdr:cNvPr id="67" name="直線コネクタ 66"/>
        <xdr:cNvCxnSpPr/>
      </xdr:nvCxnSpPr>
      <xdr:spPr>
        <a:xfrm flipV="1">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44450</xdr:rowOff>
    </xdr:to>
    <xdr:cxnSp macro="">
      <xdr:nvCxnSpPr>
        <xdr:cNvPr id="70" name="直線コネクタ 69"/>
        <xdr:cNvCxnSpPr/>
      </xdr:nvCxnSpPr>
      <xdr:spPr>
        <a:xfrm flipV="1">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84667</xdr:rowOff>
    </xdr:to>
    <xdr:cxnSp macro="">
      <xdr:nvCxnSpPr>
        <xdr:cNvPr id="73" name="直線コネクタ 72"/>
        <xdr:cNvCxnSpPr/>
      </xdr:nvCxnSpPr>
      <xdr:spPr>
        <a:xfrm flipV="1">
          <a:off x="2336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124883</xdr:rowOff>
    </xdr:to>
    <xdr:cxnSp macro="">
      <xdr:nvCxnSpPr>
        <xdr:cNvPr id="76" name="直線コネクタ 75"/>
        <xdr:cNvCxnSpPr/>
      </xdr:nvCxnSpPr>
      <xdr:spPr>
        <a:xfrm flipV="1">
          <a:off x="1447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6" name="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8" name="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2" name="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4" name="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年度の経常収支比率は、前年度に比べて</a:t>
          </a:r>
          <a:r>
            <a:rPr kumimoji="1" lang="en-US" altLang="ja-JP" sz="1100">
              <a:solidFill>
                <a:schemeClr val="tx1"/>
              </a:solidFill>
              <a:latin typeface="ＭＳ Ｐゴシック" panose="020B0600070205080204" pitchFamily="50" charset="-128"/>
              <a:ea typeface="ＭＳ Ｐゴシック" panose="020B0600070205080204" pitchFamily="50" charset="-128"/>
            </a:rPr>
            <a:t>3.2</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ポイント減少している。これは、経常経費は対前年度比で横ばいであるが、経常収入である地方税（法人二税、軽油引取税等）、地方譲与税が増加したことなどによるものである。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近年、地方譲与税の増収や地方消費税率の引上げ等経常一般財源の増加要因がある一方で、高齢化の進展に伴う社会保障関係経費の増加等が経常経費充当一般財源を押し上げ、平成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年度まで比率は増加傾向にあった。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106892</xdr:rowOff>
    </xdr:from>
    <xdr:to>
      <xdr:col>23</xdr:col>
      <xdr:colOff>133350</xdr:colOff>
      <xdr:row>62</xdr:row>
      <xdr:rowOff>64558</xdr:rowOff>
    </xdr:to>
    <xdr:cxnSp macro="">
      <xdr:nvCxnSpPr>
        <xdr:cNvPr id="128" name="直線コネクタ 127"/>
        <xdr:cNvCxnSpPr/>
      </xdr:nvCxnSpPr>
      <xdr:spPr>
        <a:xfrm flipV="1">
          <a:off x="4114800" y="10050992"/>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64558</xdr:rowOff>
    </xdr:from>
    <xdr:to>
      <xdr:col>19</xdr:col>
      <xdr:colOff>133350</xdr:colOff>
      <xdr:row>62</xdr:row>
      <xdr:rowOff>165100</xdr:rowOff>
    </xdr:to>
    <xdr:cxnSp macro="">
      <xdr:nvCxnSpPr>
        <xdr:cNvPr id="131" name="直線コネクタ 130"/>
        <xdr:cNvCxnSpPr/>
      </xdr:nvCxnSpPr>
      <xdr:spPr>
        <a:xfrm flipV="1">
          <a:off x="3225800" y="1069445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62</xdr:row>
      <xdr:rowOff>165100</xdr:rowOff>
    </xdr:to>
    <xdr:cxnSp macro="">
      <xdr:nvCxnSpPr>
        <xdr:cNvPr id="134" name="直線コネクタ 133"/>
        <xdr:cNvCxnSpPr/>
      </xdr:nvCxnSpPr>
      <xdr:spPr>
        <a:xfrm>
          <a:off x="2336800" y="106140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6" name="テキスト ボックス 13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56092</xdr:rowOff>
    </xdr:from>
    <xdr:to>
      <xdr:col>11</xdr:col>
      <xdr:colOff>31750</xdr:colOff>
      <xdr:row>61</xdr:row>
      <xdr:rowOff>155575</xdr:rowOff>
    </xdr:to>
    <xdr:cxnSp macro="">
      <xdr:nvCxnSpPr>
        <xdr:cNvPr id="137" name="直線コネクタ 136"/>
        <xdr:cNvCxnSpPr/>
      </xdr:nvCxnSpPr>
      <xdr:spPr>
        <a:xfrm>
          <a:off x="1447800" y="10171642"/>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39" name="テキスト ボックス 138"/>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41" name="テキスト ボックス 140"/>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56092</xdr:rowOff>
    </xdr:from>
    <xdr:to>
      <xdr:col>23</xdr:col>
      <xdr:colOff>184150</xdr:colOff>
      <xdr:row>58</xdr:row>
      <xdr:rowOff>157692</xdr:rowOff>
    </xdr:to>
    <xdr:sp macro="" textlink="">
      <xdr:nvSpPr>
        <xdr:cNvPr id="147" name="楕円 146"/>
        <xdr:cNvSpPr/>
      </xdr:nvSpPr>
      <xdr:spPr>
        <a:xfrm>
          <a:off x="49022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148819</xdr:rowOff>
    </xdr:from>
    <xdr:ext cx="762000" cy="259045"/>
    <xdr:sp macro="" textlink="">
      <xdr:nvSpPr>
        <xdr:cNvPr id="148" name="財政構造の弾力性該当値テキスト"/>
        <xdr:cNvSpPr txBox="1"/>
      </xdr:nvSpPr>
      <xdr:spPr>
        <a:xfrm>
          <a:off x="5041900" y="99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13758</xdr:rowOff>
    </xdr:from>
    <xdr:to>
      <xdr:col>19</xdr:col>
      <xdr:colOff>184150</xdr:colOff>
      <xdr:row>62</xdr:row>
      <xdr:rowOff>115358</xdr:rowOff>
    </xdr:to>
    <xdr:sp macro="" textlink="">
      <xdr:nvSpPr>
        <xdr:cNvPr id="149" name="楕円 148"/>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125535</xdr:rowOff>
    </xdr:from>
    <xdr:ext cx="736600" cy="259045"/>
    <xdr:sp macro="" textlink="">
      <xdr:nvSpPr>
        <xdr:cNvPr id="150" name="テキスト ボックス 149"/>
        <xdr:cNvSpPr txBox="1"/>
      </xdr:nvSpPr>
      <xdr:spPr>
        <a:xfrm>
          <a:off x="3733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1" name="楕円 150"/>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2" name="テキスト ボックス 151"/>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104775</xdr:rowOff>
    </xdr:from>
    <xdr:to>
      <xdr:col>11</xdr:col>
      <xdr:colOff>82550</xdr:colOff>
      <xdr:row>62</xdr:row>
      <xdr:rowOff>34925</xdr:rowOff>
    </xdr:to>
    <xdr:sp macro="" textlink="">
      <xdr:nvSpPr>
        <xdr:cNvPr id="153" name="楕円 152"/>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45102</xdr:rowOff>
    </xdr:from>
    <xdr:ext cx="762000" cy="259045"/>
    <xdr:sp macro="" textlink="">
      <xdr:nvSpPr>
        <xdr:cNvPr id="154" name="テキスト ボックス 153"/>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5292</xdr:rowOff>
    </xdr:from>
    <xdr:to>
      <xdr:col>7</xdr:col>
      <xdr:colOff>31750</xdr:colOff>
      <xdr:row>59</xdr:row>
      <xdr:rowOff>106892</xdr:rowOff>
    </xdr:to>
    <xdr:sp macro="" textlink="">
      <xdr:nvSpPr>
        <xdr:cNvPr id="155" name="楕円 154"/>
        <xdr:cNvSpPr/>
      </xdr:nvSpPr>
      <xdr:spPr>
        <a:xfrm>
          <a:off x="1397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117069</xdr:rowOff>
    </xdr:from>
    <xdr:ext cx="762000" cy="259045"/>
    <xdr:sp macro="" textlink="">
      <xdr:nvSpPr>
        <xdr:cNvPr id="156" name="テキスト ボックス 155"/>
        <xdr:cNvSpPr txBox="1"/>
      </xdr:nvSpPr>
      <xdr:spPr>
        <a:xfrm>
          <a:off x="1066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年度の人口</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人当たり人件費・物件費等決算額は、前年度と比べて</a:t>
          </a:r>
          <a:r>
            <a:rPr kumimoji="1" lang="en-US" altLang="ja-JP" sz="1100">
              <a:solidFill>
                <a:schemeClr val="tx1"/>
              </a:solidFill>
              <a:latin typeface="ＭＳ Ｐゴシック" panose="020B0600070205080204" pitchFamily="50" charset="-128"/>
              <a:ea typeface="ＭＳ Ｐゴシック" panose="020B0600070205080204" pitchFamily="50" charset="-128"/>
            </a:rPr>
            <a:t>292</a:t>
          </a:r>
          <a:r>
            <a:rPr kumimoji="1" lang="ja-JP" altLang="en-US" sz="1100">
              <a:solidFill>
                <a:schemeClr val="tx1"/>
              </a:solidFill>
              <a:latin typeface="ＭＳ Ｐゴシック" panose="020B0600070205080204" pitchFamily="50" charset="-128"/>
              <a:ea typeface="ＭＳ Ｐゴシック" panose="020B0600070205080204" pitchFamily="50" charset="-128"/>
            </a:rPr>
            <a:t>円減少したが、ほぼ前年度同程度となっている。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グループ内の他団体は本県に比べ人口規模がはるかに大きいため、本県の数値は相対的に大きくなっている。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88495</xdr:rowOff>
    </xdr:from>
    <xdr:to>
      <xdr:col>23</xdr:col>
      <xdr:colOff>133350</xdr:colOff>
      <xdr:row>85</xdr:row>
      <xdr:rowOff>92410</xdr:rowOff>
    </xdr:to>
    <xdr:cxnSp macro="">
      <xdr:nvCxnSpPr>
        <xdr:cNvPr id="189" name="直線コネクタ 188"/>
        <xdr:cNvCxnSpPr/>
      </xdr:nvCxnSpPr>
      <xdr:spPr>
        <a:xfrm flipV="1">
          <a:off x="4114800" y="14661745"/>
          <a:ext cx="8382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0"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86323</xdr:rowOff>
    </xdr:from>
    <xdr:to>
      <xdr:col>19</xdr:col>
      <xdr:colOff>133350</xdr:colOff>
      <xdr:row>85</xdr:row>
      <xdr:rowOff>92410</xdr:rowOff>
    </xdr:to>
    <xdr:cxnSp macro="">
      <xdr:nvCxnSpPr>
        <xdr:cNvPr id="192" name="直線コネクタ 191"/>
        <xdr:cNvCxnSpPr/>
      </xdr:nvCxnSpPr>
      <xdr:spPr>
        <a:xfrm>
          <a:off x="3225800" y="14659573"/>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4" name="テキスト ボックス 193"/>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86190</xdr:rowOff>
    </xdr:from>
    <xdr:to>
      <xdr:col>15</xdr:col>
      <xdr:colOff>82550</xdr:colOff>
      <xdr:row>85</xdr:row>
      <xdr:rowOff>86323</xdr:rowOff>
    </xdr:to>
    <xdr:cxnSp macro="">
      <xdr:nvCxnSpPr>
        <xdr:cNvPr id="195" name="直線コネクタ 194"/>
        <xdr:cNvCxnSpPr/>
      </xdr:nvCxnSpPr>
      <xdr:spPr>
        <a:xfrm>
          <a:off x="2336800" y="14659440"/>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7" name="テキスト ボックス 196"/>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64097</xdr:rowOff>
    </xdr:from>
    <xdr:to>
      <xdr:col>11</xdr:col>
      <xdr:colOff>31750</xdr:colOff>
      <xdr:row>85</xdr:row>
      <xdr:rowOff>86190</xdr:rowOff>
    </xdr:to>
    <xdr:cxnSp macro="">
      <xdr:nvCxnSpPr>
        <xdr:cNvPr id="198" name="直線コネクタ 197"/>
        <xdr:cNvCxnSpPr/>
      </xdr:nvCxnSpPr>
      <xdr:spPr>
        <a:xfrm>
          <a:off x="1447800" y="14637347"/>
          <a:ext cx="8890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0" name="テキスト ボックス 199"/>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2" name="テキスト ボックス 201"/>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37695</xdr:rowOff>
    </xdr:from>
    <xdr:to>
      <xdr:col>23</xdr:col>
      <xdr:colOff>184150</xdr:colOff>
      <xdr:row>85</xdr:row>
      <xdr:rowOff>139295</xdr:rowOff>
    </xdr:to>
    <xdr:sp macro="" textlink="">
      <xdr:nvSpPr>
        <xdr:cNvPr id="208" name="楕円 207"/>
        <xdr:cNvSpPr/>
      </xdr:nvSpPr>
      <xdr:spPr>
        <a:xfrm>
          <a:off x="4902200" y="146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9772</xdr:rowOff>
    </xdr:from>
    <xdr:ext cx="762000" cy="259045"/>
    <xdr:sp macro="" textlink="">
      <xdr:nvSpPr>
        <xdr:cNvPr id="209" name="人件費・物件費等の状況該当値テキスト"/>
        <xdr:cNvSpPr txBox="1"/>
      </xdr:nvSpPr>
      <xdr:spPr>
        <a:xfrm>
          <a:off x="5041900" y="1458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41610</xdr:rowOff>
    </xdr:from>
    <xdr:to>
      <xdr:col>19</xdr:col>
      <xdr:colOff>184150</xdr:colOff>
      <xdr:row>85</xdr:row>
      <xdr:rowOff>143210</xdr:rowOff>
    </xdr:to>
    <xdr:sp macro="" textlink="">
      <xdr:nvSpPr>
        <xdr:cNvPr id="210" name="楕円 209"/>
        <xdr:cNvSpPr/>
      </xdr:nvSpPr>
      <xdr:spPr>
        <a:xfrm>
          <a:off x="4064000" y="146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127987</xdr:rowOff>
    </xdr:from>
    <xdr:ext cx="736600" cy="259045"/>
    <xdr:sp macro="" textlink="">
      <xdr:nvSpPr>
        <xdr:cNvPr id="211" name="テキスト ボックス 210"/>
        <xdr:cNvSpPr txBox="1"/>
      </xdr:nvSpPr>
      <xdr:spPr>
        <a:xfrm>
          <a:off x="3733800" y="14701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35523</xdr:rowOff>
    </xdr:from>
    <xdr:to>
      <xdr:col>15</xdr:col>
      <xdr:colOff>133350</xdr:colOff>
      <xdr:row>85</xdr:row>
      <xdr:rowOff>137123</xdr:rowOff>
    </xdr:to>
    <xdr:sp macro="" textlink="">
      <xdr:nvSpPr>
        <xdr:cNvPr id="212" name="楕円 211"/>
        <xdr:cNvSpPr/>
      </xdr:nvSpPr>
      <xdr:spPr>
        <a:xfrm>
          <a:off x="3175000" y="146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121900</xdr:rowOff>
    </xdr:from>
    <xdr:ext cx="762000" cy="259045"/>
    <xdr:sp macro="" textlink="">
      <xdr:nvSpPr>
        <xdr:cNvPr id="213" name="テキスト ボックス 212"/>
        <xdr:cNvSpPr txBox="1"/>
      </xdr:nvSpPr>
      <xdr:spPr>
        <a:xfrm>
          <a:off x="2844800" y="146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35390</xdr:rowOff>
    </xdr:from>
    <xdr:to>
      <xdr:col>11</xdr:col>
      <xdr:colOff>82550</xdr:colOff>
      <xdr:row>85</xdr:row>
      <xdr:rowOff>136990</xdr:rowOff>
    </xdr:to>
    <xdr:sp macro="" textlink="">
      <xdr:nvSpPr>
        <xdr:cNvPr id="214" name="楕円 213"/>
        <xdr:cNvSpPr/>
      </xdr:nvSpPr>
      <xdr:spPr>
        <a:xfrm>
          <a:off x="2286000" y="146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121767</xdr:rowOff>
    </xdr:from>
    <xdr:ext cx="762000" cy="259045"/>
    <xdr:sp macro="" textlink="">
      <xdr:nvSpPr>
        <xdr:cNvPr id="215" name="テキスト ボックス 214"/>
        <xdr:cNvSpPr txBox="1"/>
      </xdr:nvSpPr>
      <xdr:spPr>
        <a:xfrm>
          <a:off x="1955800" y="146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13297</xdr:rowOff>
    </xdr:from>
    <xdr:to>
      <xdr:col>7</xdr:col>
      <xdr:colOff>31750</xdr:colOff>
      <xdr:row>85</xdr:row>
      <xdr:rowOff>114897</xdr:rowOff>
    </xdr:to>
    <xdr:sp macro="" textlink="">
      <xdr:nvSpPr>
        <xdr:cNvPr id="216" name="楕円 215"/>
        <xdr:cNvSpPr/>
      </xdr:nvSpPr>
      <xdr:spPr>
        <a:xfrm>
          <a:off x="1397000" y="145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99674</xdr:rowOff>
    </xdr:from>
    <xdr:ext cx="762000" cy="259045"/>
    <xdr:sp macro="" textlink="">
      <xdr:nvSpPr>
        <xdr:cNvPr id="217" name="テキスト ボックス 216"/>
        <xdr:cNvSpPr txBox="1"/>
      </xdr:nvSpPr>
      <xdr:spPr>
        <a:xfrm>
          <a:off x="1066800" y="1467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本県のラスパイレス指数は、職員構成の変動等により、指数が</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ポイント低下した。</a:t>
          </a:r>
        </a:p>
        <a:p>
          <a:r>
            <a:rPr kumimoji="1" lang="ja-JP" altLang="en-US" sz="1400">
              <a:latin typeface="ＭＳ Ｐゴシック" panose="020B0600070205080204" pitchFamily="50" charset="-128"/>
              <a:ea typeface="ＭＳ Ｐゴシック" panose="020B0600070205080204" pitchFamily="50" charset="-128"/>
            </a:rPr>
            <a:t>　国と同様、平成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年度からは高年齢層職員の昇給・昇格制度の見直しを行うなどにより、給与水準の適正化に取り組んでいるところ。</a:t>
          </a:r>
        </a:p>
        <a:p>
          <a:r>
            <a:rPr kumimoji="1" lang="ja-JP" altLang="en-US" sz="1400">
              <a:latin typeface="ＭＳ Ｐゴシック" panose="020B0600070205080204" pitchFamily="50" charset="-128"/>
              <a:ea typeface="ＭＳ Ｐゴシック" panose="020B0600070205080204" pitchFamily="50" charset="-128"/>
            </a:rPr>
            <a:t>　引き続き、人事委員会勧告を基本としつつ、国家公務員の給与水準も踏まえて、必要な見直しを行い、適切な給与管理に努める。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33866</xdr:rowOff>
    </xdr:from>
    <xdr:to>
      <xdr:col>81</xdr:col>
      <xdr:colOff>44450</xdr:colOff>
      <xdr:row>81</xdr:row>
      <xdr:rowOff>114300</xdr:rowOff>
    </xdr:to>
    <xdr:cxnSp macro="">
      <xdr:nvCxnSpPr>
        <xdr:cNvPr id="249" name="直線コネクタ 248"/>
        <xdr:cNvCxnSpPr/>
      </xdr:nvCxnSpPr>
      <xdr:spPr>
        <a:xfrm flipV="1">
          <a:off x="16179800" y="139213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83</xdr:row>
      <xdr:rowOff>52916</xdr:rowOff>
    </xdr:to>
    <xdr:cxnSp macro="">
      <xdr:nvCxnSpPr>
        <xdr:cNvPr id="252" name="直線コネクタ 251"/>
        <xdr:cNvCxnSpPr/>
      </xdr:nvCxnSpPr>
      <xdr:spPr>
        <a:xfrm flipV="1">
          <a:off x="15290800" y="1400175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4" name="テキスト ボックス 25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84</xdr:row>
      <xdr:rowOff>42334</xdr:rowOff>
    </xdr:to>
    <xdr:cxnSp macro="">
      <xdr:nvCxnSpPr>
        <xdr:cNvPr id="255" name="直線コネクタ 254"/>
        <xdr:cNvCxnSpPr/>
      </xdr:nvCxnSpPr>
      <xdr:spPr>
        <a:xfrm flipV="1">
          <a:off x="14401800" y="142832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82550</xdr:rowOff>
    </xdr:to>
    <xdr:cxnSp macro="">
      <xdr:nvCxnSpPr>
        <xdr:cNvPr id="258" name="直線コネクタ 257"/>
        <xdr:cNvCxnSpPr/>
      </xdr:nvCxnSpPr>
      <xdr:spPr>
        <a:xfrm flipV="1">
          <a:off x="13512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2" name="テキスト ボックス 261"/>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154516</xdr:rowOff>
    </xdr:from>
    <xdr:to>
      <xdr:col>81</xdr:col>
      <xdr:colOff>95250</xdr:colOff>
      <xdr:row>81</xdr:row>
      <xdr:rowOff>84666</xdr:rowOff>
    </xdr:to>
    <xdr:sp macro="" textlink="">
      <xdr:nvSpPr>
        <xdr:cNvPr id="268" name="楕円 267"/>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75793</xdr:rowOff>
    </xdr:from>
    <xdr:ext cx="762000" cy="259045"/>
    <xdr:sp macro="" textlink="">
      <xdr:nvSpPr>
        <xdr:cNvPr id="269" name="給与水準   （国との比較）該当値テキスト"/>
        <xdr:cNvSpPr txBox="1"/>
      </xdr:nvSpPr>
      <xdr:spPr>
        <a:xfrm>
          <a:off x="1710690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0" name="楕円 269"/>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1" name="テキスト ボックス 270"/>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2" name="楕円 271"/>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3" name="テキスト ボックス 272"/>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74" name="楕円 273"/>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75" name="テキスト ボックス 274"/>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6" name="楕円 275"/>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7" name="テキスト ボックス 276"/>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同グループの他団体と比較して本県の人口規模が小さく、また、これまで全国でも数少ない人口増加県であったため、教育職員の減少幅が小さいことから、相対的に数値が大きくなっている。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年以降、数次にわたる定数削減を通じ、知事部局等の定数を</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人以上削減した結果、本県の一般行政部門の職員数</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3,064</a:t>
          </a:r>
          <a:r>
            <a:rPr kumimoji="1" lang="ja-JP" altLang="en-US" sz="1300">
              <a:latin typeface="ＭＳ Ｐゴシック" panose="020B0600070205080204" pitchFamily="50" charset="-128"/>
              <a:ea typeface="ＭＳ Ｐゴシック" panose="020B0600070205080204" pitchFamily="50" charset="-128"/>
            </a:rPr>
            <a:t>人で、総務省定員回帰指標による試算職員数と比較した率では</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となり、全国で２番目に低い水準となっているところ。今後は、「滋賀県行政経営方針（</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年３月策定）」に基づき、引き続き適正な定員管理に取り組む。</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94179</xdr:rowOff>
    </xdr:from>
    <xdr:to>
      <xdr:col>81</xdr:col>
      <xdr:colOff>44450</xdr:colOff>
      <xdr:row>65</xdr:row>
      <xdr:rowOff>98100</xdr:rowOff>
    </xdr:to>
    <xdr:cxnSp macro="">
      <xdr:nvCxnSpPr>
        <xdr:cNvPr id="310" name="直線コネクタ 309"/>
        <xdr:cNvCxnSpPr/>
      </xdr:nvCxnSpPr>
      <xdr:spPr>
        <a:xfrm>
          <a:off x="16179800" y="11238429"/>
          <a:ext cx="8382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1"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90560</xdr:rowOff>
    </xdr:from>
    <xdr:to>
      <xdr:col>77</xdr:col>
      <xdr:colOff>44450</xdr:colOff>
      <xdr:row>65</xdr:row>
      <xdr:rowOff>94179</xdr:rowOff>
    </xdr:to>
    <xdr:cxnSp macro="">
      <xdr:nvCxnSpPr>
        <xdr:cNvPr id="313" name="直線コネクタ 312"/>
        <xdr:cNvCxnSpPr/>
      </xdr:nvCxnSpPr>
      <xdr:spPr>
        <a:xfrm>
          <a:off x="15290800" y="1123481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5" name="テキスト ボックス 314"/>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78636</xdr:rowOff>
    </xdr:from>
    <xdr:to>
      <xdr:col>72</xdr:col>
      <xdr:colOff>203200</xdr:colOff>
      <xdr:row>65</xdr:row>
      <xdr:rowOff>90560</xdr:rowOff>
    </xdr:to>
    <xdr:cxnSp macro="">
      <xdr:nvCxnSpPr>
        <xdr:cNvPr id="316" name="直線コネクタ 315"/>
        <xdr:cNvCxnSpPr/>
      </xdr:nvCxnSpPr>
      <xdr:spPr>
        <a:xfrm>
          <a:off x="14401800" y="11222886"/>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18" name="テキスト ボックス 317"/>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71999</xdr:rowOff>
    </xdr:from>
    <xdr:to>
      <xdr:col>68</xdr:col>
      <xdr:colOff>152400</xdr:colOff>
      <xdr:row>65</xdr:row>
      <xdr:rowOff>78636</xdr:rowOff>
    </xdr:to>
    <xdr:cxnSp macro="">
      <xdr:nvCxnSpPr>
        <xdr:cNvPr id="319" name="直線コネクタ 318"/>
        <xdr:cNvCxnSpPr/>
      </xdr:nvCxnSpPr>
      <xdr:spPr>
        <a:xfrm>
          <a:off x="13512800" y="11216249"/>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1" name="テキスト ボックス 320"/>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3" name="テキスト ボックス 322"/>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47300</xdr:rowOff>
    </xdr:from>
    <xdr:to>
      <xdr:col>81</xdr:col>
      <xdr:colOff>95250</xdr:colOff>
      <xdr:row>65</xdr:row>
      <xdr:rowOff>148900</xdr:rowOff>
    </xdr:to>
    <xdr:sp macro="" textlink="">
      <xdr:nvSpPr>
        <xdr:cNvPr id="329" name="楕円 328"/>
        <xdr:cNvSpPr/>
      </xdr:nvSpPr>
      <xdr:spPr>
        <a:xfrm>
          <a:off x="16967200" y="111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19377</xdr:rowOff>
    </xdr:from>
    <xdr:ext cx="762000" cy="259045"/>
    <xdr:sp macro="" textlink="">
      <xdr:nvSpPr>
        <xdr:cNvPr id="330" name="定員管理の状況該当値テキスト"/>
        <xdr:cNvSpPr txBox="1"/>
      </xdr:nvSpPr>
      <xdr:spPr>
        <a:xfrm>
          <a:off x="17106900" y="1116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43379</xdr:rowOff>
    </xdr:from>
    <xdr:to>
      <xdr:col>77</xdr:col>
      <xdr:colOff>95250</xdr:colOff>
      <xdr:row>65</xdr:row>
      <xdr:rowOff>144979</xdr:rowOff>
    </xdr:to>
    <xdr:sp macro="" textlink="">
      <xdr:nvSpPr>
        <xdr:cNvPr id="331" name="楕円 330"/>
        <xdr:cNvSpPr/>
      </xdr:nvSpPr>
      <xdr:spPr>
        <a:xfrm>
          <a:off x="16129000" y="111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129756</xdr:rowOff>
    </xdr:from>
    <xdr:ext cx="736600" cy="259045"/>
    <xdr:sp macro="" textlink="">
      <xdr:nvSpPr>
        <xdr:cNvPr id="332" name="テキスト ボックス 331"/>
        <xdr:cNvSpPr txBox="1"/>
      </xdr:nvSpPr>
      <xdr:spPr>
        <a:xfrm>
          <a:off x="15798800" y="1127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39760</xdr:rowOff>
    </xdr:from>
    <xdr:to>
      <xdr:col>73</xdr:col>
      <xdr:colOff>44450</xdr:colOff>
      <xdr:row>65</xdr:row>
      <xdr:rowOff>141360</xdr:rowOff>
    </xdr:to>
    <xdr:sp macro="" textlink="">
      <xdr:nvSpPr>
        <xdr:cNvPr id="333" name="楕円 332"/>
        <xdr:cNvSpPr/>
      </xdr:nvSpPr>
      <xdr:spPr>
        <a:xfrm>
          <a:off x="15240000" y="111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126137</xdr:rowOff>
    </xdr:from>
    <xdr:ext cx="762000" cy="259045"/>
    <xdr:sp macro="" textlink="">
      <xdr:nvSpPr>
        <xdr:cNvPr id="334" name="テキスト ボックス 333"/>
        <xdr:cNvSpPr txBox="1"/>
      </xdr:nvSpPr>
      <xdr:spPr>
        <a:xfrm>
          <a:off x="14909800" y="1127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27836</xdr:rowOff>
    </xdr:from>
    <xdr:to>
      <xdr:col>68</xdr:col>
      <xdr:colOff>203200</xdr:colOff>
      <xdr:row>65</xdr:row>
      <xdr:rowOff>129436</xdr:rowOff>
    </xdr:to>
    <xdr:sp macro="" textlink="">
      <xdr:nvSpPr>
        <xdr:cNvPr id="335" name="楕円 334"/>
        <xdr:cNvSpPr/>
      </xdr:nvSpPr>
      <xdr:spPr>
        <a:xfrm>
          <a:off x="14351000" y="111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114213</xdr:rowOff>
    </xdr:from>
    <xdr:ext cx="762000" cy="259045"/>
    <xdr:sp macro="" textlink="">
      <xdr:nvSpPr>
        <xdr:cNvPr id="336" name="テキスト ボックス 335"/>
        <xdr:cNvSpPr txBox="1"/>
      </xdr:nvSpPr>
      <xdr:spPr>
        <a:xfrm>
          <a:off x="14020800" y="112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21199</xdr:rowOff>
    </xdr:from>
    <xdr:to>
      <xdr:col>64</xdr:col>
      <xdr:colOff>152400</xdr:colOff>
      <xdr:row>65</xdr:row>
      <xdr:rowOff>122799</xdr:rowOff>
    </xdr:to>
    <xdr:sp macro="" textlink="">
      <xdr:nvSpPr>
        <xdr:cNvPr id="337" name="楕円 336"/>
        <xdr:cNvSpPr/>
      </xdr:nvSpPr>
      <xdr:spPr>
        <a:xfrm>
          <a:off x="13462000" y="111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107576</xdr:rowOff>
    </xdr:from>
    <xdr:ext cx="762000" cy="259045"/>
    <xdr:sp macro="" textlink="">
      <xdr:nvSpPr>
        <xdr:cNvPr id="338" name="テキスト ボックス 337"/>
        <xdr:cNvSpPr txBox="1"/>
      </xdr:nvSpPr>
      <xdr:spPr>
        <a:xfrm>
          <a:off x="13131800" y="1125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年度の実質公債費比率は、前年度に比べて</a:t>
          </a:r>
          <a:r>
            <a:rPr kumimoji="1" lang="en-US" altLang="ja-JP" sz="1100">
              <a:solidFill>
                <a:schemeClr val="tx1"/>
              </a:solidFill>
              <a:latin typeface="ＭＳ Ｐゴシック" panose="020B0600070205080204" pitchFamily="50" charset="-128"/>
              <a:ea typeface="ＭＳ Ｐゴシック" panose="020B0600070205080204" pitchFamily="50" charset="-128"/>
            </a:rPr>
            <a:t>0.7</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ポイント減少し、平成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24</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連続で改善した。これは、臨時財政対策債以外の県債について、これまでの財政改革プログラムで発行を抑制してきたことや、近年の低金利下において県債を発行してきたことなどより、臨時財政対策債以外の公債費が減少したことが要因と分析し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40</xdr:row>
      <xdr:rowOff>6350</xdr:rowOff>
    </xdr:to>
    <xdr:cxnSp macro="">
      <xdr:nvCxnSpPr>
        <xdr:cNvPr id="373" name="直線コネクタ 372"/>
        <xdr:cNvCxnSpPr/>
      </xdr:nvCxnSpPr>
      <xdr:spPr>
        <a:xfrm flipV="1">
          <a:off x="16179800" y="67437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161472</xdr:rowOff>
    </xdr:to>
    <xdr:cxnSp macro="">
      <xdr:nvCxnSpPr>
        <xdr:cNvPr id="376" name="直線コネクタ 375"/>
        <xdr:cNvCxnSpPr/>
      </xdr:nvCxnSpPr>
      <xdr:spPr>
        <a:xfrm flipV="1">
          <a:off x="15290800" y="6864350"/>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78" name="テキスト ボックス 377"/>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145143</xdr:rowOff>
    </xdr:to>
    <xdr:cxnSp macro="">
      <xdr:nvCxnSpPr>
        <xdr:cNvPr id="379" name="直線コネクタ 378"/>
        <xdr:cNvCxnSpPr/>
      </xdr:nvCxnSpPr>
      <xdr:spPr>
        <a:xfrm flipV="1">
          <a:off x="14401800" y="701947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1" name="テキスト ボックス 380"/>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145143</xdr:rowOff>
    </xdr:from>
    <xdr:to>
      <xdr:col>68</xdr:col>
      <xdr:colOff>152400</xdr:colOff>
      <xdr:row>42</xdr:row>
      <xdr:rowOff>42635</xdr:rowOff>
    </xdr:to>
    <xdr:cxnSp macro="">
      <xdr:nvCxnSpPr>
        <xdr:cNvPr id="382" name="直線コネクタ 381"/>
        <xdr:cNvCxnSpPr/>
      </xdr:nvCxnSpPr>
      <xdr:spPr>
        <a:xfrm flipV="1">
          <a:off x="13512800" y="71745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384" name="テキスト ボックス 383"/>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86" name="テキスト ボックス 385"/>
        <xdr:cNvSpPr txBox="1"/>
      </xdr:nvSpPr>
      <xdr:spPr>
        <a:xfrm>
          <a:off x="13131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2" name="楕円 391"/>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3"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4" name="楕円 393"/>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5" name="テキスト ボックス 39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396" name="楕円 395"/>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94343</xdr:rowOff>
    </xdr:from>
    <xdr:to>
      <xdr:col>68</xdr:col>
      <xdr:colOff>203200</xdr:colOff>
      <xdr:row>42</xdr:row>
      <xdr:rowOff>24493</xdr:rowOff>
    </xdr:to>
    <xdr:sp macro="" textlink="">
      <xdr:nvSpPr>
        <xdr:cNvPr id="398" name="楕円 397"/>
        <xdr:cNvSpPr/>
      </xdr:nvSpPr>
      <xdr:spPr>
        <a:xfrm>
          <a:off x="14351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99" name="テキスト ボックス 398"/>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163285</xdr:rowOff>
    </xdr:from>
    <xdr:to>
      <xdr:col>64</xdr:col>
      <xdr:colOff>152400</xdr:colOff>
      <xdr:row>42</xdr:row>
      <xdr:rowOff>93435</xdr:rowOff>
    </xdr:to>
    <xdr:sp macro="" textlink="">
      <xdr:nvSpPr>
        <xdr:cNvPr id="400" name="楕円 399"/>
        <xdr:cNvSpPr/>
      </xdr:nvSpPr>
      <xdr:spPr>
        <a:xfrm>
          <a:off x="13462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78212</xdr:rowOff>
    </xdr:from>
    <xdr:ext cx="762000" cy="259045"/>
    <xdr:sp macro="" textlink="">
      <xdr:nvSpPr>
        <xdr:cNvPr id="401" name="テキスト ボックス 400"/>
        <xdr:cNvSpPr txBox="1"/>
      </xdr:nvSpPr>
      <xdr:spPr>
        <a:xfrm>
          <a:off x="13131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年度の将来負担比率は、前年度に比べ</a:t>
          </a:r>
          <a:r>
            <a:rPr kumimoji="1" lang="en-US" altLang="ja-JP" sz="1100">
              <a:solidFill>
                <a:schemeClr val="tx1"/>
              </a:solidFill>
              <a:latin typeface="ＭＳ Ｐゴシック" panose="020B0600070205080204" pitchFamily="50" charset="-128"/>
              <a:ea typeface="ＭＳ Ｐゴシック" panose="020B0600070205080204" pitchFamily="50" charset="-128"/>
            </a:rPr>
            <a:t>0.2</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ポイント増加した。これは、標準財政規模から算入公債費等の額を控除した分母となる額が減少したしたことが主な要因と分析している。この減少要因としては、標準税収入額等の増により標準財政規模が</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r>
            <a:rPr kumimoji="1" lang="ja-JP" altLang="en-US" sz="1100">
              <a:solidFill>
                <a:schemeClr val="tx1"/>
              </a:solidFill>
              <a:latin typeface="ＭＳ Ｐゴシック" panose="020B0600070205080204" pitchFamily="50" charset="-128"/>
              <a:ea typeface="ＭＳ Ｐゴシック" panose="020B0600070205080204" pitchFamily="50" charset="-128"/>
            </a:rPr>
            <a:t>億円増加した一方、臨時財政対策債分の増により算入公債費等の額が</a:t>
          </a:r>
          <a:r>
            <a:rPr kumimoji="1" lang="en-US" altLang="ja-JP" sz="1100">
              <a:solidFill>
                <a:schemeClr val="tx1"/>
              </a:solidFill>
              <a:latin typeface="ＭＳ Ｐゴシック" panose="020B0600070205080204" pitchFamily="50" charset="-128"/>
              <a:ea typeface="ＭＳ Ｐゴシック" panose="020B0600070205080204" pitchFamily="50" charset="-128"/>
            </a:rPr>
            <a:t>6</a:t>
          </a:r>
          <a:r>
            <a:rPr kumimoji="1" lang="ja-JP" altLang="en-US" sz="1100">
              <a:solidFill>
                <a:schemeClr val="tx1"/>
              </a:solidFill>
              <a:latin typeface="ＭＳ Ｐゴシック" panose="020B0600070205080204" pitchFamily="50" charset="-128"/>
              <a:ea typeface="ＭＳ Ｐゴシック" panose="020B0600070205080204" pitchFamily="50" charset="-128"/>
            </a:rPr>
            <a:t>億円増加したことなどによるものである。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20015</xdr:rowOff>
    </xdr:from>
    <xdr:to>
      <xdr:col>81</xdr:col>
      <xdr:colOff>44450</xdr:colOff>
      <xdr:row>17</xdr:row>
      <xdr:rowOff>20980</xdr:rowOff>
    </xdr:to>
    <xdr:cxnSp macro="">
      <xdr:nvCxnSpPr>
        <xdr:cNvPr id="432" name="直線コネクタ 431"/>
        <xdr:cNvCxnSpPr/>
      </xdr:nvCxnSpPr>
      <xdr:spPr>
        <a:xfrm>
          <a:off x="16179800" y="293466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3"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17120</xdr:rowOff>
    </xdr:from>
    <xdr:to>
      <xdr:col>77</xdr:col>
      <xdr:colOff>44450</xdr:colOff>
      <xdr:row>17</xdr:row>
      <xdr:rowOff>20015</xdr:rowOff>
    </xdr:to>
    <xdr:cxnSp macro="">
      <xdr:nvCxnSpPr>
        <xdr:cNvPr id="435" name="直線コネクタ 434"/>
        <xdr:cNvCxnSpPr/>
      </xdr:nvCxnSpPr>
      <xdr:spPr>
        <a:xfrm>
          <a:off x="15290800" y="293177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7" name="テキスト ボックス 436"/>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164922</xdr:rowOff>
    </xdr:from>
    <xdr:to>
      <xdr:col>72</xdr:col>
      <xdr:colOff>203200</xdr:colOff>
      <xdr:row>17</xdr:row>
      <xdr:rowOff>17120</xdr:rowOff>
    </xdr:to>
    <xdr:cxnSp macro="">
      <xdr:nvCxnSpPr>
        <xdr:cNvPr id="438" name="直線コネクタ 437"/>
        <xdr:cNvCxnSpPr/>
      </xdr:nvCxnSpPr>
      <xdr:spPr>
        <a:xfrm>
          <a:off x="14401800" y="2908122"/>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61688</xdr:rowOff>
    </xdr:from>
    <xdr:ext cx="762000" cy="259045"/>
    <xdr:sp macro="" textlink="">
      <xdr:nvSpPr>
        <xdr:cNvPr id="440" name="テキスト ボックス 439"/>
        <xdr:cNvSpPr txBox="1"/>
      </xdr:nvSpPr>
      <xdr:spPr>
        <a:xfrm>
          <a:off x="14909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164922</xdr:rowOff>
    </xdr:from>
    <xdr:to>
      <xdr:col>68</xdr:col>
      <xdr:colOff>152400</xdr:colOff>
      <xdr:row>17</xdr:row>
      <xdr:rowOff>12776</xdr:rowOff>
    </xdr:to>
    <xdr:cxnSp macro="">
      <xdr:nvCxnSpPr>
        <xdr:cNvPr id="441" name="直線コネクタ 440"/>
        <xdr:cNvCxnSpPr/>
      </xdr:nvCxnSpPr>
      <xdr:spPr>
        <a:xfrm flipV="1">
          <a:off x="13512800" y="29081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3" name="テキスト ボックス 442"/>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5" name="テキスト ボックス 44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141630</xdr:rowOff>
    </xdr:from>
    <xdr:to>
      <xdr:col>81</xdr:col>
      <xdr:colOff>95250</xdr:colOff>
      <xdr:row>17</xdr:row>
      <xdr:rowOff>71780</xdr:rowOff>
    </xdr:to>
    <xdr:sp macro="" textlink="">
      <xdr:nvSpPr>
        <xdr:cNvPr id="451" name="楕円 450"/>
        <xdr:cNvSpPr/>
      </xdr:nvSpPr>
      <xdr:spPr>
        <a:xfrm>
          <a:off x="169672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113707</xdr:rowOff>
    </xdr:from>
    <xdr:ext cx="762000" cy="259045"/>
    <xdr:sp macro="" textlink="">
      <xdr:nvSpPr>
        <xdr:cNvPr id="452" name="将来負担の状況該当値テキスト"/>
        <xdr:cNvSpPr txBox="1"/>
      </xdr:nvSpPr>
      <xdr:spPr>
        <a:xfrm>
          <a:off x="17106900" y="28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140665</xdr:rowOff>
    </xdr:from>
    <xdr:to>
      <xdr:col>77</xdr:col>
      <xdr:colOff>95250</xdr:colOff>
      <xdr:row>17</xdr:row>
      <xdr:rowOff>70815</xdr:rowOff>
    </xdr:to>
    <xdr:sp macro="" textlink="">
      <xdr:nvSpPr>
        <xdr:cNvPr id="453" name="楕円 452"/>
        <xdr:cNvSpPr/>
      </xdr:nvSpPr>
      <xdr:spPr>
        <a:xfrm>
          <a:off x="16129000" y="28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55592</xdr:rowOff>
    </xdr:from>
    <xdr:ext cx="736600" cy="259045"/>
    <xdr:sp macro="" textlink="">
      <xdr:nvSpPr>
        <xdr:cNvPr id="454" name="テキスト ボックス 453"/>
        <xdr:cNvSpPr txBox="1"/>
      </xdr:nvSpPr>
      <xdr:spPr>
        <a:xfrm>
          <a:off x="15798800" y="297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137770</xdr:rowOff>
    </xdr:from>
    <xdr:to>
      <xdr:col>73</xdr:col>
      <xdr:colOff>44450</xdr:colOff>
      <xdr:row>17</xdr:row>
      <xdr:rowOff>67920</xdr:rowOff>
    </xdr:to>
    <xdr:sp macro="" textlink="">
      <xdr:nvSpPr>
        <xdr:cNvPr id="455" name="楕円 454"/>
        <xdr:cNvSpPr/>
      </xdr:nvSpPr>
      <xdr:spPr>
        <a:xfrm>
          <a:off x="15240000" y="28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52697</xdr:rowOff>
    </xdr:from>
    <xdr:ext cx="762000" cy="259045"/>
    <xdr:sp macro="" textlink="">
      <xdr:nvSpPr>
        <xdr:cNvPr id="456" name="テキスト ボックス 455"/>
        <xdr:cNvSpPr txBox="1"/>
      </xdr:nvSpPr>
      <xdr:spPr>
        <a:xfrm>
          <a:off x="14909800" y="29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114122</xdr:rowOff>
    </xdr:from>
    <xdr:to>
      <xdr:col>68</xdr:col>
      <xdr:colOff>203200</xdr:colOff>
      <xdr:row>17</xdr:row>
      <xdr:rowOff>44272</xdr:rowOff>
    </xdr:to>
    <xdr:sp macro="" textlink="">
      <xdr:nvSpPr>
        <xdr:cNvPr id="457" name="楕円 456"/>
        <xdr:cNvSpPr/>
      </xdr:nvSpPr>
      <xdr:spPr>
        <a:xfrm>
          <a:off x="14351000" y="28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54449</xdr:rowOff>
    </xdr:from>
    <xdr:ext cx="762000" cy="259045"/>
    <xdr:sp macro="" textlink="">
      <xdr:nvSpPr>
        <xdr:cNvPr id="458" name="テキスト ボックス 457"/>
        <xdr:cNvSpPr txBox="1"/>
      </xdr:nvSpPr>
      <xdr:spPr>
        <a:xfrm>
          <a:off x="14020800" y="262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133426</xdr:rowOff>
    </xdr:from>
    <xdr:to>
      <xdr:col>64</xdr:col>
      <xdr:colOff>152400</xdr:colOff>
      <xdr:row>17</xdr:row>
      <xdr:rowOff>63576</xdr:rowOff>
    </xdr:to>
    <xdr:sp macro="" textlink="">
      <xdr:nvSpPr>
        <xdr:cNvPr id="459" name="楕円 458"/>
        <xdr:cNvSpPr/>
      </xdr:nvSpPr>
      <xdr:spPr>
        <a:xfrm>
          <a:off x="13462000" y="28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73753</xdr:rowOff>
    </xdr:from>
    <xdr:ext cx="762000" cy="259045"/>
    <xdr:sp macro="" textlink="">
      <xdr:nvSpPr>
        <xdr:cNvPr id="460" name="テキスト ボックス 459"/>
        <xdr:cNvSpPr txBox="1"/>
      </xdr:nvSpPr>
      <xdr:spPr>
        <a:xfrm>
          <a:off x="13131800" y="264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1,420,080
1,390,806
4,017.38
516,668,825
511,088,934
1,090,065
332,107,763
1,073,166,299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年度末で給与制度の総合的見直しによる経過措置が終了したことなどにより、前年度と比較して</a:t>
          </a:r>
          <a:r>
            <a:rPr kumimoji="1" lang="en-US" altLang="ja-JP" sz="900">
              <a:latin typeface="ＭＳ Ｐゴシック" panose="020B0600070205080204" pitchFamily="50" charset="-128"/>
              <a:ea typeface="ＭＳ Ｐゴシック" panose="020B0600070205080204" pitchFamily="50" charset="-128"/>
            </a:rPr>
            <a:t>1.4</a:t>
          </a:r>
          <a:r>
            <a:rPr kumimoji="1" lang="ja-JP" altLang="en-US" sz="900">
              <a:latin typeface="ＭＳ Ｐゴシック" panose="020B0600070205080204" pitchFamily="50" charset="-128"/>
              <a:ea typeface="ＭＳ Ｐゴシック" panose="020B0600070205080204" pitchFamily="50" charset="-128"/>
            </a:rPr>
            <a:t>ポイント減少した。</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年度は、平成</a:t>
          </a:r>
          <a:r>
            <a:rPr kumimoji="1" lang="en-US" altLang="ja-JP" sz="900">
              <a:latin typeface="ＭＳ Ｐゴシック" panose="020B0600070205080204" pitchFamily="50" charset="-128"/>
              <a:ea typeface="ＭＳ Ｐゴシック" panose="020B0600070205080204" pitchFamily="50" charset="-128"/>
            </a:rPr>
            <a:t>23</a:t>
          </a:r>
          <a:r>
            <a:rPr kumimoji="1" lang="ja-JP" altLang="en-US" sz="900">
              <a:latin typeface="ＭＳ Ｐゴシック" panose="020B0600070205080204" pitchFamily="50" charset="-128"/>
              <a:ea typeface="ＭＳ Ｐゴシック" panose="020B0600070205080204" pitchFamily="50" charset="-128"/>
            </a:rPr>
            <a:t>年３月の「滋賀県行財政改革方針」に基づく給与カットや国の要請に基づく給与カットの終了により人件費は大幅に増加し、平成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年度は、給与改定等により増加し、平成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年度は給与改定に伴う増加があったものの給与構造改革による経過措置の終了に伴う減少があったため、前年度とほぼ同額で推移し、平成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年度は給与改定に伴う増加があったものの退職手当の見直し等に伴う減少があったため前年度とほぼ同額で推移した。平成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年度も給与改定に伴う増加があったものの給与制度の総合的見直しによる経過措置の終了等に伴う減少があったため、前年度から減少した。</a:t>
          </a:r>
        </a:p>
        <a:p>
          <a:r>
            <a:rPr kumimoji="1" lang="ja-JP" altLang="en-US" sz="900">
              <a:latin typeface="ＭＳ Ｐゴシック" panose="020B0600070205080204" pitchFamily="50" charset="-128"/>
              <a:ea typeface="ＭＳ Ｐゴシック" panose="020B0600070205080204" pitchFamily="50" charset="-128"/>
            </a:rPr>
            <a:t>　行政経営方針</a:t>
          </a:r>
          <a:r>
            <a:rPr kumimoji="1" lang="en-US" altLang="ja-JP" sz="900">
              <a:latin typeface="ＭＳ Ｐゴシック" panose="020B0600070205080204" pitchFamily="50" charset="-128"/>
              <a:ea typeface="ＭＳ Ｐゴシック" panose="020B0600070205080204" pitchFamily="50" charset="-128"/>
            </a:rPr>
            <a:t>2019</a:t>
          </a:r>
          <a:r>
            <a:rPr kumimoji="1" lang="ja-JP" altLang="en-US" sz="900">
              <a:latin typeface="ＭＳ Ｐゴシック" panose="020B0600070205080204" pitchFamily="50" charset="-128"/>
              <a:ea typeface="ＭＳ Ｐゴシック" panose="020B0600070205080204" pitchFamily="50" charset="-128"/>
            </a:rPr>
            <a:t>に基づき、適正な定員・給与管理を通じ、人件費の抑制に努める。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40</xdr:row>
      <xdr:rowOff>78015</xdr:rowOff>
    </xdr:to>
    <xdr:cxnSp macro="">
      <xdr:nvCxnSpPr>
        <xdr:cNvPr id="67" name="直線コネクタ 66"/>
        <xdr:cNvCxnSpPr/>
      </xdr:nvCxnSpPr>
      <xdr:spPr>
        <a:xfrm flipV="1">
          <a:off x="3987800" y="67074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41</xdr:row>
      <xdr:rowOff>37193</xdr:rowOff>
    </xdr:to>
    <xdr:cxnSp macro="">
      <xdr:nvCxnSpPr>
        <xdr:cNvPr id="70" name="直線コネクタ 69"/>
        <xdr:cNvCxnSpPr/>
      </xdr:nvCxnSpPr>
      <xdr:spPr>
        <a:xfrm flipV="1">
          <a:off x="3098800" y="6936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159657</xdr:rowOff>
    </xdr:from>
    <xdr:to>
      <xdr:col>15</xdr:col>
      <xdr:colOff>98425</xdr:colOff>
      <xdr:row>41</xdr:row>
      <xdr:rowOff>37193</xdr:rowOff>
    </xdr:to>
    <xdr:cxnSp macro="">
      <xdr:nvCxnSpPr>
        <xdr:cNvPr id="73" name="直線コネクタ 72"/>
        <xdr:cNvCxnSpPr/>
      </xdr:nvCxnSpPr>
      <xdr:spPr>
        <a:xfrm>
          <a:off x="2209800" y="7017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57349</xdr:rowOff>
    </xdr:from>
    <xdr:ext cx="762000" cy="259045"/>
    <xdr:sp macro="" textlink="">
      <xdr:nvSpPr>
        <xdr:cNvPr id="75" name="テキスト ボックス 74"/>
        <xdr:cNvSpPr txBox="1"/>
      </xdr:nvSpPr>
      <xdr:spPr>
        <a:xfrm>
          <a:off x="2717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151493</xdr:rowOff>
    </xdr:from>
    <xdr:to>
      <xdr:col>11</xdr:col>
      <xdr:colOff>9525</xdr:colOff>
      <xdr:row>40</xdr:row>
      <xdr:rowOff>159657</xdr:rowOff>
    </xdr:to>
    <xdr:cxnSp macro="">
      <xdr:nvCxnSpPr>
        <xdr:cNvPr id="76" name="直線コネクタ 75"/>
        <xdr:cNvCxnSpPr/>
      </xdr:nvCxnSpPr>
      <xdr:spPr>
        <a:xfrm>
          <a:off x="1320800" y="6838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114499</xdr:rowOff>
    </xdr:from>
    <xdr:ext cx="762000" cy="259045"/>
    <xdr:sp macro="" textlink="">
      <xdr:nvSpPr>
        <xdr:cNvPr id="80" name="テキスト ボックス 79"/>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6" name="楕円 85"/>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7"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8" name="楕円 87"/>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89" name="テキスト ボックス 88"/>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157843</xdr:rowOff>
    </xdr:from>
    <xdr:to>
      <xdr:col>15</xdr:col>
      <xdr:colOff>149225</xdr:colOff>
      <xdr:row>41</xdr:row>
      <xdr:rowOff>87993</xdr:rowOff>
    </xdr:to>
    <xdr:sp macro="" textlink="">
      <xdr:nvSpPr>
        <xdr:cNvPr id="90" name="楕円 89"/>
        <xdr:cNvSpPr/>
      </xdr:nvSpPr>
      <xdr:spPr>
        <a:xfrm>
          <a:off x="3048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72770</xdr:rowOff>
    </xdr:from>
    <xdr:ext cx="762000" cy="259045"/>
    <xdr:sp macro="" textlink="">
      <xdr:nvSpPr>
        <xdr:cNvPr id="91" name="テキスト ボックス 90"/>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108857</xdr:rowOff>
    </xdr:from>
    <xdr:to>
      <xdr:col>11</xdr:col>
      <xdr:colOff>60325</xdr:colOff>
      <xdr:row>41</xdr:row>
      <xdr:rowOff>39007</xdr:rowOff>
    </xdr:to>
    <xdr:sp macro="" textlink="">
      <xdr:nvSpPr>
        <xdr:cNvPr id="92" name="楕円 91"/>
        <xdr:cNvSpPr/>
      </xdr:nvSpPr>
      <xdr:spPr>
        <a:xfrm>
          <a:off x="2159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23784</xdr:rowOff>
    </xdr:from>
    <xdr:ext cx="762000" cy="259045"/>
    <xdr:sp macro="" textlink="">
      <xdr:nvSpPr>
        <xdr:cNvPr id="93" name="テキスト ボックス 92"/>
        <xdr:cNvSpPr txBox="1"/>
      </xdr:nvSpPr>
      <xdr:spPr>
        <a:xfrm>
          <a:off x="1828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94" name="楕円 93"/>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95" name="テキスト ボックス 94"/>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年度は、前年度と比べて、大きな増減はなく、比率は前年度と同じく</a:t>
          </a:r>
          <a:r>
            <a:rPr kumimoji="1" lang="en-US" altLang="ja-JP" sz="1200">
              <a:solidFill>
                <a:schemeClr val="tx1"/>
              </a:solidFill>
              <a:latin typeface="ＭＳ Ｐゴシック" panose="020B0600070205080204" pitchFamily="50" charset="-128"/>
              <a:ea typeface="ＭＳ Ｐゴシック" panose="020B0600070205080204" pitchFamily="50" charset="-128"/>
            </a:rPr>
            <a:t>3.7</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％となった。直近</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年度の動向を見ると全体としてはおおむね横ばいで推移している。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本県は、他の団体と比較して施設等の維持管理経費の割合が大きいことなどから、グループ内では相対的に比率が高くなっている。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今後、県が実施する必要性や効果、経費積算の妥当性を見極め、一層の効率化、合理化、経費の最小化、年度間の平準化を図り、持続可能な財政基盤の確立に取り組む。</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18</xdr:row>
      <xdr:rowOff>165100</xdr:rowOff>
    </xdr:to>
    <xdr:cxnSp macro="">
      <xdr:nvCxnSpPr>
        <xdr:cNvPr id="126" name="直線コネクタ 125"/>
        <xdr:cNvCxnSpPr/>
      </xdr:nvCxnSpPr>
      <xdr:spPr>
        <a:xfrm>
          <a:off x="15671800" y="325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18</xdr:row>
      <xdr:rowOff>165100</xdr:rowOff>
    </xdr:to>
    <xdr:cxnSp macro="">
      <xdr:nvCxnSpPr>
        <xdr:cNvPr id="129" name="直線コネクタ 128"/>
        <xdr:cNvCxnSpPr/>
      </xdr:nvCxnSpPr>
      <xdr:spPr>
        <a:xfrm>
          <a:off x="14782800" y="325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165100</xdr:rowOff>
    </xdr:to>
    <xdr:cxnSp macro="">
      <xdr:nvCxnSpPr>
        <xdr:cNvPr id="132" name="直線コネクタ 131"/>
        <xdr:cNvCxnSpPr/>
      </xdr:nvCxnSpPr>
      <xdr:spPr>
        <a:xfrm>
          <a:off x="13893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127000</xdr:rowOff>
    </xdr:to>
    <xdr:cxnSp macro="">
      <xdr:nvCxnSpPr>
        <xdr:cNvPr id="135" name="直線コネクタ 134"/>
        <xdr:cNvCxnSpPr/>
      </xdr:nvCxnSpPr>
      <xdr:spPr>
        <a:xfrm>
          <a:off x="13004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5" name="楕円 144"/>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6"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7" name="楕円 146"/>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8" name="テキスト ボックス 147"/>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49" name="楕円 148"/>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0" name="テキスト ボックス 149"/>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1" name="楕円 150"/>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2" name="テキスト ボックス 151"/>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3" name="楕円 152"/>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4" name="テキスト ボックス 153"/>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年度は、前年度と比べて、大きな増減はなく、比率は前年度から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直近</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年度の動向を見ると全体としてはおおむね横ばいで推移しており、引き続き適正な管理に努め、歳出の上昇の抑制を図る。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5" name="直線コネクタ 184"/>
        <xdr:cNvCxnSpPr/>
      </xdr:nvCxnSpPr>
      <xdr:spPr>
        <a:xfrm flipV="1">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88" name="直線コネクタ 187"/>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91" name="直線コネクタ 190"/>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4" name="直線コネクタ 193"/>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6" name="楕円 205"/>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7" name="テキスト ボックス 206"/>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0" name="楕円 209"/>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1" name="テキスト ボックス 210"/>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年度は、国民健康保険事業特別会計の創設に伴う都道府県繰出金および高額医療費県費繰出金の皆増により、前年度と比べて、比率が</a:t>
          </a:r>
          <a:r>
            <a:rPr kumimoji="1" lang="en-US" altLang="ja-JP" sz="1200">
              <a:solidFill>
                <a:schemeClr val="tx1"/>
              </a:solidFill>
              <a:latin typeface="ＭＳ Ｐゴシック" panose="020B0600070205080204" pitchFamily="50" charset="-128"/>
              <a:ea typeface="ＭＳ Ｐゴシック" panose="020B0600070205080204" pitchFamily="50" charset="-128"/>
            </a:rPr>
            <a:t>2.0</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ポイント増加した</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直近</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年度では、平成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年度を除いておおむね同水準となっている。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今後、県が実施する必要性や効果、経費積算の妥当性を見極め、一層の効率化、合理化、経費の最小化、年度間の平準化を図り、持続可能な財政基盤の確立に取り組む。</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57</xdr:row>
      <xdr:rowOff>167822</xdr:rowOff>
    </xdr:to>
    <xdr:cxnSp macro="">
      <xdr:nvCxnSpPr>
        <xdr:cNvPr id="245" name="直線コネクタ 244"/>
        <xdr:cNvCxnSpPr/>
      </xdr:nvCxnSpPr>
      <xdr:spPr>
        <a:xfrm>
          <a:off x="15671800" y="9287328"/>
          <a:ext cx="838200" cy="6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40112</xdr:rowOff>
    </xdr:from>
    <xdr:ext cx="762000" cy="259045"/>
    <xdr:sp macro="" textlink="">
      <xdr:nvSpPr>
        <xdr:cNvPr id="246" name="その他平均値テキスト"/>
        <xdr:cNvSpPr txBox="1"/>
      </xdr:nvSpPr>
      <xdr:spPr>
        <a:xfrm>
          <a:off x="16598900" y="10155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54</xdr:row>
      <xdr:rowOff>29028</xdr:rowOff>
    </xdr:to>
    <xdr:cxnSp macro="">
      <xdr:nvCxnSpPr>
        <xdr:cNvPr id="248" name="直線コネクタ 247"/>
        <xdr:cNvCxnSpPr/>
      </xdr:nvCxnSpPr>
      <xdr:spPr>
        <a:xfrm>
          <a:off x="14782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50" name="テキスト ボックス 249"/>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53</xdr:row>
      <xdr:rowOff>167822</xdr:rowOff>
    </xdr:to>
    <xdr:cxnSp macro="">
      <xdr:nvCxnSpPr>
        <xdr:cNvPr id="251" name="直線コネクタ 250"/>
        <xdr:cNvCxnSpPr/>
      </xdr:nvCxnSpPr>
      <xdr:spPr>
        <a:xfrm>
          <a:off x="13893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53" name="テキスト ボックス 252"/>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54</xdr:row>
      <xdr:rowOff>61685</xdr:rowOff>
    </xdr:to>
    <xdr:cxnSp macro="">
      <xdr:nvCxnSpPr>
        <xdr:cNvPr id="254" name="直線コネクタ 253"/>
        <xdr:cNvCxnSpPr/>
      </xdr:nvCxnSpPr>
      <xdr:spPr>
        <a:xfrm flipV="1">
          <a:off x="13004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6" name="テキスト ボックス 255"/>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64" name="楕円 263"/>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133549</xdr:rowOff>
    </xdr:from>
    <xdr:ext cx="762000" cy="259045"/>
    <xdr:sp macro="" textlink="">
      <xdr:nvSpPr>
        <xdr:cNvPr id="265" name="その他該当値テキスト"/>
        <xdr:cNvSpPr txBox="1"/>
      </xdr:nvSpPr>
      <xdr:spPr>
        <a:xfrm>
          <a:off x="165989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149678</xdr:rowOff>
    </xdr:from>
    <xdr:to>
      <xdr:col>78</xdr:col>
      <xdr:colOff>120650</xdr:colOff>
      <xdr:row>54</xdr:row>
      <xdr:rowOff>79828</xdr:rowOff>
    </xdr:to>
    <xdr:sp macro="" textlink="">
      <xdr:nvSpPr>
        <xdr:cNvPr id="266" name="楕円 265"/>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90005</xdr:rowOff>
    </xdr:from>
    <xdr:ext cx="736600" cy="259045"/>
    <xdr:sp macro="" textlink="">
      <xdr:nvSpPr>
        <xdr:cNvPr id="267" name="テキスト ボックス 266"/>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68" name="楕円 267"/>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69" name="テキスト ボックス 268"/>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70" name="楕円 269"/>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71" name="テキスト ボックス 270"/>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72" name="楕円 271"/>
        <xdr:cNvSpPr/>
      </xdr:nvSpPr>
      <xdr:spPr>
        <a:xfrm>
          <a:off x="12954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73" name="テキスト ボックス 272"/>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年度は、国民健康保険事業特別会計の創設に伴う国民健康保険調整交付金および高額医療費共同事業負担金の皆減により、前年度と比べて、比率が</a:t>
          </a:r>
          <a:r>
            <a:rPr kumimoji="1" lang="en-US" altLang="ja-JP" sz="1100">
              <a:solidFill>
                <a:schemeClr val="tx1"/>
              </a:solidFill>
              <a:latin typeface="ＭＳ Ｐゴシック" panose="020B0600070205080204" pitchFamily="50" charset="-128"/>
              <a:ea typeface="ＭＳ Ｐゴシック" panose="020B0600070205080204" pitchFamily="50" charset="-128"/>
            </a:rPr>
            <a:t>2.5</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ポイント減少した。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本県は、これまでの財政構造改革の取組を通じて、各種補助金の見直し、削減を進めてきたことなどから、グループ内では低い数値となっている。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今後、県が実施する必要性や効果、経費積算の妥当性を見極め、一層の効率化、合理化、経費の最小化、年度間の平準化を図り、持続可能な財政基盤の確立に取り組む。</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6350</xdr:rowOff>
    </xdr:from>
    <xdr:to>
      <xdr:col>82</xdr:col>
      <xdr:colOff>107950</xdr:colOff>
      <xdr:row>34</xdr:row>
      <xdr:rowOff>152400</xdr:rowOff>
    </xdr:to>
    <xdr:cxnSp macro="">
      <xdr:nvCxnSpPr>
        <xdr:cNvPr id="304" name="直線コネクタ 303"/>
        <xdr:cNvCxnSpPr/>
      </xdr:nvCxnSpPr>
      <xdr:spPr>
        <a:xfrm flipV="1">
          <a:off x="15671800" y="56642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63500</xdr:rowOff>
    </xdr:from>
    <xdr:to>
      <xdr:col>78</xdr:col>
      <xdr:colOff>69850</xdr:colOff>
      <xdr:row>34</xdr:row>
      <xdr:rowOff>152400</xdr:rowOff>
    </xdr:to>
    <xdr:cxnSp macro="">
      <xdr:nvCxnSpPr>
        <xdr:cNvPr id="307" name="直線コネクタ 306"/>
        <xdr:cNvCxnSpPr/>
      </xdr:nvCxnSpPr>
      <xdr:spPr>
        <a:xfrm>
          <a:off x="14782800" y="589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9" name="テキスト ボックス 308"/>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158750</xdr:rowOff>
    </xdr:from>
    <xdr:to>
      <xdr:col>73</xdr:col>
      <xdr:colOff>180975</xdr:colOff>
      <xdr:row>34</xdr:row>
      <xdr:rowOff>63500</xdr:rowOff>
    </xdr:to>
    <xdr:cxnSp macro="">
      <xdr:nvCxnSpPr>
        <xdr:cNvPr id="310" name="直線コネクタ 309"/>
        <xdr:cNvCxnSpPr/>
      </xdr:nvCxnSpPr>
      <xdr:spPr>
        <a:xfrm>
          <a:off x="13893800" y="581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2" name="テキスト ボックス 31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6350</xdr:rowOff>
    </xdr:from>
    <xdr:to>
      <xdr:col>69</xdr:col>
      <xdr:colOff>92075</xdr:colOff>
      <xdr:row>33</xdr:row>
      <xdr:rowOff>158750</xdr:rowOff>
    </xdr:to>
    <xdr:cxnSp macro="">
      <xdr:nvCxnSpPr>
        <xdr:cNvPr id="313" name="直線コネクタ 312"/>
        <xdr:cNvCxnSpPr/>
      </xdr:nvCxnSpPr>
      <xdr:spPr>
        <a:xfrm>
          <a:off x="13004800" y="5664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5" name="テキスト ボックス 31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7" name="テキスト ボックス 316"/>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127000</xdr:rowOff>
    </xdr:from>
    <xdr:to>
      <xdr:col>82</xdr:col>
      <xdr:colOff>158750</xdr:colOff>
      <xdr:row>33</xdr:row>
      <xdr:rowOff>57150</xdr:rowOff>
    </xdr:to>
    <xdr:sp macro="" textlink="">
      <xdr:nvSpPr>
        <xdr:cNvPr id="323" name="楕円 322"/>
        <xdr:cNvSpPr/>
      </xdr:nvSpPr>
      <xdr:spPr>
        <a:xfrm>
          <a:off x="16459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35577</xdr:rowOff>
    </xdr:from>
    <xdr:ext cx="762000" cy="259045"/>
    <xdr:sp macro="" textlink="">
      <xdr:nvSpPr>
        <xdr:cNvPr id="324"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101600</xdr:rowOff>
    </xdr:from>
    <xdr:to>
      <xdr:col>78</xdr:col>
      <xdr:colOff>120650</xdr:colOff>
      <xdr:row>35</xdr:row>
      <xdr:rowOff>31750</xdr:rowOff>
    </xdr:to>
    <xdr:sp macro="" textlink="">
      <xdr:nvSpPr>
        <xdr:cNvPr id="325" name="楕円 324"/>
        <xdr:cNvSpPr/>
      </xdr:nvSpPr>
      <xdr:spPr>
        <a:xfrm>
          <a:off x="15621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41927</xdr:rowOff>
    </xdr:from>
    <xdr:ext cx="736600" cy="259045"/>
    <xdr:sp macro="" textlink="">
      <xdr:nvSpPr>
        <xdr:cNvPr id="326" name="テキスト ボックス 325"/>
        <xdr:cNvSpPr txBox="1"/>
      </xdr:nvSpPr>
      <xdr:spPr>
        <a:xfrm>
          <a:off x="15290800" y="569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12700</xdr:rowOff>
    </xdr:from>
    <xdr:to>
      <xdr:col>74</xdr:col>
      <xdr:colOff>31750</xdr:colOff>
      <xdr:row>34</xdr:row>
      <xdr:rowOff>114300</xdr:rowOff>
    </xdr:to>
    <xdr:sp macro="" textlink="">
      <xdr:nvSpPr>
        <xdr:cNvPr id="327" name="楕円 326"/>
        <xdr:cNvSpPr/>
      </xdr:nvSpPr>
      <xdr:spPr>
        <a:xfrm>
          <a:off x="14732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124477</xdr:rowOff>
    </xdr:from>
    <xdr:ext cx="762000" cy="259045"/>
    <xdr:sp macro="" textlink="">
      <xdr:nvSpPr>
        <xdr:cNvPr id="328" name="テキスト ボックス 327"/>
        <xdr:cNvSpPr txBox="1"/>
      </xdr:nvSpPr>
      <xdr:spPr>
        <a:xfrm>
          <a:off x="14401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107950</xdr:rowOff>
    </xdr:from>
    <xdr:to>
      <xdr:col>69</xdr:col>
      <xdr:colOff>142875</xdr:colOff>
      <xdr:row>34</xdr:row>
      <xdr:rowOff>38100</xdr:rowOff>
    </xdr:to>
    <xdr:sp macro="" textlink="">
      <xdr:nvSpPr>
        <xdr:cNvPr id="329" name="楕円 328"/>
        <xdr:cNvSpPr/>
      </xdr:nvSpPr>
      <xdr:spPr>
        <a:xfrm>
          <a:off x="13843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48277</xdr:rowOff>
    </xdr:from>
    <xdr:ext cx="762000" cy="259045"/>
    <xdr:sp macro="" textlink="">
      <xdr:nvSpPr>
        <xdr:cNvPr id="330" name="テキスト ボックス 329"/>
        <xdr:cNvSpPr txBox="1"/>
      </xdr:nvSpPr>
      <xdr:spPr>
        <a:xfrm>
          <a:off x="13512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31" name="楕円 330"/>
        <xdr:cNvSpPr/>
      </xdr:nvSpPr>
      <xdr:spPr>
        <a:xfrm>
          <a:off x="12954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67327</xdr:rowOff>
    </xdr:from>
    <xdr:ext cx="762000" cy="259045"/>
    <xdr:sp macro="" textlink="">
      <xdr:nvSpPr>
        <xdr:cNvPr id="332" name="テキスト ボックス 331"/>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低金利下で借換えが進み利子は減少したが、元金が増加したため、公債費は増加した。経常一般財源等総額が増加したことにより、経常収支比率に占める公債費の比率は、前年度と比べて、比率が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引き続き「滋賀県行政経営方針 </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31</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月）に基づき、令和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年度末の臨時財政対策債を除く県債残高が</a:t>
          </a:r>
          <a:r>
            <a:rPr kumimoji="1" lang="en-US" altLang="ja-JP" sz="1300">
              <a:solidFill>
                <a:schemeClr val="tx1"/>
              </a:solidFill>
              <a:latin typeface="ＭＳ Ｐゴシック" panose="020B0600070205080204" pitchFamily="50" charset="-128"/>
              <a:ea typeface="ＭＳ Ｐゴシック" panose="020B0600070205080204" pitchFamily="50" charset="-128"/>
            </a:rPr>
            <a:t>6,700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億円程度となるよう取り組む。</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159657</xdr:rowOff>
    </xdr:from>
    <xdr:to>
      <xdr:col>24</xdr:col>
      <xdr:colOff>25400</xdr:colOff>
      <xdr:row>78</xdr:row>
      <xdr:rowOff>12700</xdr:rowOff>
    </xdr:to>
    <xdr:cxnSp macro="">
      <xdr:nvCxnSpPr>
        <xdr:cNvPr id="365" name="直線コネクタ 364"/>
        <xdr:cNvCxnSpPr/>
      </xdr:nvCxnSpPr>
      <xdr:spPr>
        <a:xfrm flipV="1">
          <a:off x="3987800" y="131898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6"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94343</xdr:rowOff>
    </xdr:to>
    <xdr:cxnSp macro="">
      <xdr:nvCxnSpPr>
        <xdr:cNvPr id="368" name="直線コネクタ 367"/>
        <xdr:cNvCxnSpPr/>
      </xdr:nvCxnSpPr>
      <xdr:spPr>
        <a:xfrm flipV="1">
          <a:off x="3098800" y="13385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70" name="テキスト ボックス 36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78</xdr:row>
      <xdr:rowOff>143329</xdr:rowOff>
    </xdr:to>
    <xdr:cxnSp macro="">
      <xdr:nvCxnSpPr>
        <xdr:cNvPr id="371" name="直線コネクタ 370"/>
        <xdr:cNvCxnSpPr/>
      </xdr:nvCxnSpPr>
      <xdr:spPr>
        <a:xfrm flipV="1">
          <a:off x="2209800" y="134674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143329</xdr:rowOff>
    </xdr:from>
    <xdr:to>
      <xdr:col>11</xdr:col>
      <xdr:colOff>9525</xdr:colOff>
      <xdr:row>78</xdr:row>
      <xdr:rowOff>143329</xdr:rowOff>
    </xdr:to>
    <xdr:cxnSp macro="">
      <xdr:nvCxnSpPr>
        <xdr:cNvPr id="374" name="直線コネクタ 373"/>
        <xdr:cNvCxnSpPr/>
      </xdr:nvCxnSpPr>
      <xdr:spPr>
        <a:xfrm>
          <a:off x="1320800" y="13516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84" name="楕円 383"/>
        <xdr:cNvSpPr/>
      </xdr:nvSpPr>
      <xdr:spPr>
        <a:xfrm>
          <a:off x="4775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125384</xdr:rowOff>
    </xdr:from>
    <xdr:ext cx="762000" cy="259045"/>
    <xdr:sp macro="" textlink="">
      <xdr:nvSpPr>
        <xdr:cNvPr id="385" name="公債費該当値テキスト"/>
        <xdr:cNvSpPr txBox="1"/>
      </xdr:nvSpPr>
      <xdr:spPr>
        <a:xfrm>
          <a:off x="4914900" y="1298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6" name="楕円 385"/>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7" name="テキスト ボックス 386"/>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88" name="楕円 387"/>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9" name="テキスト ボックス 388"/>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92529</xdr:rowOff>
    </xdr:from>
    <xdr:to>
      <xdr:col>11</xdr:col>
      <xdr:colOff>60325</xdr:colOff>
      <xdr:row>79</xdr:row>
      <xdr:rowOff>22679</xdr:rowOff>
    </xdr:to>
    <xdr:sp macro="" textlink="">
      <xdr:nvSpPr>
        <xdr:cNvPr id="390" name="楕円 389"/>
        <xdr:cNvSpPr/>
      </xdr:nvSpPr>
      <xdr:spPr>
        <a:xfrm>
          <a:off x="2159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7456</xdr:rowOff>
    </xdr:from>
    <xdr:ext cx="762000" cy="259045"/>
    <xdr:sp macro="" textlink="">
      <xdr:nvSpPr>
        <xdr:cNvPr id="391" name="テキスト ボックス 390"/>
        <xdr:cNvSpPr txBox="1"/>
      </xdr:nvSpPr>
      <xdr:spPr>
        <a:xfrm>
          <a:off x="1828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92529</xdr:rowOff>
    </xdr:from>
    <xdr:to>
      <xdr:col>6</xdr:col>
      <xdr:colOff>171450</xdr:colOff>
      <xdr:row>79</xdr:row>
      <xdr:rowOff>22679</xdr:rowOff>
    </xdr:to>
    <xdr:sp macro="" textlink="">
      <xdr:nvSpPr>
        <xdr:cNvPr id="392" name="楕円 391"/>
        <xdr:cNvSpPr/>
      </xdr:nvSpPr>
      <xdr:spPr>
        <a:xfrm>
          <a:off x="1270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7456</xdr:rowOff>
    </xdr:from>
    <xdr:ext cx="762000" cy="259045"/>
    <xdr:sp macro="" textlink="">
      <xdr:nvSpPr>
        <xdr:cNvPr id="393" name="テキスト ボックス 392"/>
        <xdr:cNvSpPr txBox="1"/>
      </xdr:nvSpPr>
      <xdr:spPr>
        <a:xfrm>
          <a:off x="939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年度は、県税収入の増等により経常一般財源等総額が大きく増加したことにより、比率は前年度から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2.0</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ポイント減の</a:t>
          </a:r>
          <a:r>
            <a:rPr kumimoji="1" lang="en-US" altLang="ja-JP" sz="1100">
              <a:solidFill>
                <a:schemeClr val="tx1"/>
              </a:solidFill>
              <a:latin typeface="ＭＳ Ｐゴシック" panose="020B0600070205080204" pitchFamily="50" charset="-128"/>
              <a:ea typeface="ＭＳ Ｐゴシック" panose="020B0600070205080204" pitchFamily="50" charset="-128"/>
            </a:rPr>
            <a:t>69.8</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本県では、これまでの行財政改革の取組を通じて各種補助金の見直し・削減等の取組を進めており、グループ内でも低位な数値となっている。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今後、県が実施する必要性や効果、経費積算の妥当性を見極め、一層の効率化、合理化、経費の最小化、年度間の平準化を図り、持続可能な財政基盤の確立に取り組む。</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133350</xdr:rowOff>
    </xdr:from>
    <xdr:to>
      <xdr:col>82</xdr:col>
      <xdr:colOff>107950</xdr:colOff>
      <xdr:row>77</xdr:row>
      <xdr:rowOff>44450</xdr:rowOff>
    </xdr:to>
    <xdr:cxnSp macro="">
      <xdr:nvCxnSpPr>
        <xdr:cNvPr id="424" name="直線コネクタ 423"/>
        <xdr:cNvCxnSpPr/>
      </xdr:nvCxnSpPr>
      <xdr:spPr>
        <a:xfrm flipV="1">
          <a:off x="15671800" y="129921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44450</xdr:rowOff>
    </xdr:from>
    <xdr:to>
      <xdr:col>78</xdr:col>
      <xdr:colOff>69850</xdr:colOff>
      <xdr:row>77</xdr:row>
      <xdr:rowOff>44450</xdr:rowOff>
    </xdr:to>
    <xdr:cxnSp macro="">
      <xdr:nvCxnSpPr>
        <xdr:cNvPr id="427" name="直線コネクタ 426"/>
        <xdr:cNvCxnSpPr/>
      </xdr:nvCxnSpPr>
      <xdr:spPr>
        <a:xfrm>
          <a:off x="14782800" y="1324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63500</xdr:rowOff>
    </xdr:from>
    <xdr:to>
      <xdr:col>73</xdr:col>
      <xdr:colOff>180975</xdr:colOff>
      <xdr:row>77</xdr:row>
      <xdr:rowOff>44450</xdr:rowOff>
    </xdr:to>
    <xdr:cxnSp macro="">
      <xdr:nvCxnSpPr>
        <xdr:cNvPr id="430" name="直線コネクタ 429"/>
        <xdr:cNvCxnSpPr/>
      </xdr:nvCxnSpPr>
      <xdr:spPr>
        <a:xfrm>
          <a:off x="13893800" y="13093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76</xdr:row>
      <xdr:rowOff>63500</xdr:rowOff>
    </xdr:to>
    <xdr:cxnSp macro="">
      <xdr:nvCxnSpPr>
        <xdr:cNvPr id="433" name="直線コネクタ 432"/>
        <xdr:cNvCxnSpPr/>
      </xdr:nvCxnSpPr>
      <xdr:spPr>
        <a:xfrm>
          <a:off x="13004800" y="128143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82550</xdr:rowOff>
    </xdr:from>
    <xdr:to>
      <xdr:col>82</xdr:col>
      <xdr:colOff>158750</xdr:colOff>
      <xdr:row>76</xdr:row>
      <xdr:rowOff>12700</xdr:rowOff>
    </xdr:to>
    <xdr:sp macro="" textlink="">
      <xdr:nvSpPr>
        <xdr:cNvPr id="443" name="楕円 442"/>
        <xdr:cNvSpPr/>
      </xdr:nvSpPr>
      <xdr:spPr>
        <a:xfrm>
          <a:off x="164592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99077</xdr:rowOff>
    </xdr:from>
    <xdr:ext cx="762000" cy="259045"/>
    <xdr:sp macro="" textlink="">
      <xdr:nvSpPr>
        <xdr:cNvPr id="444" name="公債費以外該当値テキスト"/>
        <xdr:cNvSpPr txBox="1"/>
      </xdr:nvSpPr>
      <xdr:spPr>
        <a:xfrm>
          <a:off x="16598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165100</xdr:rowOff>
    </xdr:from>
    <xdr:to>
      <xdr:col>78</xdr:col>
      <xdr:colOff>120650</xdr:colOff>
      <xdr:row>77</xdr:row>
      <xdr:rowOff>95250</xdr:rowOff>
    </xdr:to>
    <xdr:sp macro="" textlink="">
      <xdr:nvSpPr>
        <xdr:cNvPr id="445" name="楕円 444"/>
        <xdr:cNvSpPr/>
      </xdr:nvSpPr>
      <xdr:spPr>
        <a:xfrm>
          <a:off x="15621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46" name="テキスト ボックス 445"/>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165100</xdr:rowOff>
    </xdr:from>
    <xdr:to>
      <xdr:col>74</xdr:col>
      <xdr:colOff>31750</xdr:colOff>
      <xdr:row>77</xdr:row>
      <xdr:rowOff>95250</xdr:rowOff>
    </xdr:to>
    <xdr:sp macro="" textlink="">
      <xdr:nvSpPr>
        <xdr:cNvPr id="447" name="楕円 446"/>
        <xdr:cNvSpPr/>
      </xdr:nvSpPr>
      <xdr:spPr>
        <a:xfrm>
          <a:off x="14732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48" name="テキスト ボックス 447"/>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12700</xdr:rowOff>
    </xdr:from>
    <xdr:to>
      <xdr:col>69</xdr:col>
      <xdr:colOff>142875</xdr:colOff>
      <xdr:row>76</xdr:row>
      <xdr:rowOff>114300</xdr:rowOff>
    </xdr:to>
    <xdr:sp macro="" textlink="">
      <xdr:nvSpPr>
        <xdr:cNvPr id="449" name="楕円 448"/>
        <xdr:cNvSpPr/>
      </xdr:nvSpPr>
      <xdr:spPr>
        <a:xfrm>
          <a:off x="13843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124477</xdr:rowOff>
    </xdr:from>
    <xdr:ext cx="762000" cy="259045"/>
    <xdr:sp macro="" textlink="">
      <xdr:nvSpPr>
        <xdr:cNvPr id="450" name="テキスト ボックス 449"/>
        <xdr:cNvSpPr txBox="1"/>
      </xdr:nvSpPr>
      <xdr:spPr>
        <a:xfrm>
          <a:off x="13512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1" name="楕円 450"/>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2" name="テキスト ボックス 451"/>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108388</xdr:rowOff>
    </xdr:from>
    <xdr:to>
      <xdr:col>29</xdr:col>
      <xdr:colOff>127000</xdr:colOff>
      <xdr:row>12</xdr:row>
      <xdr:rowOff>118008</xdr:rowOff>
    </xdr:to>
    <xdr:cxnSp macro="">
      <xdr:nvCxnSpPr>
        <xdr:cNvPr id="50" name="直線コネクタ 49"/>
        <xdr:cNvCxnSpPr/>
      </xdr:nvCxnSpPr>
      <xdr:spPr bwMode="auto">
        <a:xfrm>
          <a:off x="5003800" y="2213413"/>
          <a:ext cx="647700" cy="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108388</xdr:rowOff>
    </xdr:from>
    <xdr:to>
      <xdr:col>26</xdr:col>
      <xdr:colOff>50800</xdr:colOff>
      <xdr:row>12</xdr:row>
      <xdr:rowOff>117018</xdr:rowOff>
    </xdr:to>
    <xdr:cxnSp macro="">
      <xdr:nvCxnSpPr>
        <xdr:cNvPr id="53" name="直線コネクタ 52"/>
        <xdr:cNvCxnSpPr/>
      </xdr:nvCxnSpPr>
      <xdr:spPr bwMode="auto">
        <a:xfrm flipV="1">
          <a:off x="4305300" y="2213413"/>
          <a:ext cx="698500" cy="8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117018</xdr:rowOff>
    </xdr:from>
    <xdr:to>
      <xdr:col>22</xdr:col>
      <xdr:colOff>114300</xdr:colOff>
      <xdr:row>12</xdr:row>
      <xdr:rowOff>124523</xdr:rowOff>
    </xdr:to>
    <xdr:cxnSp macro="">
      <xdr:nvCxnSpPr>
        <xdr:cNvPr id="56" name="直線コネクタ 55"/>
        <xdr:cNvCxnSpPr/>
      </xdr:nvCxnSpPr>
      <xdr:spPr bwMode="auto">
        <a:xfrm flipV="1">
          <a:off x="3606800" y="2222043"/>
          <a:ext cx="698500" cy="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124523</xdr:rowOff>
    </xdr:from>
    <xdr:to>
      <xdr:col>18</xdr:col>
      <xdr:colOff>177800</xdr:colOff>
      <xdr:row>12</xdr:row>
      <xdr:rowOff>138316</xdr:rowOff>
    </xdr:to>
    <xdr:cxnSp macro="">
      <xdr:nvCxnSpPr>
        <xdr:cNvPr id="59" name="直線コネクタ 58"/>
        <xdr:cNvCxnSpPr/>
      </xdr:nvCxnSpPr>
      <xdr:spPr bwMode="auto">
        <a:xfrm flipV="1">
          <a:off x="2908300" y="2229548"/>
          <a:ext cx="6985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67208</xdr:rowOff>
    </xdr:from>
    <xdr:to>
      <xdr:col>29</xdr:col>
      <xdr:colOff>177800</xdr:colOff>
      <xdr:row>12</xdr:row>
      <xdr:rowOff>168808</xdr:rowOff>
    </xdr:to>
    <xdr:sp macro="" textlink="">
      <xdr:nvSpPr>
        <xdr:cNvPr id="69" name="楕円 68"/>
        <xdr:cNvSpPr/>
      </xdr:nvSpPr>
      <xdr:spPr bwMode="auto">
        <a:xfrm>
          <a:off x="5600700" y="217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83735</xdr:rowOff>
    </xdr:from>
    <xdr:ext cx="762000" cy="259045"/>
    <xdr:sp macro="" textlink="">
      <xdr:nvSpPr>
        <xdr:cNvPr id="70" name="人口1人当たり決算額の推移該当値テキスト130"/>
        <xdr:cNvSpPr txBox="1"/>
      </xdr:nvSpPr>
      <xdr:spPr>
        <a:xfrm>
          <a:off x="5740400" y="201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57588</xdr:rowOff>
    </xdr:from>
    <xdr:to>
      <xdr:col>26</xdr:col>
      <xdr:colOff>101600</xdr:colOff>
      <xdr:row>12</xdr:row>
      <xdr:rowOff>159188</xdr:rowOff>
    </xdr:to>
    <xdr:sp macro="" textlink="">
      <xdr:nvSpPr>
        <xdr:cNvPr id="71" name="楕円 70"/>
        <xdr:cNvSpPr/>
      </xdr:nvSpPr>
      <xdr:spPr bwMode="auto">
        <a:xfrm>
          <a:off x="4953000" y="216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169365</xdr:rowOff>
    </xdr:from>
    <xdr:ext cx="736600" cy="259045"/>
    <xdr:sp macro="" textlink="">
      <xdr:nvSpPr>
        <xdr:cNvPr id="72" name="テキスト ボックス 71"/>
        <xdr:cNvSpPr txBox="1"/>
      </xdr:nvSpPr>
      <xdr:spPr>
        <a:xfrm>
          <a:off x="4622800" y="193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66218</xdr:rowOff>
    </xdr:from>
    <xdr:to>
      <xdr:col>22</xdr:col>
      <xdr:colOff>165100</xdr:colOff>
      <xdr:row>12</xdr:row>
      <xdr:rowOff>167818</xdr:rowOff>
    </xdr:to>
    <xdr:sp macro="" textlink="">
      <xdr:nvSpPr>
        <xdr:cNvPr id="73" name="楕円 72"/>
        <xdr:cNvSpPr/>
      </xdr:nvSpPr>
      <xdr:spPr bwMode="auto">
        <a:xfrm>
          <a:off x="4254500" y="217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6545</xdr:rowOff>
    </xdr:from>
    <xdr:ext cx="762000" cy="259045"/>
    <xdr:sp macro="" textlink="">
      <xdr:nvSpPr>
        <xdr:cNvPr id="74" name="テキスト ボックス 73"/>
        <xdr:cNvSpPr txBox="1"/>
      </xdr:nvSpPr>
      <xdr:spPr>
        <a:xfrm>
          <a:off x="3924300" y="194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73723</xdr:rowOff>
    </xdr:from>
    <xdr:to>
      <xdr:col>19</xdr:col>
      <xdr:colOff>38100</xdr:colOff>
      <xdr:row>13</xdr:row>
      <xdr:rowOff>3873</xdr:rowOff>
    </xdr:to>
    <xdr:sp macro="" textlink="">
      <xdr:nvSpPr>
        <xdr:cNvPr id="75" name="楕円 74"/>
        <xdr:cNvSpPr/>
      </xdr:nvSpPr>
      <xdr:spPr bwMode="auto">
        <a:xfrm>
          <a:off x="3556000" y="217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14050</xdr:rowOff>
    </xdr:from>
    <xdr:ext cx="762000" cy="259045"/>
    <xdr:sp macro="" textlink="">
      <xdr:nvSpPr>
        <xdr:cNvPr id="76" name="テキスト ボックス 75"/>
        <xdr:cNvSpPr txBox="1"/>
      </xdr:nvSpPr>
      <xdr:spPr>
        <a:xfrm>
          <a:off x="3225800" y="194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87516</xdr:rowOff>
    </xdr:from>
    <xdr:to>
      <xdr:col>15</xdr:col>
      <xdr:colOff>101600</xdr:colOff>
      <xdr:row>13</xdr:row>
      <xdr:rowOff>17666</xdr:rowOff>
    </xdr:to>
    <xdr:sp macro="" textlink="">
      <xdr:nvSpPr>
        <xdr:cNvPr id="77" name="楕円 76"/>
        <xdr:cNvSpPr/>
      </xdr:nvSpPr>
      <xdr:spPr bwMode="auto">
        <a:xfrm>
          <a:off x="2857500" y="219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27843</xdr:rowOff>
    </xdr:from>
    <xdr:ext cx="762000" cy="259045"/>
    <xdr:sp macro="" textlink="">
      <xdr:nvSpPr>
        <xdr:cNvPr id="78" name="テキスト ボックス 77"/>
        <xdr:cNvSpPr txBox="1"/>
      </xdr:nvSpPr>
      <xdr:spPr>
        <a:xfrm>
          <a:off x="2527300" y="196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291668</xdr:rowOff>
    </xdr:from>
    <xdr:to>
      <xdr:col>29</xdr:col>
      <xdr:colOff>127000</xdr:colOff>
      <xdr:row>35</xdr:row>
      <xdr:rowOff>70536</xdr:rowOff>
    </xdr:to>
    <xdr:cxnSp macro="">
      <xdr:nvCxnSpPr>
        <xdr:cNvPr id="113" name="直線コネクタ 112"/>
        <xdr:cNvCxnSpPr/>
      </xdr:nvCxnSpPr>
      <xdr:spPr bwMode="auto">
        <a:xfrm>
          <a:off x="5003800" y="6559118"/>
          <a:ext cx="647700" cy="12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209220</xdr:rowOff>
    </xdr:from>
    <xdr:to>
      <xdr:col>26</xdr:col>
      <xdr:colOff>50800</xdr:colOff>
      <xdr:row>34</xdr:row>
      <xdr:rowOff>291668</xdr:rowOff>
    </xdr:to>
    <xdr:cxnSp macro="">
      <xdr:nvCxnSpPr>
        <xdr:cNvPr id="116" name="直線コネクタ 115"/>
        <xdr:cNvCxnSpPr/>
      </xdr:nvCxnSpPr>
      <xdr:spPr bwMode="auto">
        <a:xfrm>
          <a:off x="4305300" y="6476670"/>
          <a:ext cx="698500" cy="8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95682</xdr:rowOff>
    </xdr:from>
    <xdr:to>
      <xdr:col>22</xdr:col>
      <xdr:colOff>114300</xdr:colOff>
      <xdr:row>34</xdr:row>
      <xdr:rowOff>209220</xdr:rowOff>
    </xdr:to>
    <xdr:cxnSp macro="">
      <xdr:nvCxnSpPr>
        <xdr:cNvPr id="119" name="直線コネクタ 118"/>
        <xdr:cNvCxnSpPr/>
      </xdr:nvCxnSpPr>
      <xdr:spPr bwMode="auto">
        <a:xfrm>
          <a:off x="3606800" y="6363132"/>
          <a:ext cx="698500" cy="11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270256</xdr:rowOff>
    </xdr:from>
    <xdr:to>
      <xdr:col>18</xdr:col>
      <xdr:colOff>177800</xdr:colOff>
      <xdr:row>34</xdr:row>
      <xdr:rowOff>95682</xdr:rowOff>
    </xdr:to>
    <xdr:cxnSp macro="">
      <xdr:nvCxnSpPr>
        <xdr:cNvPr id="122" name="直線コネクタ 121"/>
        <xdr:cNvCxnSpPr/>
      </xdr:nvCxnSpPr>
      <xdr:spPr bwMode="auto">
        <a:xfrm>
          <a:off x="2908300" y="6194806"/>
          <a:ext cx="698500" cy="16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19736</xdr:rowOff>
    </xdr:from>
    <xdr:to>
      <xdr:col>29</xdr:col>
      <xdr:colOff>177800</xdr:colOff>
      <xdr:row>35</xdr:row>
      <xdr:rowOff>121336</xdr:rowOff>
    </xdr:to>
    <xdr:sp macro="" textlink="">
      <xdr:nvSpPr>
        <xdr:cNvPr id="132" name="楕円 131"/>
        <xdr:cNvSpPr/>
      </xdr:nvSpPr>
      <xdr:spPr bwMode="auto">
        <a:xfrm>
          <a:off x="5600700" y="663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207713</xdr:rowOff>
    </xdr:from>
    <xdr:ext cx="762000" cy="259045"/>
    <xdr:sp macro="" textlink="">
      <xdr:nvSpPr>
        <xdr:cNvPr id="133" name="人口1人当たり決算額の推移該当値テキスト445"/>
        <xdr:cNvSpPr txBox="1"/>
      </xdr:nvSpPr>
      <xdr:spPr>
        <a:xfrm>
          <a:off x="5740400" y="64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240868</xdr:rowOff>
    </xdr:from>
    <xdr:to>
      <xdr:col>26</xdr:col>
      <xdr:colOff>101600</xdr:colOff>
      <xdr:row>34</xdr:row>
      <xdr:rowOff>342468</xdr:rowOff>
    </xdr:to>
    <xdr:sp macro="" textlink="">
      <xdr:nvSpPr>
        <xdr:cNvPr id="134" name="楕円 133"/>
        <xdr:cNvSpPr/>
      </xdr:nvSpPr>
      <xdr:spPr bwMode="auto">
        <a:xfrm>
          <a:off x="4953000" y="65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9745</xdr:rowOff>
    </xdr:from>
    <xdr:ext cx="736600" cy="259045"/>
    <xdr:sp macro="" textlink="">
      <xdr:nvSpPr>
        <xdr:cNvPr id="135" name="テキスト ボックス 134"/>
        <xdr:cNvSpPr txBox="1"/>
      </xdr:nvSpPr>
      <xdr:spPr>
        <a:xfrm>
          <a:off x="4622800" y="6277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158420</xdr:rowOff>
    </xdr:from>
    <xdr:to>
      <xdr:col>22</xdr:col>
      <xdr:colOff>165100</xdr:colOff>
      <xdr:row>34</xdr:row>
      <xdr:rowOff>260020</xdr:rowOff>
    </xdr:to>
    <xdr:sp macro="" textlink="">
      <xdr:nvSpPr>
        <xdr:cNvPr id="136" name="楕円 135"/>
        <xdr:cNvSpPr/>
      </xdr:nvSpPr>
      <xdr:spPr bwMode="auto">
        <a:xfrm>
          <a:off x="4254500" y="6425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270197</xdr:rowOff>
    </xdr:from>
    <xdr:ext cx="762000" cy="259045"/>
    <xdr:sp macro="" textlink="">
      <xdr:nvSpPr>
        <xdr:cNvPr id="137" name="テキスト ボックス 136"/>
        <xdr:cNvSpPr txBox="1"/>
      </xdr:nvSpPr>
      <xdr:spPr>
        <a:xfrm>
          <a:off x="3924300" y="61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44882</xdr:rowOff>
    </xdr:from>
    <xdr:to>
      <xdr:col>19</xdr:col>
      <xdr:colOff>38100</xdr:colOff>
      <xdr:row>34</xdr:row>
      <xdr:rowOff>146482</xdr:rowOff>
    </xdr:to>
    <xdr:sp macro="" textlink="">
      <xdr:nvSpPr>
        <xdr:cNvPr id="138" name="楕円 137"/>
        <xdr:cNvSpPr/>
      </xdr:nvSpPr>
      <xdr:spPr bwMode="auto">
        <a:xfrm>
          <a:off x="3556000" y="631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156659</xdr:rowOff>
    </xdr:from>
    <xdr:ext cx="762000" cy="259045"/>
    <xdr:sp macro="" textlink="">
      <xdr:nvSpPr>
        <xdr:cNvPr id="139" name="テキスト ボックス 138"/>
        <xdr:cNvSpPr txBox="1"/>
      </xdr:nvSpPr>
      <xdr:spPr>
        <a:xfrm>
          <a:off x="3225800" y="608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219456</xdr:rowOff>
    </xdr:from>
    <xdr:to>
      <xdr:col>15</xdr:col>
      <xdr:colOff>101600</xdr:colOff>
      <xdr:row>33</xdr:row>
      <xdr:rowOff>321056</xdr:rowOff>
    </xdr:to>
    <xdr:sp macro="" textlink="">
      <xdr:nvSpPr>
        <xdr:cNvPr id="140" name="楕円 139"/>
        <xdr:cNvSpPr/>
      </xdr:nvSpPr>
      <xdr:spPr bwMode="auto">
        <a:xfrm>
          <a:off x="2857500" y="6144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159783</xdr:rowOff>
    </xdr:from>
    <xdr:ext cx="762000" cy="259045"/>
    <xdr:sp macro="" textlink="">
      <xdr:nvSpPr>
        <xdr:cNvPr id="141" name="テキスト ボックス 140"/>
        <xdr:cNvSpPr txBox="1"/>
      </xdr:nvSpPr>
      <xdr:spPr>
        <a:xfrm>
          <a:off x="2527300" y="591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1,420,080
1,390,806
4,017.38
516,668,825
511,088,934
1,090,065
332,107,763
1,073,166,299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133776</xdr:rowOff>
    </xdr:from>
    <xdr:to>
      <xdr:col>24</xdr:col>
      <xdr:colOff>63500</xdr:colOff>
      <xdr:row>32</xdr:row>
      <xdr:rowOff>161112</xdr:rowOff>
    </xdr:to>
    <xdr:cxnSp macro="">
      <xdr:nvCxnSpPr>
        <xdr:cNvPr id="61" name="直線コネクタ 60"/>
        <xdr:cNvCxnSpPr/>
      </xdr:nvCxnSpPr>
      <xdr:spPr>
        <a:xfrm>
          <a:off x="3797300" y="5620176"/>
          <a:ext cx="8382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133776</xdr:rowOff>
    </xdr:from>
    <xdr:to>
      <xdr:col>19</xdr:col>
      <xdr:colOff>177800</xdr:colOff>
      <xdr:row>32</xdr:row>
      <xdr:rowOff>140367</xdr:rowOff>
    </xdr:to>
    <xdr:cxnSp macro="">
      <xdr:nvCxnSpPr>
        <xdr:cNvPr id="64" name="直線コネクタ 63"/>
        <xdr:cNvCxnSpPr/>
      </xdr:nvCxnSpPr>
      <xdr:spPr>
        <a:xfrm flipV="1">
          <a:off x="2908300" y="5620176"/>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137319</xdr:rowOff>
    </xdr:from>
    <xdr:to>
      <xdr:col>15</xdr:col>
      <xdr:colOff>50800</xdr:colOff>
      <xdr:row>32</xdr:row>
      <xdr:rowOff>140367</xdr:rowOff>
    </xdr:to>
    <xdr:cxnSp macro="">
      <xdr:nvCxnSpPr>
        <xdr:cNvPr id="67" name="直線コネクタ 66"/>
        <xdr:cNvCxnSpPr/>
      </xdr:nvCxnSpPr>
      <xdr:spPr>
        <a:xfrm>
          <a:off x="2019300" y="562371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137319</xdr:rowOff>
    </xdr:from>
    <xdr:to>
      <xdr:col>10</xdr:col>
      <xdr:colOff>114300</xdr:colOff>
      <xdr:row>32</xdr:row>
      <xdr:rowOff>168866</xdr:rowOff>
    </xdr:to>
    <xdr:cxnSp macro="">
      <xdr:nvCxnSpPr>
        <xdr:cNvPr id="70" name="直線コネクタ 69"/>
        <xdr:cNvCxnSpPr/>
      </xdr:nvCxnSpPr>
      <xdr:spPr>
        <a:xfrm flipV="1">
          <a:off x="1130300" y="562371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110312</xdr:rowOff>
    </xdr:from>
    <xdr:to>
      <xdr:col>24</xdr:col>
      <xdr:colOff>114300</xdr:colOff>
      <xdr:row>33</xdr:row>
      <xdr:rowOff>40462</xdr:rowOff>
    </xdr:to>
    <xdr:sp macro="" textlink="">
      <xdr:nvSpPr>
        <xdr:cNvPr id="80" name="楕円 79"/>
        <xdr:cNvSpPr/>
      </xdr:nvSpPr>
      <xdr:spPr>
        <a:xfrm>
          <a:off x="4584700" y="55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133189</xdr:rowOff>
    </xdr:from>
    <xdr:ext cx="599010" cy="259045"/>
    <xdr:sp macro="" textlink="">
      <xdr:nvSpPr>
        <xdr:cNvPr id="81" name="人件費該当値テキスト"/>
        <xdr:cNvSpPr txBox="1"/>
      </xdr:nvSpPr>
      <xdr:spPr>
        <a:xfrm>
          <a:off x="4686300" y="544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82976</xdr:rowOff>
    </xdr:from>
    <xdr:to>
      <xdr:col>20</xdr:col>
      <xdr:colOff>38100</xdr:colOff>
      <xdr:row>33</xdr:row>
      <xdr:rowOff>13126</xdr:rowOff>
    </xdr:to>
    <xdr:sp macro="" textlink="">
      <xdr:nvSpPr>
        <xdr:cNvPr id="82" name="楕円 81"/>
        <xdr:cNvSpPr/>
      </xdr:nvSpPr>
      <xdr:spPr>
        <a:xfrm>
          <a:off x="3746500" y="55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29653</xdr:rowOff>
    </xdr:from>
    <xdr:ext cx="599010" cy="259045"/>
    <xdr:sp macro="" textlink="">
      <xdr:nvSpPr>
        <xdr:cNvPr id="83" name="テキスト ボックス 82"/>
        <xdr:cNvSpPr txBox="1"/>
      </xdr:nvSpPr>
      <xdr:spPr>
        <a:xfrm>
          <a:off x="3485095" y="534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89567</xdr:rowOff>
    </xdr:from>
    <xdr:to>
      <xdr:col>15</xdr:col>
      <xdr:colOff>101600</xdr:colOff>
      <xdr:row>33</xdr:row>
      <xdr:rowOff>19717</xdr:rowOff>
    </xdr:to>
    <xdr:sp macro="" textlink="">
      <xdr:nvSpPr>
        <xdr:cNvPr id="84" name="楕円 83"/>
        <xdr:cNvSpPr/>
      </xdr:nvSpPr>
      <xdr:spPr>
        <a:xfrm>
          <a:off x="2857500" y="55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36244</xdr:rowOff>
    </xdr:from>
    <xdr:ext cx="599010" cy="259045"/>
    <xdr:sp macro="" textlink="">
      <xdr:nvSpPr>
        <xdr:cNvPr id="85" name="テキスト ボックス 84"/>
        <xdr:cNvSpPr txBox="1"/>
      </xdr:nvSpPr>
      <xdr:spPr>
        <a:xfrm>
          <a:off x="2608795" y="535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86519</xdr:rowOff>
    </xdr:from>
    <xdr:to>
      <xdr:col>10</xdr:col>
      <xdr:colOff>165100</xdr:colOff>
      <xdr:row>33</xdr:row>
      <xdr:rowOff>16669</xdr:rowOff>
    </xdr:to>
    <xdr:sp macro="" textlink="">
      <xdr:nvSpPr>
        <xdr:cNvPr id="86" name="楕円 85"/>
        <xdr:cNvSpPr/>
      </xdr:nvSpPr>
      <xdr:spPr>
        <a:xfrm>
          <a:off x="1968500" y="55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33196</xdr:rowOff>
    </xdr:from>
    <xdr:ext cx="599010" cy="259045"/>
    <xdr:sp macro="" textlink="">
      <xdr:nvSpPr>
        <xdr:cNvPr id="87" name="テキスト ボックス 86"/>
        <xdr:cNvSpPr txBox="1"/>
      </xdr:nvSpPr>
      <xdr:spPr>
        <a:xfrm>
          <a:off x="1719795" y="534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118066</xdr:rowOff>
    </xdr:from>
    <xdr:to>
      <xdr:col>6</xdr:col>
      <xdr:colOff>38100</xdr:colOff>
      <xdr:row>33</xdr:row>
      <xdr:rowOff>48216</xdr:rowOff>
    </xdr:to>
    <xdr:sp macro="" textlink="">
      <xdr:nvSpPr>
        <xdr:cNvPr id="88" name="楕円 87"/>
        <xdr:cNvSpPr/>
      </xdr:nvSpPr>
      <xdr:spPr>
        <a:xfrm>
          <a:off x="1079500" y="560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64743</xdr:rowOff>
    </xdr:from>
    <xdr:ext cx="599010" cy="259045"/>
    <xdr:sp macro="" textlink="">
      <xdr:nvSpPr>
        <xdr:cNvPr id="89" name="テキスト ボックス 88"/>
        <xdr:cNvSpPr txBox="1"/>
      </xdr:nvSpPr>
      <xdr:spPr>
        <a:xfrm>
          <a:off x="830795" y="537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29241</xdr:rowOff>
    </xdr:from>
    <xdr:to>
      <xdr:col>24</xdr:col>
      <xdr:colOff>63500</xdr:colOff>
      <xdr:row>55</xdr:row>
      <xdr:rowOff>42819</xdr:rowOff>
    </xdr:to>
    <xdr:cxnSp macro="">
      <xdr:nvCxnSpPr>
        <xdr:cNvPr id="114" name="直線コネクタ 113"/>
        <xdr:cNvCxnSpPr/>
      </xdr:nvCxnSpPr>
      <xdr:spPr>
        <a:xfrm flipV="1">
          <a:off x="3797300" y="9458991"/>
          <a:ext cx="838200" cy="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42819</xdr:rowOff>
    </xdr:from>
    <xdr:to>
      <xdr:col>19</xdr:col>
      <xdr:colOff>177800</xdr:colOff>
      <xdr:row>55</xdr:row>
      <xdr:rowOff>47346</xdr:rowOff>
    </xdr:to>
    <xdr:cxnSp macro="">
      <xdr:nvCxnSpPr>
        <xdr:cNvPr id="117" name="直線コネクタ 116"/>
        <xdr:cNvCxnSpPr/>
      </xdr:nvCxnSpPr>
      <xdr:spPr>
        <a:xfrm flipV="1">
          <a:off x="2908300" y="9472569"/>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11409</xdr:rowOff>
    </xdr:from>
    <xdr:to>
      <xdr:col>15</xdr:col>
      <xdr:colOff>50800</xdr:colOff>
      <xdr:row>55</xdr:row>
      <xdr:rowOff>47346</xdr:rowOff>
    </xdr:to>
    <xdr:cxnSp macro="">
      <xdr:nvCxnSpPr>
        <xdr:cNvPr id="120" name="直線コネクタ 119"/>
        <xdr:cNvCxnSpPr/>
      </xdr:nvCxnSpPr>
      <xdr:spPr>
        <a:xfrm>
          <a:off x="2019300" y="9441159"/>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11409</xdr:rowOff>
    </xdr:from>
    <xdr:to>
      <xdr:col>10</xdr:col>
      <xdr:colOff>114300</xdr:colOff>
      <xdr:row>55</xdr:row>
      <xdr:rowOff>64033</xdr:rowOff>
    </xdr:to>
    <xdr:cxnSp macro="">
      <xdr:nvCxnSpPr>
        <xdr:cNvPr id="123" name="直線コネクタ 122"/>
        <xdr:cNvCxnSpPr/>
      </xdr:nvCxnSpPr>
      <xdr:spPr>
        <a:xfrm flipV="1">
          <a:off x="1130300" y="9441159"/>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86758</xdr:rowOff>
    </xdr:from>
    <xdr:ext cx="469744" cy="259045"/>
    <xdr:sp macro="" textlink="">
      <xdr:nvSpPr>
        <xdr:cNvPr id="127" name="テキスト ボックス 126"/>
        <xdr:cNvSpPr txBox="1"/>
      </xdr:nvSpPr>
      <xdr:spPr>
        <a:xfrm>
          <a:off x="895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149891</xdr:rowOff>
    </xdr:from>
    <xdr:to>
      <xdr:col>24</xdr:col>
      <xdr:colOff>114300</xdr:colOff>
      <xdr:row>55</xdr:row>
      <xdr:rowOff>80041</xdr:rowOff>
    </xdr:to>
    <xdr:sp macro="" textlink="">
      <xdr:nvSpPr>
        <xdr:cNvPr id="133" name="楕円 132"/>
        <xdr:cNvSpPr/>
      </xdr:nvSpPr>
      <xdr:spPr>
        <a:xfrm>
          <a:off x="4584700" y="94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1318</xdr:rowOff>
    </xdr:from>
    <xdr:ext cx="534377" cy="259045"/>
    <xdr:sp macro="" textlink="">
      <xdr:nvSpPr>
        <xdr:cNvPr id="134" name="物件費該当値テキスト"/>
        <xdr:cNvSpPr txBox="1"/>
      </xdr:nvSpPr>
      <xdr:spPr>
        <a:xfrm>
          <a:off x="4686300" y="92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163469</xdr:rowOff>
    </xdr:from>
    <xdr:to>
      <xdr:col>20</xdr:col>
      <xdr:colOff>38100</xdr:colOff>
      <xdr:row>55</xdr:row>
      <xdr:rowOff>93619</xdr:rowOff>
    </xdr:to>
    <xdr:sp macro="" textlink="">
      <xdr:nvSpPr>
        <xdr:cNvPr id="135" name="楕円 134"/>
        <xdr:cNvSpPr/>
      </xdr:nvSpPr>
      <xdr:spPr>
        <a:xfrm>
          <a:off x="3746500" y="94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110146</xdr:rowOff>
    </xdr:from>
    <xdr:ext cx="534377" cy="259045"/>
    <xdr:sp macro="" textlink="">
      <xdr:nvSpPr>
        <xdr:cNvPr id="136" name="テキスト ボックス 135"/>
        <xdr:cNvSpPr txBox="1"/>
      </xdr:nvSpPr>
      <xdr:spPr>
        <a:xfrm>
          <a:off x="3517411" y="91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167996</xdr:rowOff>
    </xdr:from>
    <xdr:to>
      <xdr:col>15</xdr:col>
      <xdr:colOff>101600</xdr:colOff>
      <xdr:row>55</xdr:row>
      <xdr:rowOff>98146</xdr:rowOff>
    </xdr:to>
    <xdr:sp macro="" textlink="">
      <xdr:nvSpPr>
        <xdr:cNvPr id="137" name="楕円 136"/>
        <xdr:cNvSpPr/>
      </xdr:nvSpPr>
      <xdr:spPr>
        <a:xfrm>
          <a:off x="2857500" y="94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114673</xdr:rowOff>
    </xdr:from>
    <xdr:ext cx="534377" cy="259045"/>
    <xdr:sp macro="" textlink="">
      <xdr:nvSpPr>
        <xdr:cNvPr id="138" name="テキスト ボックス 137"/>
        <xdr:cNvSpPr txBox="1"/>
      </xdr:nvSpPr>
      <xdr:spPr>
        <a:xfrm>
          <a:off x="2641111" y="92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132059</xdr:rowOff>
    </xdr:from>
    <xdr:to>
      <xdr:col>10</xdr:col>
      <xdr:colOff>165100</xdr:colOff>
      <xdr:row>55</xdr:row>
      <xdr:rowOff>62209</xdr:rowOff>
    </xdr:to>
    <xdr:sp macro="" textlink="">
      <xdr:nvSpPr>
        <xdr:cNvPr id="139" name="楕円 138"/>
        <xdr:cNvSpPr/>
      </xdr:nvSpPr>
      <xdr:spPr>
        <a:xfrm>
          <a:off x="1968500" y="93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78736</xdr:rowOff>
    </xdr:from>
    <xdr:ext cx="534377" cy="259045"/>
    <xdr:sp macro="" textlink="">
      <xdr:nvSpPr>
        <xdr:cNvPr id="140" name="テキスト ボックス 139"/>
        <xdr:cNvSpPr txBox="1"/>
      </xdr:nvSpPr>
      <xdr:spPr>
        <a:xfrm>
          <a:off x="1752111" y="91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13233</xdr:rowOff>
    </xdr:from>
    <xdr:to>
      <xdr:col>6</xdr:col>
      <xdr:colOff>38100</xdr:colOff>
      <xdr:row>55</xdr:row>
      <xdr:rowOff>114833</xdr:rowOff>
    </xdr:to>
    <xdr:sp macro="" textlink="">
      <xdr:nvSpPr>
        <xdr:cNvPr id="141" name="楕円 140"/>
        <xdr:cNvSpPr/>
      </xdr:nvSpPr>
      <xdr:spPr>
        <a:xfrm>
          <a:off x="1079500" y="94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131360</xdr:rowOff>
    </xdr:from>
    <xdr:ext cx="534377" cy="259045"/>
    <xdr:sp macro="" textlink="">
      <xdr:nvSpPr>
        <xdr:cNvPr id="142" name="テキスト ボックス 141"/>
        <xdr:cNvSpPr txBox="1"/>
      </xdr:nvSpPr>
      <xdr:spPr>
        <a:xfrm>
          <a:off x="863111" y="9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105663</xdr:rowOff>
    </xdr:from>
    <xdr:to>
      <xdr:col>24</xdr:col>
      <xdr:colOff>63500</xdr:colOff>
      <xdr:row>77</xdr:row>
      <xdr:rowOff>144399</xdr:rowOff>
    </xdr:to>
    <xdr:cxnSp macro="">
      <xdr:nvCxnSpPr>
        <xdr:cNvPr id="169" name="直線コネクタ 168"/>
        <xdr:cNvCxnSpPr/>
      </xdr:nvCxnSpPr>
      <xdr:spPr>
        <a:xfrm>
          <a:off x="3797300" y="13307313"/>
          <a:ext cx="838200" cy="3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105663</xdr:rowOff>
    </xdr:from>
    <xdr:to>
      <xdr:col>19</xdr:col>
      <xdr:colOff>177800</xdr:colOff>
      <xdr:row>77</xdr:row>
      <xdr:rowOff>110362</xdr:rowOff>
    </xdr:to>
    <xdr:cxnSp macro="">
      <xdr:nvCxnSpPr>
        <xdr:cNvPr id="172" name="直線コネクタ 171"/>
        <xdr:cNvCxnSpPr/>
      </xdr:nvCxnSpPr>
      <xdr:spPr>
        <a:xfrm flipV="1">
          <a:off x="2908300" y="1330731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110362</xdr:rowOff>
    </xdr:from>
    <xdr:to>
      <xdr:col>15</xdr:col>
      <xdr:colOff>50800</xdr:colOff>
      <xdr:row>78</xdr:row>
      <xdr:rowOff>1015</xdr:rowOff>
    </xdr:to>
    <xdr:cxnSp macro="">
      <xdr:nvCxnSpPr>
        <xdr:cNvPr id="175" name="直線コネクタ 174"/>
        <xdr:cNvCxnSpPr/>
      </xdr:nvCxnSpPr>
      <xdr:spPr>
        <a:xfrm flipV="1">
          <a:off x="2019300" y="13312012"/>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166640</xdr:rowOff>
    </xdr:from>
    <xdr:ext cx="469744" cy="259045"/>
    <xdr:sp macro="" textlink="">
      <xdr:nvSpPr>
        <xdr:cNvPr id="177" name="テキスト ボックス 176"/>
        <xdr:cNvSpPr txBox="1"/>
      </xdr:nvSpPr>
      <xdr:spPr>
        <a:xfrm>
          <a:off x="2673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137413</xdr:rowOff>
    </xdr:from>
    <xdr:to>
      <xdr:col>10</xdr:col>
      <xdr:colOff>114300</xdr:colOff>
      <xdr:row>78</xdr:row>
      <xdr:rowOff>1015</xdr:rowOff>
    </xdr:to>
    <xdr:cxnSp macro="">
      <xdr:nvCxnSpPr>
        <xdr:cNvPr id="178" name="直線コネクタ 177"/>
        <xdr:cNvCxnSpPr/>
      </xdr:nvCxnSpPr>
      <xdr:spPr>
        <a:xfrm>
          <a:off x="1130300" y="1333906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3954</xdr:rowOff>
    </xdr:from>
    <xdr:ext cx="469744" cy="259045"/>
    <xdr:sp macro="" textlink="">
      <xdr:nvSpPr>
        <xdr:cNvPr id="180" name="テキスト ボックス 179"/>
        <xdr:cNvSpPr txBox="1"/>
      </xdr:nvSpPr>
      <xdr:spPr>
        <a:xfrm>
          <a:off x="1784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182" name="テキスト ボックス 181"/>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93599</xdr:rowOff>
    </xdr:from>
    <xdr:to>
      <xdr:col>24</xdr:col>
      <xdr:colOff>114300</xdr:colOff>
      <xdr:row>78</xdr:row>
      <xdr:rowOff>23749</xdr:rowOff>
    </xdr:to>
    <xdr:sp macro="" textlink="">
      <xdr:nvSpPr>
        <xdr:cNvPr id="188" name="楕円 187"/>
        <xdr:cNvSpPr/>
      </xdr:nvSpPr>
      <xdr:spPr>
        <a:xfrm>
          <a:off x="4584700" y="13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72026</xdr:rowOff>
    </xdr:from>
    <xdr:ext cx="469744" cy="259045"/>
    <xdr:sp macro="" textlink="">
      <xdr:nvSpPr>
        <xdr:cNvPr id="189" name="維持補修費該当値テキスト"/>
        <xdr:cNvSpPr txBox="1"/>
      </xdr:nvSpPr>
      <xdr:spPr>
        <a:xfrm>
          <a:off x="46863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54863</xdr:rowOff>
    </xdr:from>
    <xdr:to>
      <xdr:col>20</xdr:col>
      <xdr:colOff>38100</xdr:colOff>
      <xdr:row>77</xdr:row>
      <xdr:rowOff>156463</xdr:rowOff>
    </xdr:to>
    <xdr:sp macro="" textlink="">
      <xdr:nvSpPr>
        <xdr:cNvPr id="190" name="楕円 189"/>
        <xdr:cNvSpPr/>
      </xdr:nvSpPr>
      <xdr:spPr>
        <a:xfrm>
          <a:off x="3746500" y="13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147590</xdr:rowOff>
    </xdr:from>
    <xdr:ext cx="469744" cy="259045"/>
    <xdr:sp macro="" textlink="">
      <xdr:nvSpPr>
        <xdr:cNvPr id="191" name="テキスト ボックス 190"/>
        <xdr:cNvSpPr txBox="1"/>
      </xdr:nvSpPr>
      <xdr:spPr>
        <a:xfrm>
          <a:off x="3549728" y="13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59562</xdr:rowOff>
    </xdr:from>
    <xdr:to>
      <xdr:col>15</xdr:col>
      <xdr:colOff>101600</xdr:colOff>
      <xdr:row>77</xdr:row>
      <xdr:rowOff>161162</xdr:rowOff>
    </xdr:to>
    <xdr:sp macro="" textlink="">
      <xdr:nvSpPr>
        <xdr:cNvPr id="192" name="楕円 191"/>
        <xdr:cNvSpPr/>
      </xdr:nvSpPr>
      <xdr:spPr>
        <a:xfrm>
          <a:off x="28575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152289</xdr:rowOff>
    </xdr:from>
    <xdr:ext cx="469744" cy="259045"/>
    <xdr:sp macro="" textlink="">
      <xdr:nvSpPr>
        <xdr:cNvPr id="193" name="テキスト ボックス 192"/>
        <xdr:cNvSpPr txBox="1"/>
      </xdr:nvSpPr>
      <xdr:spPr>
        <a:xfrm>
          <a:off x="2673428" y="133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121665</xdr:rowOff>
    </xdr:from>
    <xdr:to>
      <xdr:col>10</xdr:col>
      <xdr:colOff>165100</xdr:colOff>
      <xdr:row>78</xdr:row>
      <xdr:rowOff>51815</xdr:rowOff>
    </xdr:to>
    <xdr:sp macro="" textlink="">
      <xdr:nvSpPr>
        <xdr:cNvPr id="194" name="楕円 193"/>
        <xdr:cNvSpPr/>
      </xdr:nvSpPr>
      <xdr:spPr>
        <a:xfrm>
          <a:off x="1968500" y="133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42942</xdr:rowOff>
    </xdr:from>
    <xdr:ext cx="469744" cy="259045"/>
    <xdr:sp macro="" textlink="">
      <xdr:nvSpPr>
        <xdr:cNvPr id="195" name="テキスト ボックス 194"/>
        <xdr:cNvSpPr txBox="1"/>
      </xdr:nvSpPr>
      <xdr:spPr>
        <a:xfrm>
          <a:off x="1784428"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86613</xdr:rowOff>
    </xdr:from>
    <xdr:to>
      <xdr:col>6</xdr:col>
      <xdr:colOff>38100</xdr:colOff>
      <xdr:row>78</xdr:row>
      <xdr:rowOff>16763</xdr:rowOff>
    </xdr:to>
    <xdr:sp macro="" textlink="">
      <xdr:nvSpPr>
        <xdr:cNvPr id="196" name="楕円 195"/>
        <xdr:cNvSpPr/>
      </xdr:nvSpPr>
      <xdr:spPr>
        <a:xfrm>
          <a:off x="1079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33290</xdr:rowOff>
    </xdr:from>
    <xdr:ext cx="469744" cy="259045"/>
    <xdr:sp macro="" textlink="">
      <xdr:nvSpPr>
        <xdr:cNvPr id="197" name="テキスト ボックス 196"/>
        <xdr:cNvSpPr txBox="1"/>
      </xdr:nvSpPr>
      <xdr:spPr>
        <a:xfrm>
          <a:off x="895428" y="1306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87122</xdr:rowOff>
    </xdr:from>
    <xdr:to>
      <xdr:col>24</xdr:col>
      <xdr:colOff>63500</xdr:colOff>
      <xdr:row>96</xdr:row>
      <xdr:rowOff>89788</xdr:rowOff>
    </xdr:to>
    <xdr:cxnSp macro="">
      <xdr:nvCxnSpPr>
        <xdr:cNvPr id="225" name="直線コネクタ 224"/>
        <xdr:cNvCxnSpPr/>
      </xdr:nvCxnSpPr>
      <xdr:spPr>
        <a:xfrm>
          <a:off x="3797300" y="16546322"/>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87122</xdr:rowOff>
    </xdr:from>
    <xdr:to>
      <xdr:col>19</xdr:col>
      <xdr:colOff>177800</xdr:colOff>
      <xdr:row>96</xdr:row>
      <xdr:rowOff>116078</xdr:rowOff>
    </xdr:to>
    <xdr:cxnSp macro="">
      <xdr:nvCxnSpPr>
        <xdr:cNvPr id="228" name="直線コネクタ 227"/>
        <xdr:cNvCxnSpPr/>
      </xdr:nvCxnSpPr>
      <xdr:spPr>
        <a:xfrm flipV="1">
          <a:off x="2908300" y="165463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116078</xdr:rowOff>
    </xdr:from>
    <xdr:to>
      <xdr:col>15</xdr:col>
      <xdr:colOff>50800</xdr:colOff>
      <xdr:row>96</xdr:row>
      <xdr:rowOff>152908</xdr:rowOff>
    </xdr:to>
    <xdr:cxnSp macro="">
      <xdr:nvCxnSpPr>
        <xdr:cNvPr id="231" name="直線コネクタ 230"/>
        <xdr:cNvCxnSpPr/>
      </xdr:nvCxnSpPr>
      <xdr:spPr>
        <a:xfrm flipV="1">
          <a:off x="2019300" y="16575278"/>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152908</xdr:rowOff>
    </xdr:from>
    <xdr:to>
      <xdr:col>10</xdr:col>
      <xdr:colOff>114300</xdr:colOff>
      <xdr:row>96</xdr:row>
      <xdr:rowOff>164337</xdr:rowOff>
    </xdr:to>
    <xdr:cxnSp macro="">
      <xdr:nvCxnSpPr>
        <xdr:cNvPr id="234" name="直線コネクタ 233"/>
        <xdr:cNvCxnSpPr/>
      </xdr:nvCxnSpPr>
      <xdr:spPr>
        <a:xfrm flipV="1">
          <a:off x="1130300" y="166121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38988</xdr:rowOff>
    </xdr:from>
    <xdr:to>
      <xdr:col>24</xdr:col>
      <xdr:colOff>114300</xdr:colOff>
      <xdr:row>96</xdr:row>
      <xdr:rowOff>140588</xdr:rowOff>
    </xdr:to>
    <xdr:sp macro="" textlink="">
      <xdr:nvSpPr>
        <xdr:cNvPr id="244" name="楕円 243"/>
        <xdr:cNvSpPr/>
      </xdr:nvSpPr>
      <xdr:spPr>
        <a:xfrm>
          <a:off x="4584700" y="164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61865</xdr:rowOff>
    </xdr:from>
    <xdr:ext cx="469744" cy="259045"/>
    <xdr:sp macro="" textlink="">
      <xdr:nvSpPr>
        <xdr:cNvPr id="245" name="扶助費該当値テキスト"/>
        <xdr:cNvSpPr txBox="1"/>
      </xdr:nvSpPr>
      <xdr:spPr>
        <a:xfrm>
          <a:off x="4686300" y="163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36322</xdr:rowOff>
    </xdr:from>
    <xdr:to>
      <xdr:col>20</xdr:col>
      <xdr:colOff>38100</xdr:colOff>
      <xdr:row>96</xdr:row>
      <xdr:rowOff>137922</xdr:rowOff>
    </xdr:to>
    <xdr:sp macro="" textlink="">
      <xdr:nvSpPr>
        <xdr:cNvPr id="246" name="楕円 245"/>
        <xdr:cNvSpPr/>
      </xdr:nvSpPr>
      <xdr:spPr>
        <a:xfrm>
          <a:off x="3746500" y="164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129049</xdr:rowOff>
    </xdr:from>
    <xdr:ext cx="469744" cy="259045"/>
    <xdr:sp macro="" textlink="">
      <xdr:nvSpPr>
        <xdr:cNvPr id="247" name="テキスト ボックス 246"/>
        <xdr:cNvSpPr txBox="1"/>
      </xdr:nvSpPr>
      <xdr:spPr>
        <a:xfrm>
          <a:off x="3549728" y="1658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65278</xdr:rowOff>
    </xdr:from>
    <xdr:to>
      <xdr:col>15</xdr:col>
      <xdr:colOff>101600</xdr:colOff>
      <xdr:row>96</xdr:row>
      <xdr:rowOff>166878</xdr:rowOff>
    </xdr:to>
    <xdr:sp macro="" textlink="">
      <xdr:nvSpPr>
        <xdr:cNvPr id="248" name="楕円 247"/>
        <xdr:cNvSpPr/>
      </xdr:nvSpPr>
      <xdr:spPr>
        <a:xfrm>
          <a:off x="2857500" y="165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158005</xdr:rowOff>
    </xdr:from>
    <xdr:ext cx="469744" cy="259045"/>
    <xdr:sp macro="" textlink="">
      <xdr:nvSpPr>
        <xdr:cNvPr id="249" name="テキスト ボックス 248"/>
        <xdr:cNvSpPr txBox="1"/>
      </xdr:nvSpPr>
      <xdr:spPr>
        <a:xfrm>
          <a:off x="2673428" y="1661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102108</xdr:rowOff>
    </xdr:from>
    <xdr:to>
      <xdr:col>10</xdr:col>
      <xdr:colOff>165100</xdr:colOff>
      <xdr:row>97</xdr:row>
      <xdr:rowOff>32258</xdr:rowOff>
    </xdr:to>
    <xdr:sp macro="" textlink="">
      <xdr:nvSpPr>
        <xdr:cNvPr id="250" name="楕円 249"/>
        <xdr:cNvSpPr/>
      </xdr:nvSpPr>
      <xdr:spPr>
        <a:xfrm>
          <a:off x="1968500" y="165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23385</xdr:rowOff>
    </xdr:from>
    <xdr:ext cx="469744" cy="259045"/>
    <xdr:sp macro="" textlink="">
      <xdr:nvSpPr>
        <xdr:cNvPr id="251" name="テキスト ボックス 250"/>
        <xdr:cNvSpPr txBox="1"/>
      </xdr:nvSpPr>
      <xdr:spPr>
        <a:xfrm>
          <a:off x="1784428" y="1665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113537</xdr:rowOff>
    </xdr:from>
    <xdr:to>
      <xdr:col>6</xdr:col>
      <xdr:colOff>38100</xdr:colOff>
      <xdr:row>97</xdr:row>
      <xdr:rowOff>43687</xdr:rowOff>
    </xdr:to>
    <xdr:sp macro="" textlink="">
      <xdr:nvSpPr>
        <xdr:cNvPr id="252" name="楕円 251"/>
        <xdr:cNvSpPr/>
      </xdr:nvSpPr>
      <xdr:spPr>
        <a:xfrm>
          <a:off x="1079500" y="16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34814</xdr:rowOff>
    </xdr:from>
    <xdr:ext cx="469744" cy="259045"/>
    <xdr:sp macro="" textlink="">
      <xdr:nvSpPr>
        <xdr:cNvPr id="253" name="テキスト ボックス 252"/>
        <xdr:cNvSpPr txBox="1"/>
      </xdr:nvSpPr>
      <xdr:spPr>
        <a:xfrm>
          <a:off x="895428" y="1666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125657</xdr:rowOff>
    </xdr:from>
    <xdr:to>
      <xdr:col>55</xdr:col>
      <xdr:colOff>0</xdr:colOff>
      <xdr:row>37</xdr:row>
      <xdr:rowOff>15505</xdr:rowOff>
    </xdr:to>
    <xdr:cxnSp macro="">
      <xdr:nvCxnSpPr>
        <xdr:cNvPr id="283" name="直線コネクタ 282"/>
        <xdr:cNvCxnSpPr/>
      </xdr:nvCxnSpPr>
      <xdr:spPr>
        <a:xfrm>
          <a:off x="9639300" y="6297857"/>
          <a:ext cx="838200" cy="6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153921</xdr:rowOff>
    </xdr:from>
    <xdr:ext cx="534377" cy="259045"/>
    <xdr:sp macro="" textlink="">
      <xdr:nvSpPr>
        <xdr:cNvPr id="284" name="補助費等平均値テキスト"/>
        <xdr:cNvSpPr txBox="1"/>
      </xdr:nvSpPr>
      <xdr:spPr>
        <a:xfrm>
          <a:off x="10528300" y="6154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125657</xdr:rowOff>
    </xdr:from>
    <xdr:to>
      <xdr:col>50</xdr:col>
      <xdr:colOff>114300</xdr:colOff>
      <xdr:row>36</xdr:row>
      <xdr:rowOff>157906</xdr:rowOff>
    </xdr:to>
    <xdr:cxnSp macro="">
      <xdr:nvCxnSpPr>
        <xdr:cNvPr id="286" name="直線コネクタ 285"/>
        <xdr:cNvCxnSpPr/>
      </xdr:nvCxnSpPr>
      <xdr:spPr>
        <a:xfrm flipV="1">
          <a:off x="8750300" y="6297857"/>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83436</xdr:rowOff>
    </xdr:from>
    <xdr:ext cx="534377" cy="259045"/>
    <xdr:sp macro="" textlink="">
      <xdr:nvSpPr>
        <xdr:cNvPr id="288" name="テキスト ボックス 287"/>
        <xdr:cNvSpPr txBox="1"/>
      </xdr:nvSpPr>
      <xdr:spPr>
        <a:xfrm>
          <a:off x="93594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157906</xdr:rowOff>
    </xdr:from>
    <xdr:to>
      <xdr:col>45</xdr:col>
      <xdr:colOff>177800</xdr:colOff>
      <xdr:row>36</xdr:row>
      <xdr:rowOff>165107</xdr:rowOff>
    </xdr:to>
    <xdr:cxnSp macro="">
      <xdr:nvCxnSpPr>
        <xdr:cNvPr id="289" name="直線コネクタ 288"/>
        <xdr:cNvCxnSpPr/>
      </xdr:nvCxnSpPr>
      <xdr:spPr>
        <a:xfrm flipV="1">
          <a:off x="7861300" y="633010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165107</xdr:rowOff>
    </xdr:from>
    <xdr:to>
      <xdr:col>41</xdr:col>
      <xdr:colOff>50800</xdr:colOff>
      <xdr:row>38</xdr:row>
      <xdr:rowOff>8712</xdr:rowOff>
    </xdr:to>
    <xdr:cxnSp macro="">
      <xdr:nvCxnSpPr>
        <xdr:cNvPr id="292" name="直線コネクタ 291"/>
        <xdr:cNvCxnSpPr/>
      </xdr:nvCxnSpPr>
      <xdr:spPr>
        <a:xfrm flipV="1">
          <a:off x="6972300" y="6337307"/>
          <a:ext cx="889000" cy="18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66944</xdr:rowOff>
    </xdr:from>
    <xdr:ext cx="534377" cy="259045"/>
    <xdr:sp macro="" textlink="">
      <xdr:nvSpPr>
        <xdr:cNvPr id="296" name="テキスト ボックス 295"/>
        <xdr:cNvSpPr txBox="1"/>
      </xdr:nvSpPr>
      <xdr:spPr>
        <a:xfrm>
          <a:off x="6705111" y="62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136155</xdr:rowOff>
    </xdr:from>
    <xdr:to>
      <xdr:col>55</xdr:col>
      <xdr:colOff>50800</xdr:colOff>
      <xdr:row>37</xdr:row>
      <xdr:rowOff>66305</xdr:rowOff>
    </xdr:to>
    <xdr:sp macro="" textlink="">
      <xdr:nvSpPr>
        <xdr:cNvPr id="302" name="楕円 301"/>
        <xdr:cNvSpPr/>
      </xdr:nvSpPr>
      <xdr:spPr>
        <a:xfrm>
          <a:off x="10426700" y="63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114582</xdr:rowOff>
    </xdr:from>
    <xdr:ext cx="534377" cy="259045"/>
    <xdr:sp macro="" textlink="">
      <xdr:nvSpPr>
        <xdr:cNvPr id="303" name="補助費等該当値テキスト"/>
        <xdr:cNvSpPr txBox="1"/>
      </xdr:nvSpPr>
      <xdr:spPr>
        <a:xfrm>
          <a:off x="10528300" y="6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74857</xdr:rowOff>
    </xdr:from>
    <xdr:to>
      <xdr:col>50</xdr:col>
      <xdr:colOff>165100</xdr:colOff>
      <xdr:row>37</xdr:row>
      <xdr:rowOff>5007</xdr:rowOff>
    </xdr:to>
    <xdr:sp macro="" textlink="">
      <xdr:nvSpPr>
        <xdr:cNvPr id="304" name="楕円 303"/>
        <xdr:cNvSpPr/>
      </xdr:nvSpPr>
      <xdr:spPr>
        <a:xfrm>
          <a:off x="9588500" y="62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167584</xdr:rowOff>
    </xdr:from>
    <xdr:ext cx="534377" cy="259045"/>
    <xdr:sp macro="" textlink="">
      <xdr:nvSpPr>
        <xdr:cNvPr id="305" name="テキスト ボックス 304"/>
        <xdr:cNvSpPr txBox="1"/>
      </xdr:nvSpPr>
      <xdr:spPr>
        <a:xfrm>
          <a:off x="9359411" y="63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107106</xdr:rowOff>
    </xdr:from>
    <xdr:to>
      <xdr:col>46</xdr:col>
      <xdr:colOff>38100</xdr:colOff>
      <xdr:row>37</xdr:row>
      <xdr:rowOff>37256</xdr:rowOff>
    </xdr:to>
    <xdr:sp macro="" textlink="">
      <xdr:nvSpPr>
        <xdr:cNvPr id="306" name="楕円 305"/>
        <xdr:cNvSpPr/>
      </xdr:nvSpPr>
      <xdr:spPr>
        <a:xfrm>
          <a:off x="8699500" y="62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28383</xdr:rowOff>
    </xdr:from>
    <xdr:ext cx="534377" cy="259045"/>
    <xdr:sp macro="" textlink="">
      <xdr:nvSpPr>
        <xdr:cNvPr id="307" name="テキスト ボックス 306"/>
        <xdr:cNvSpPr txBox="1"/>
      </xdr:nvSpPr>
      <xdr:spPr>
        <a:xfrm>
          <a:off x="8483111" y="63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114307</xdr:rowOff>
    </xdr:from>
    <xdr:to>
      <xdr:col>41</xdr:col>
      <xdr:colOff>101600</xdr:colOff>
      <xdr:row>37</xdr:row>
      <xdr:rowOff>44457</xdr:rowOff>
    </xdr:to>
    <xdr:sp macro="" textlink="">
      <xdr:nvSpPr>
        <xdr:cNvPr id="308" name="楕円 307"/>
        <xdr:cNvSpPr/>
      </xdr:nvSpPr>
      <xdr:spPr>
        <a:xfrm>
          <a:off x="7810500" y="62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35584</xdr:rowOff>
    </xdr:from>
    <xdr:ext cx="534377" cy="259045"/>
    <xdr:sp macro="" textlink="">
      <xdr:nvSpPr>
        <xdr:cNvPr id="309" name="テキスト ボックス 308"/>
        <xdr:cNvSpPr txBox="1"/>
      </xdr:nvSpPr>
      <xdr:spPr>
        <a:xfrm>
          <a:off x="7594111" y="63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129362</xdr:rowOff>
    </xdr:from>
    <xdr:to>
      <xdr:col>36</xdr:col>
      <xdr:colOff>165100</xdr:colOff>
      <xdr:row>38</xdr:row>
      <xdr:rowOff>59513</xdr:rowOff>
    </xdr:to>
    <xdr:sp macro="" textlink="">
      <xdr:nvSpPr>
        <xdr:cNvPr id="310" name="楕円 309"/>
        <xdr:cNvSpPr/>
      </xdr:nvSpPr>
      <xdr:spPr>
        <a:xfrm>
          <a:off x="69215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50639</xdr:rowOff>
    </xdr:from>
    <xdr:ext cx="534377" cy="259045"/>
    <xdr:sp macro="" textlink="">
      <xdr:nvSpPr>
        <xdr:cNvPr id="311" name="テキスト ボックス 310"/>
        <xdr:cNvSpPr txBox="1"/>
      </xdr:nvSpPr>
      <xdr:spPr>
        <a:xfrm>
          <a:off x="6705111" y="656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29253</xdr:rowOff>
    </xdr:from>
    <xdr:to>
      <xdr:col>55</xdr:col>
      <xdr:colOff>0</xdr:colOff>
      <xdr:row>56</xdr:row>
      <xdr:rowOff>49218</xdr:rowOff>
    </xdr:to>
    <xdr:cxnSp macro="">
      <xdr:nvCxnSpPr>
        <xdr:cNvPr id="340" name="直線コネクタ 339"/>
        <xdr:cNvCxnSpPr/>
      </xdr:nvCxnSpPr>
      <xdr:spPr>
        <a:xfrm>
          <a:off x="9639300" y="9630453"/>
          <a:ext cx="8382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29253</xdr:rowOff>
    </xdr:from>
    <xdr:to>
      <xdr:col>50</xdr:col>
      <xdr:colOff>114300</xdr:colOff>
      <xdr:row>56</xdr:row>
      <xdr:rowOff>58253</xdr:rowOff>
    </xdr:to>
    <xdr:cxnSp macro="">
      <xdr:nvCxnSpPr>
        <xdr:cNvPr id="343" name="直線コネクタ 342"/>
        <xdr:cNvCxnSpPr/>
      </xdr:nvCxnSpPr>
      <xdr:spPr>
        <a:xfrm flipV="1">
          <a:off x="8750300" y="9630453"/>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58253</xdr:rowOff>
    </xdr:from>
    <xdr:to>
      <xdr:col>45</xdr:col>
      <xdr:colOff>177800</xdr:colOff>
      <xdr:row>56</xdr:row>
      <xdr:rowOff>102014</xdr:rowOff>
    </xdr:to>
    <xdr:cxnSp macro="">
      <xdr:nvCxnSpPr>
        <xdr:cNvPr id="346" name="直線コネクタ 345"/>
        <xdr:cNvCxnSpPr/>
      </xdr:nvCxnSpPr>
      <xdr:spPr>
        <a:xfrm flipV="1">
          <a:off x="7861300" y="9659453"/>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75866</xdr:rowOff>
    </xdr:from>
    <xdr:to>
      <xdr:col>41</xdr:col>
      <xdr:colOff>50800</xdr:colOff>
      <xdr:row>56</xdr:row>
      <xdr:rowOff>102014</xdr:rowOff>
    </xdr:to>
    <xdr:cxnSp macro="">
      <xdr:nvCxnSpPr>
        <xdr:cNvPr id="349" name="直線コネクタ 348"/>
        <xdr:cNvCxnSpPr/>
      </xdr:nvCxnSpPr>
      <xdr:spPr>
        <a:xfrm>
          <a:off x="6972300" y="9677066"/>
          <a:ext cx="8890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169868</xdr:rowOff>
    </xdr:from>
    <xdr:to>
      <xdr:col>55</xdr:col>
      <xdr:colOff>50800</xdr:colOff>
      <xdr:row>56</xdr:row>
      <xdr:rowOff>100018</xdr:rowOff>
    </xdr:to>
    <xdr:sp macro="" textlink="">
      <xdr:nvSpPr>
        <xdr:cNvPr id="359" name="楕円 358"/>
        <xdr:cNvSpPr/>
      </xdr:nvSpPr>
      <xdr:spPr>
        <a:xfrm>
          <a:off x="10426700" y="95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21295</xdr:rowOff>
    </xdr:from>
    <xdr:ext cx="534377" cy="259045"/>
    <xdr:sp macro="" textlink="">
      <xdr:nvSpPr>
        <xdr:cNvPr id="360" name="普通建設事業費該当値テキスト"/>
        <xdr:cNvSpPr txBox="1"/>
      </xdr:nvSpPr>
      <xdr:spPr>
        <a:xfrm>
          <a:off x="10528300" y="94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149903</xdr:rowOff>
    </xdr:from>
    <xdr:to>
      <xdr:col>50</xdr:col>
      <xdr:colOff>165100</xdr:colOff>
      <xdr:row>56</xdr:row>
      <xdr:rowOff>80053</xdr:rowOff>
    </xdr:to>
    <xdr:sp macro="" textlink="">
      <xdr:nvSpPr>
        <xdr:cNvPr id="361" name="楕円 360"/>
        <xdr:cNvSpPr/>
      </xdr:nvSpPr>
      <xdr:spPr>
        <a:xfrm>
          <a:off x="9588500" y="95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96580</xdr:rowOff>
    </xdr:from>
    <xdr:ext cx="534377" cy="259045"/>
    <xdr:sp macro="" textlink="">
      <xdr:nvSpPr>
        <xdr:cNvPr id="362" name="テキスト ボックス 361"/>
        <xdr:cNvSpPr txBox="1"/>
      </xdr:nvSpPr>
      <xdr:spPr>
        <a:xfrm>
          <a:off x="9359411" y="93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7453</xdr:rowOff>
    </xdr:from>
    <xdr:to>
      <xdr:col>46</xdr:col>
      <xdr:colOff>38100</xdr:colOff>
      <xdr:row>56</xdr:row>
      <xdr:rowOff>109053</xdr:rowOff>
    </xdr:to>
    <xdr:sp macro="" textlink="">
      <xdr:nvSpPr>
        <xdr:cNvPr id="363" name="楕円 362"/>
        <xdr:cNvSpPr/>
      </xdr:nvSpPr>
      <xdr:spPr>
        <a:xfrm>
          <a:off x="8699500" y="9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125580</xdr:rowOff>
    </xdr:from>
    <xdr:ext cx="534377" cy="259045"/>
    <xdr:sp macro="" textlink="">
      <xdr:nvSpPr>
        <xdr:cNvPr id="364" name="テキスト ボックス 363"/>
        <xdr:cNvSpPr txBox="1"/>
      </xdr:nvSpPr>
      <xdr:spPr>
        <a:xfrm>
          <a:off x="8483111" y="93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51214</xdr:rowOff>
    </xdr:from>
    <xdr:to>
      <xdr:col>41</xdr:col>
      <xdr:colOff>101600</xdr:colOff>
      <xdr:row>56</xdr:row>
      <xdr:rowOff>152814</xdr:rowOff>
    </xdr:to>
    <xdr:sp macro="" textlink="">
      <xdr:nvSpPr>
        <xdr:cNvPr id="365" name="楕円 364"/>
        <xdr:cNvSpPr/>
      </xdr:nvSpPr>
      <xdr:spPr>
        <a:xfrm>
          <a:off x="7810500" y="96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169341</xdr:rowOff>
    </xdr:from>
    <xdr:ext cx="534377" cy="259045"/>
    <xdr:sp macro="" textlink="">
      <xdr:nvSpPr>
        <xdr:cNvPr id="366" name="テキスト ボックス 365"/>
        <xdr:cNvSpPr txBox="1"/>
      </xdr:nvSpPr>
      <xdr:spPr>
        <a:xfrm>
          <a:off x="7594111" y="942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25066</xdr:rowOff>
    </xdr:from>
    <xdr:to>
      <xdr:col>36</xdr:col>
      <xdr:colOff>165100</xdr:colOff>
      <xdr:row>56</xdr:row>
      <xdr:rowOff>126666</xdr:rowOff>
    </xdr:to>
    <xdr:sp macro="" textlink="">
      <xdr:nvSpPr>
        <xdr:cNvPr id="367" name="楕円 366"/>
        <xdr:cNvSpPr/>
      </xdr:nvSpPr>
      <xdr:spPr>
        <a:xfrm>
          <a:off x="6921500" y="96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143193</xdr:rowOff>
    </xdr:from>
    <xdr:ext cx="534377" cy="259045"/>
    <xdr:sp macro="" textlink="">
      <xdr:nvSpPr>
        <xdr:cNvPr id="368" name="テキスト ボックス 367"/>
        <xdr:cNvSpPr txBox="1"/>
      </xdr:nvSpPr>
      <xdr:spPr>
        <a:xfrm>
          <a:off x="6705111" y="94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123565</xdr:rowOff>
    </xdr:from>
    <xdr:to>
      <xdr:col>55</xdr:col>
      <xdr:colOff>0</xdr:colOff>
      <xdr:row>76</xdr:row>
      <xdr:rowOff>157587</xdr:rowOff>
    </xdr:to>
    <xdr:cxnSp macro="">
      <xdr:nvCxnSpPr>
        <xdr:cNvPr id="395" name="直線コネクタ 394"/>
        <xdr:cNvCxnSpPr/>
      </xdr:nvCxnSpPr>
      <xdr:spPr>
        <a:xfrm flipV="1">
          <a:off x="9639300" y="13153765"/>
          <a:ext cx="8382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124937</xdr:rowOff>
    </xdr:from>
    <xdr:to>
      <xdr:col>50</xdr:col>
      <xdr:colOff>114300</xdr:colOff>
      <xdr:row>76</xdr:row>
      <xdr:rowOff>157587</xdr:rowOff>
    </xdr:to>
    <xdr:cxnSp macro="">
      <xdr:nvCxnSpPr>
        <xdr:cNvPr id="398" name="直線コネクタ 397"/>
        <xdr:cNvCxnSpPr/>
      </xdr:nvCxnSpPr>
      <xdr:spPr>
        <a:xfrm>
          <a:off x="8750300" y="13155137"/>
          <a:ext cx="8890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29590</xdr:rowOff>
    </xdr:from>
    <xdr:to>
      <xdr:col>45</xdr:col>
      <xdr:colOff>177800</xdr:colOff>
      <xdr:row>76</xdr:row>
      <xdr:rowOff>124937</xdr:rowOff>
    </xdr:to>
    <xdr:cxnSp macro="">
      <xdr:nvCxnSpPr>
        <xdr:cNvPr id="401" name="直線コネクタ 400"/>
        <xdr:cNvCxnSpPr/>
      </xdr:nvCxnSpPr>
      <xdr:spPr>
        <a:xfrm>
          <a:off x="7861300" y="13059790"/>
          <a:ext cx="889000" cy="9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29590</xdr:rowOff>
    </xdr:from>
    <xdr:to>
      <xdr:col>41</xdr:col>
      <xdr:colOff>50800</xdr:colOff>
      <xdr:row>76</xdr:row>
      <xdr:rowOff>150521</xdr:rowOff>
    </xdr:to>
    <xdr:cxnSp macro="">
      <xdr:nvCxnSpPr>
        <xdr:cNvPr id="404" name="直線コネクタ 403"/>
        <xdr:cNvCxnSpPr/>
      </xdr:nvCxnSpPr>
      <xdr:spPr>
        <a:xfrm flipV="1">
          <a:off x="6972300" y="13059790"/>
          <a:ext cx="889000" cy="1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72765</xdr:rowOff>
    </xdr:from>
    <xdr:to>
      <xdr:col>55</xdr:col>
      <xdr:colOff>50800</xdr:colOff>
      <xdr:row>77</xdr:row>
      <xdr:rowOff>2915</xdr:rowOff>
    </xdr:to>
    <xdr:sp macro="" textlink="">
      <xdr:nvSpPr>
        <xdr:cNvPr id="414" name="楕円 413"/>
        <xdr:cNvSpPr/>
      </xdr:nvSpPr>
      <xdr:spPr>
        <a:xfrm>
          <a:off x="10426700" y="131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95642</xdr:rowOff>
    </xdr:from>
    <xdr:ext cx="534377" cy="259045"/>
    <xdr:sp macro="" textlink="">
      <xdr:nvSpPr>
        <xdr:cNvPr id="415" name="普通建設事業費 （ うち新規整備　）該当値テキスト"/>
        <xdr:cNvSpPr txBox="1"/>
      </xdr:nvSpPr>
      <xdr:spPr>
        <a:xfrm>
          <a:off x="10528300" y="129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106787</xdr:rowOff>
    </xdr:from>
    <xdr:to>
      <xdr:col>50</xdr:col>
      <xdr:colOff>165100</xdr:colOff>
      <xdr:row>77</xdr:row>
      <xdr:rowOff>36937</xdr:rowOff>
    </xdr:to>
    <xdr:sp macro="" textlink="">
      <xdr:nvSpPr>
        <xdr:cNvPr id="416" name="楕円 415"/>
        <xdr:cNvSpPr/>
      </xdr:nvSpPr>
      <xdr:spPr>
        <a:xfrm>
          <a:off x="9588500" y="131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53465</xdr:rowOff>
    </xdr:from>
    <xdr:ext cx="534377" cy="259045"/>
    <xdr:sp macro="" textlink="">
      <xdr:nvSpPr>
        <xdr:cNvPr id="417" name="テキスト ボックス 416"/>
        <xdr:cNvSpPr txBox="1"/>
      </xdr:nvSpPr>
      <xdr:spPr>
        <a:xfrm>
          <a:off x="9359411" y="12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74137</xdr:rowOff>
    </xdr:from>
    <xdr:to>
      <xdr:col>46</xdr:col>
      <xdr:colOff>38100</xdr:colOff>
      <xdr:row>77</xdr:row>
      <xdr:rowOff>4287</xdr:rowOff>
    </xdr:to>
    <xdr:sp macro="" textlink="">
      <xdr:nvSpPr>
        <xdr:cNvPr id="418" name="楕円 417"/>
        <xdr:cNvSpPr/>
      </xdr:nvSpPr>
      <xdr:spPr>
        <a:xfrm>
          <a:off x="8699500" y="131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20814</xdr:rowOff>
    </xdr:from>
    <xdr:ext cx="534377" cy="259045"/>
    <xdr:sp macro="" textlink="">
      <xdr:nvSpPr>
        <xdr:cNvPr id="419" name="テキスト ボックス 418"/>
        <xdr:cNvSpPr txBox="1"/>
      </xdr:nvSpPr>
      <xdr:spPr>
        <a:xfrm>
          <a:off x="8483111" y="128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150240</xdr:rowOff>
    </xdr:from>
    <xdr:to>
      <xdr:col>41</xdr:col>
      <xdr:colOff>101600</xdr:colOff>
      <xdr:row>76</xdr:row>
      <xdr:rowOff>80390</xdr:rowOff>
    </xdr:to>
    <xdr:sp macro="" textlink="">
      <xdr:nvSpPr>
        <xdr:cNvPr id="420" name="楕円 419"/>
        <xdr:cNvSpPr/>
      </xdr:nvSpPr>
      <xdr:spPr>
        <a:xfrm>
          <a:off x="7810500" y="130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96918</xdr:rowOff>
    </xdr:from>
    <xdr:ext cx="534377" cy="259045"/>
    <xdr:sp macro="" textlink="">
      <xdr:nvSpPr>
        <xdr:cNvPr id="421" name="テキスト ボックス 420"/>
        <xdr:cNvSpPr txBox="1"/>
      </xdr:nvSpPr>
      <xdr:spPr>
        <a:xfrm>
          <a:off x="7594111" y="127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99721</xdr:rowOff>
    </xdr:from>
    <xdr:to>
      <xdr:col>36</xdr:col>
      <xdr:colOff>165100</xdr:colOff>
      <xdr:row>77</xdr:row>
      <xdr:rowOff>29871</xdr:rowOff>
    </xdr:to>
    <xdr:sp macro="" textlink="">
      <xdr:nvSpPr>
        <xdr:cNvPr id="422" name="楕円 421"/>
        <xdr:cNvSpPr/>
      </xdr:nvSpPr>
      <xdr:spPr>
        <a:xfrm>
          <a:off x="6921500" y="131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46397</xdr:rowOff>
    </xdr:from>
    <xdr:ext cx="534377" cy="259045"/>
    <xdr:sp macro="" textlink="">
      <xdr:nvSpPr>
        <xdr:cNvPr id="423" name="テキスト ボックス 422"/>
        <xdr:cNvSpPr txBox="1"/>
      </xdr:nvSpPr>
      <xdr:spPr>
        <a:xfrm>
          <a:off x="6705111" y="129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36830</xdr:rowOff>
    </xdr:from>
    <xdr:to>
      <xdr:col>55</xdr:col>
      <xdr:colOff>0</xdr:colOff>
      <xdr:row>96</xdr:row>
      <xdr:rowOff>170287</xdr:rowOff>
    </xdr:to>
    <xdr:cxnSp macro="">
      <xdr:nvCxnSpPr>
        <xdr:cNvPr id="449" name="直線コネクタ 448"/>
        <xdr:cNvCxnSpPr/>
      </xdr:nvCxnSpPr>
      <xdr:spPr>
        <a:xfrm>
          <a:off x="9639300" y="16496030"/>
          <a:ext cx="838200" cy="1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36830</xdr:rowOff>
    </xdr:from>
    <xdr:to>
      <xdr:col>50</xdr:col>
      <xdr:colOff>114300</xdr:colOff>
      <xdr:row>97</xdr:row>
      <xdr:rowOff>23022</xdr:rowOff>
    </xdr:to>
    <xdr:cxnSp macro="">
      <xdr:nvCxnSpPr>
        <xdr:cNvPr id="452" name="直線コネクタ 451"/>
        <xdr:cNvCxnSpPr/>
      </xdr:nvCxnSpPr>
      <xdr:spPr>
        <a:xfrm flipV="1">
          <a:off x="8750300" y="16496030"/>
          <a:ext cx="889000" cy="15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23022</xdr:rowOff>
    </xdr:from>
    <xdr:to>
      <xdr:col>45</xdr:col>
      <xdr:colOff>177800</xdr:colOff>
      <xdr:row>99</xdr:row>
      <xdr:rowOff>12415</xdr:rowOff>
    </xdr:to>
    <xdr:cxnSp macro="">
      <xdr:nvCxnSpPr>
        <xdr:cNvPr id="455" name="直線コネクタ 454"/>
        <xdr:cNvCxnSpPr/>
      </xdr:nvCxnSpPr>
      <xdr:spPr>
        <a:xfrm flipV="1">
          <a:off x="7861300" y="16653672"/>
          <a:ext cx="889000" cy="33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45197</xdr:rowOff>
    </xdr:from>
    <xdr:to>
      <xdr:col>41</xdr:col>
      <xdr:colOff>50800</xdr:colOff>
      <xdr:row>99</xdr:row>
      <xdr:rowOff>12415</xdr:rowOff>
    </xdr:to>
    <xdr:cxnSp macro="">
      <xdr:nvCxnSpPr>
        <xdr:cNvPr id="458" name="直線コネクタ 457"/>
        <xdr:cNvCxnSpPr/>
      </xdr:nvCxnSpPr>
      <xdr:spPr>
        <a:xfrm>
          <a:off x="6972300" y="16675847"/>
          <a:ext cx="889000" cy="3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124274</xdr:rowOff>
    </xdr:from>
    <xdr:ext cx="534377" cy="259045"/>
    <xdr:sp macro="" textlink="">
      <xdr:nvSpPr>
        <xdr:cNvPr id="460" name="テキスト ボックス 459"/>
        <xdr:cNvSpPr txBox="1"/>
      </xdr:nvSpPr>
      <xdr:spPr>
        <a:xfrm>
          <a:off x="7594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119487</xdr:rowOff>
    </xdr:from>
    <xdr:to>
      <xdr:col>55</xdr:col>
      <xdr:colOff>50800</xdr:colOff>
      <xdr:row>97</xdr:row>
      <xdr:rowOff>49637</xdr:rowOff>
    </xdr:to>
    <xdr:sp macro="" textlink="">
      <xdr:nvSpPr>
        <xdr:cNvPr id="468" name="楕円 467"/>
        <xdr:cNvSpPr/>
      </xdr:nvSpPr>
      <xdr:spPr>
        <a:xfrm>
          <a:off x="10426700" y="16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142364</xdr:rowOff>
    </xdr:from>
    <xdr:ext cx="534377" cy="259045"/>
    <xdr:sp macro="" textlink="">
      <xdr:nvSpPr>
        <xdr:cNvPr id="469" name="普通建設事業費 （ うち更新整備　）該当値テキスト"/>
        <xdr:cNvSpPr txBox="1"/>
      </xdr:nvSpPr>
      <xdr:spPr>
        <a:xfrm>
          <a:off x="10528300" y="164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157480</xdr:rowOff>
    </xdr:from>
    <xdr:to>
      <xdr:col>50</xdr:col>
      <xdr:colOff>165100</xdr:colOff>
      <xdr:row>96</xdr:row>
      <xdr:rowOff>87630</xdr:rowOff>
    </xdr:to>
    <xdr:sp macro="" textlink="">
      <xdr:nvSpPr>
        <xdr:cNvPr id="470" name="楕円 469"/>
        <xdr:cNvSpPr/>
      </xdr:nvSpPr>
      <xdr:spPr>
        <a:xfrm>
          <a:off x="9588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104157</xdr:rowOff>
    </xdr:from>
    <xdr:ext cx="534377" cy="259045"/>
    <xdr:sp macro="" textlink="">
      <xdr:nvSpPr>
        <xdr:cNvPr id="471" name="テキスト ボックス 470"/>
        <xdr:cNvSpPr txBox="1"/>
      </xdr:nvSpPr>
      <xdr:spPr>
        <a:xfrm>
          <a:off x="9359411" y="162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143672</xdr:rowOff>
    </xdr:from>
    <xdr:to>
      <xdr:col>46</xdr:col>
      <xdr:colOff>38100</xdr:colOff>
      <xdr:row>97</xdr:row>
      <xdr:rowOff>73822</xdr:rowOff>
    </xdr:to>
    <xdr:sp macro="" textlink="">
      <xdr:nvSpPr>
        <xdr:cNvPr id="472" name="楕円 471"/>
        <xdr:cNvSpPr/>
      </xdr:nvSpPr>
      <xdr:spPr>
        <a:xfrm>
          <a:off x="8699500" y="166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90349</xdr:rowOff>
    </xdr:from>
    <xdr:ext cx="534377" cy="259045"/>
    <xdr:sp macro="" textlink="">
      <xdr:nvSpPr>
        <xdr:cNvPr id="473" name="テキスト ボックス 472"/>
        <xdr:cNvSpPr txBox="1"/>
      </xdr:nvSpPr>
      <xdr:spPr>
        <a:xfrm>
          <a:off x="8483111" y="163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133065</xdr:rowOff>
    </xdr:from>
    <xdr:to>
      <xdr:col>41</xdr:col>
      <xdr:colOff>101600</xdr:colOff>
      <xdr:row>99</xdr:row>
      <xdr:rowOff>63215</xdr:rowOff>
    </xdr:to>
    <xdr:sp macro="" textlink="">
      <xdr:nvSpPr>
        <xdr:cNvPr id="474" name="楕円 473"/>
        <xdr:cNvSpPr/>
      </xdr:nvSpPr>
      <xdr:spPr>
        <a:xfrm>
          <a:off x="7810500" y="169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54342</xdr:rowOff>
    </xdr:from>
    <xdr:ext cx="469744" cy="259045"/>
    <xdr:sp macro="" textlink="">
      <xdr:nvSpPr>
        <xdr:cNvPr id="475" name="テキスト ボックス 474"/>
        <xdr:cNvSpPr txBox="1"/>
      </xdr:nvSpPr>
      <xdr:spPr>
        <a:xfrm>
          <a:off x="7626428" y="1702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165847</xdr:rowOff>
    </xdr:from>
    <xdr:to>
      <xdr:col>36</xdr:col>
      <xdr:colOff>165100</xdr:colOff>
      <xdr:row>97</xdr:row>
      <xdr:rowOff>95997</xdr:rowOff>
    </xdr:to>
    <xdr:sp macro="" textlink="">
      <xdr:nvSpPr>
        <xdr:cNvPr id="476" name="楕円 475"/>
        <xdr:cNvSpPr/>
      </xdr:nvSpPr>
      <xdr:spPr>
        <a:xfrm>
          <a:off x="6921500" y="166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112524</xdr:rowOff>
    </xdr:from>
    <xdr:ext cx="534377" cy="259045"/>
    <xdr:sp macro="" textlink="">
      <xdr:nvSpPr>
        <xdr:cNvPr id="477" name="テキスト ボックス 476"/>
        <xdr:cNvSpPr txBox="1"/>
      </xdr:nvSpPr>
      <xdr:spPr>
        <a:xfrm>
          <a:off x="6705111" y="1640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95809</xdr:rowOff>
    </xdr:from>
    <xdr:to>
      <xdr:col>85</xdr:col>
      <xdr:colOff>127000</xdr:colOff>
      <xdr:row>38</xdr:row>
      <xdr:rowOff>120886</xdr:rowOff>
    </xdr:to>
    <xdr:cxnSp macro="">
      <xdr:nvCxnSpPr>
        <xdr:cNvPr id="502" name="直線コネクタ 501"/>
        <xdr:cNvCxnSpPr/>
      </xdr:nvCxnSpPr>
      <xdr:spPr>
        <a:xfrm flipV="1">
          <a:off x="15481300" y="6610909"/>
          <a:ext cx="8382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120886</xdr:rowOff>
    </xdr:from>
    <xdr:to>
      <xdr:col>81</xdr:col>
      <xdr:colOff>50800</xdr:colOff>
      <xdr:row>38</xdr:row>
      <xdr:rowOff>127630</xdr:rowOff>
    </xdr:to>
    <xdr:cxnSp macro="">
      <xdr:nvCxnSpPr>
        <xdr:cNvPr id="505" name="直線コネクタ 504"/>
        <xdr:cNvCxnSpPr/>
      </xdr:nvCxnSpPr>
      <xdr:spPr>
        <a:xfrm flipV="1">
          <a:off x="14592300" y="6635986"/>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109502</xdr:rowOff>
    </xdr:from>
    <xdr:to>
      <xdr:col>76</xdr:col>
      <xdr:colOff>114300</xdr:colOff>
      <xdr:row>38</xdr:row>
      <xdr:rowOff>127630</xdr:rowOff>
    </xdr:to>
    <xdr:cxnSp macro="">
      <xdr:nvCxnSpPr>
        <xdr:cNvPr id="508" name="直線コネクタ 507"/>
        <xdr:cNvCxnSpPr/>
      </xdr:nvCxnSpPr>
      <xdr:spPr>
        <a:xfrm>
          <a:off x="13703300" y="6624602"/>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29629</xdr:rowOff>
    </xdr:from>
    <xdr:to>
      <xdr:col>71</xdr:col>
      <xdr:colOff>177800</xdr:colOff>
      <xdr:row>38</xdr:row>
      <xdr:rowOff>109502</xdr:rowOff>
    </xdr:to>
    <xdr:cxnSp macro="">
      <xdr:nvCxnSpPr>
        <xdr:cNvPr id="511" name="直線コネクタ 510"/>
        <xdr:cNvCxnSpPr/>
      </xdr:nvCxnSpPr>
      <xdr:spPr>
        <a:xfrm>
          <a:off x="12814300" y="6544729"/>
          <a:ext cx="889000" cy="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123928</xdr:rowOff>
    </xdr:from>
    <xdr:ext cx="469744" cy="259045"/>
    <xdr:sp macro="" textlink="">
      <xdr:nvSpPr>
        <xdr:cNvPr id="515" name="テキスト ボックス 514"/>
        <xdr:cNvSpPr txBox="1"/>
      </xdr:nvSpPr>
      <xdr:spPr>
        <a:xfrm>
          <a:off x="12579428" y="663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45009</xdr:rowOff>
    </xdr:from>
    <xdr:to>
      <xdr:col>85</xdr:col>
      <xdr:colOff>177800</xdr:colOff>
      <xdr:row>38</xdr:row>
      <xdr:rowOff>146609</xdr:rowOff>
    </xdr:to>
    <xdr:sp macro="" textlink="">
      <xdr:nvSpPr>
        <xdr:cNvPr id="521" name="楕円 520"/>
        <xdr:cNvSpPr/>
      </xdr:nvSpPr>
      <xdr:spPr>
        <a:xfrm>
          <a:off x="162687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156390</xdr:rowOff>
    </xdr:from>
    <xdr:ext cx="469744" cy="259045"/>
    <xdr:sp macro="" textlink="">
      <xdr:nvSpPr>
        <xdr:cNvPr id="522" name="災害復旧事業費該当値テキスト"/>
        <xdr:cNvSpPr txBox="1"/>
      </xdr:nvSpPr>
      <xdr:spPr>
        <a:xfrm>
          <a:off x="16370300" y="65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70086</xdr:rowOff>
    </xdr:from>
    <xdr:to>
      <xdr:col>81</xdr:col>
      <xdr:colOff>101600</xdr:colOff>
      <xdr:row>39</xdr:row>
      <xdr:rowOff>236</xdr:rowOff>
    </xdr:to>
    <xdr:sp macro="" textlink="">
      <xdr:nvSpPr>
        <xdr:cNvPr id="523" name="楕円 522"/>
        <xdr:cNvSpPr/>
      </xdr:nvSpPr>
      <xdr:spPr>
        <a:xfrm>
          <a:off x="15430500" y="65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162813</xdr:rowOff>
    </xdr:from>
    <xdr:ext cx="378565" cy="259045"/>
    <xdr:sp macro="" textlink="">
      <xdr:nvSpPr>
        <xdr:cNvPr id="524" name="テキスト ボックス 523"/>
        <xdr:cNvSpPr txBox="1"/>
      </xdr:nvSpPr>
      <xdr:spPr>
        <a:xfrm>
          <a:off x="15279317" y="667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76830</xdr:rowOff>
    </xdr:from>
    <xdr:to>
      <xdr:col>76</xdr:col>
      <xdr:colOff>165100</xdr:colOff>
      <xdr:row>39</xdr:row>
      <xdr:rowOff>6980</xdr:rowOff>
    </xdr:to>
    <xdr:sp macro="" textlink="">
      <xdr:nvSpPr>
        <xdr:cNvPr id="525" name="楕円 524"/>
        <xdr:cNvSpPr/>
      </xdr:nvSpPr>
      <xdr:spPr>
        <a:xfrm>
          <a:off x="14541500" y="65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169557</xdr:rowOff>
    </xdr:from>
    <xdr:ext cx="378565" cy="259045"/>
    <xdr:sp macro="" textlink="">
      <xdr:nvSpPr>
        <xdr:cNvPr id="526" name="テキスト ボックス 525"/>
        <xdr:cNvSpPr txBox="1"/>
      </xdr:nvSpPr>
      <xdr:spPr>
        <a:xfrm>
          <a:off x="14403017" y="668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58702</xdr:rowOff>
    </xdr:from>
    <xdr:to>
      <xdr:col>72</xdr:col>
      <xdr:colOff>38100</xdr:colOff>
      <xdr:row>38</xdr:row>
      <xdr:rowOff>160302</xdr:rowOff>
    </xdr:to>
    <xdr:sp macro="" textlink="">
      <xdr:nvSpPr>
        <xdr:cNvPr id="527" name="楕円 526"/>
        <xdr:cNvSpPr/>
      </xdr:nvSpPr>
      <xdr:spPr>
        <a:xfrm>
          <a:off x="13652500" y="65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151429</xdr:rowOff>
    </xdr:from>
    <xdr:ext cx="469744" cy="259045"/>
    <xdr:sp macro="" textlink="">
      <xdr:nvSpPr>
        <xdr:cNvPr id="528" name="テキスト ボックス 527"/>
        <xdr:cNvSpPr txBox="1"/>
      </xdr:nvSpPr>
      <xdr:spPr>
        <a:xfrm>
          <a:off x="13468428" y="66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150279</xdr:rowOff>
    </xdr:from>
    <xdr:to>
      <xdr:col>67</xdr:col>
      <xdr:colOff>101600</xdr:colOff>
      <xdr:row>38</xdr:row>
      <xdr:rowOff>80429</xdr:rowOff>
    </xdr:to>
    <xdr:sp macro="" textlink="">
      <xdr:nvSpPr>
        <xdr:cNvPr id="529" name="楕円 528"/>
        <xdr:cNvSpPr/>
      </xdr:nvSpPr>
      <xdr:spPr>
        <a:xfrm>
          <a:off x="12763500" y="64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96956</xdr:rowOff>
    </xdr:from>
    <xdr:ext cx="469744" cy="259045"/>
    <xdr:sp macro="" textlink="">
      <xdr:nvSpPr>
        <xdr:cNvPr id="530" name="テキスト ボックス 529"/>
        <xdr:cNvSpPr txBox="1"/>
      </xdr:nvSpPr>
      <xdr:spPr>
        <a:xfrm>
          <a:off x="12579428" y="626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84313</xdr:rowOff>
    </xdr:from>
    <xdr:to>
      <xdr:col>85</xdr:col>
      <xdr:colOff>127000</xdr:colOff>
      <xdr:row>74</xdr:row>
      <xdr:rowOff>110276</xdr:rowOff>
    </xdr:to>
    <xdr:cxnSp macro="">
      <xdr:nvCxnSpPr>
        <xdr:cNvPr id="607" name="直線コネクタ 606"/>
        <xdr:cNvCxnSpPr/>
      </xdr:nvCxnSpPr>
      <xdr:spPr>
        <a:xfrm flipV="1">
          <a:off x="15481300" y="12771613"/>
          <a:ext cx="8382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106063</xdr:rowOff>
    </xdr:from>
    <xdr:to>
      <xdr:col>81</xdr:col>
      <xdr:colOff>50800</xdr:colOff>
      <xdr:row>74</xdr:row>
      <xdr:rowOff>110276</xdr:rowOff>
    </xdr:to>
    <xdr:cxnSp macro="">
      <xdr:nvCxnSpPr>
        <xdr:cNvPr id="610" name="直線コネクタ 609"/>
        <xdr:cNvCxnSpPr/>
      </xdr:nvCxnSpPr>
      <xdr:spPr>
        <a:xfrm>
          <a:off x="14592300" y="12793363"/>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68866</xdr:rowOff>
    </xdr:from>
    <xdr:to>
      <xdr:col>76</xdr:col>
      <xdr:colOff>114300</xdr:colOff>
      <xdr:row>74</xdr:row>
      <xdr:rowOff>106063</xdr:rowOff>
    </xdr:to>
    <xdr:cxnSp macro="">
      <xdr:nvCxnSpPr>
        <xdr:cNvPr id="613" name="直線コネクタ 612"/>
        <xdr:cNvCxnSpPr/>
      </xdr:nvCxnSpPr>
      <xdr:spPr>
        <a:xfrm>
          <a:off x="13703300" y="12756166"/>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55052</xdr:rowOff>
    </xdr:from>
    <xdr:to>
      <xdr:col>71</xdr:col>
      <xdr:colOff>177800</xdr:colOff>
      <xdr:row>74</xdr:row>
      <xdr:rowOff>68866</xdr:rowOff>
    </xdr:to>
    <xdr:cxnSp macro="">
      <xdr:nvCxnSpPr>
        <xdr:cNvPr id="616" name="直線コネクタ 615"/>
        <xdr:cNvCxnSpPr/>
      </xdr:nvCxnSpPr>
      <xdr:spPr>
        <a:xfrm>
          <a:off x="12814300" y="12742352"/>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33513</xdr:rowOff>
    </xdr:from>
    <xdr:to>
      <xdr:col>85</xdr:col>
      <xdr:colOff>177800</xdr:colOff>
      <xdr:row>74</xdr:row>
      <xdr:rowOff>135113</xdr:rowOff>
    </xdr:to>
    <xdr:sp macro="" textlink="">
      <xdr:nvSpPr>
        <xdr:cNvPr id="626" name="楕円 625"/>
        <xdr:cNvSpPr/>
      </xdr:nvSpPr>
      <xdr:spPr>
        <a:xfrm>
          <a:off x="16268700" y="127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56390</xdr:rowOff>
    </xdr:from>
    <xdr:ext cx="534377" cy="259045"/>
    <xdr:sp macro="" textlink="">
      <xdr:nvSpPr>
        <xdr:cNvPr id="627" name="公債費該当値テキスト"/>
        <xdr:cNvSpPr txBox="1"/>
      </xdr:nvSpPr>
      <xdr:spPr>
        <a:xfrm>
          <a:off x="16370300" y="125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59476</xdr:rowOff>
    </xdr:from>
    <xdr:to>
      <xdr:col>81</xdr:col>
      <xdr:colOff>101600</xdr:colOff>
      <xdr:row>74</xdr:row>
      <xdr:rowOff>161076</xdr:rowOff>
    </xdr:to>
    <xdr:sp macro="" textlink="">
      <xdr:nvSpPr>
        <xdr:cNvPr id="628" name="楕円 627"/>
        <xdr:cNvSpPr/>
      </xdr:nvSpPr>
      <xdr:spPr>
        <a:xfrm>
          <a:off x="15430500" y="127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6153</xdr:rowOff>
    </xdr:from>
    <xdr:ext cx="534377" cy="259045"/>
    <xdr:sp macro="" textlink="">
      <xdr:nvSpPr>
        <xdr:cNvPr id="629" name="テキスト ボックス 628"/>
        <xdr:cNvSpPr txBox="1"/>
      </xdr:nvSpPr>
      <xdr:spPr>
        <a:xfrm>
          <a:off x="15201411" y="125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55263</xdr:rowOff>
    </xdr:from>
    <xdr:to>
      <xdr:col>76</xdr:col>
      <xdr:colOff>165100</xdr:colOff>
      <xdr:row>74</xdr:row>
      <xdr:rowOff>156863</xdr:rowOff>
    </xdr:to>
    <xdr:sp macro="" textlink="">
      <xdr:nvSpPr>
        <xdr:cNvPr id="630" name="楕円 629"/>
        <xdr:cNvSpPr/>
      </xdr:nvSpPr>
      <xdr:spPr>
        <a:xfrm>
          <a:off x="14541500" y="12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1940</xdr:rowOff>
    </xdr:from>
    <xdr:ext cx="534377" cy="259045"/>
    <xdr:sp macro="" textlink="">
      <xdr:nvSpPr>
        <xdr:cNvPr id="631" name="テキスト ボックス 630"/>
        <xdr:cNvSpPr txBox="1"/>
      </xdr:nvSpPr>
      <xdr:spPr>
        <a:xfrm>
          <a:off x="14325111" y="125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18066</xdr:rowOff>
    </xdr:from>
    <xdr:to>
      <xdr:col>72</xdr:col>
      <xdr:colOff>38100</xdr:colOff>
      <xdr:row>74</xdr:row>
      <xdr:rowOff>119666</xdr:rowOff>
    </xdr:to>
    <xdr:sp macro="" textlink="">
      <xdr:nvSpPr>
        <xdr:cNvPr id="632" name="楕円 631"/>
        <xdr:cNvSpPr/>
      </xdr:nvSpPr>
      <xdr:spPr>
        <a:xfrm>
          <a:off x="13652500" y="127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136193</xdr:rowOff>
    </xdr:from>
    <xdr:ext cx="534377" cy="259045"/>
    <xdr:sp macro="" textlink="">
      <xdr:nvSpPr>
        <xdr:cNvPr id="633" name="テキスト ボックス 632"/>
        <xdr:cNvSpPr txBox="1"/>
      </xdr:nvSpPr>
      <xdr:spPr>
        <a:xfrm>
          <a:off x="13436111" y="124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4252</xdr:rowOff>
    </xdr:from>
    <xdr:to>
      <xdr:col>67</xdr:col>
      <xdr:colOff>101600</xdr:colOff>
      <xdr:row>74</xdr:row>
      <xdr:rowOff>105852</xdr:rowOff>
    </xdr:to>
    <xdr:sp macro="" textlink="">
      <xdr:nvSpPr>
        <xdr:cNvPr id="634" name="楕円 633"/>
        <xdr:cNvSpPr/>
      </xdr:nvSpPr>
      <xdr:spPr>
        <a:xfrm>
          <a:off x="12763500" y="126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122379</xdr:rowOff>
    </xdr:from>
    <xdr:ext cx="534377" cy="259045"/>
    <xdr:sp macro="" textlink="">
      <xdr:nvSpPr>
        <xdr:cNvPr id="635" name="テキスト ボックス 634"/>
        <xdr:cNvSpPr txBox="1"/>
      </xdr:nvSpPr>
      <xdr:spPr>
        <a:xfrm>
          <a:off x="12547111" y="1246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155656</xdr:rowOff>
    </xdr:from>
    <xdr:to>
      <xdr:col>85</xdr:col>
      <xdr:colOff>127000</xdr:colOff>
      <xdr:row>98</xdr:row>
      <xdr:rowOff>61291</xdr:rowOff>
    </xdr:to>
    <xdr:cxnSp macro="">
      <xdr:nvCxnSpPr>
        <xdr:cNvPr id="660" name="直線コネクタ 659"/>
        <xdr:cNvCxnSpPr/>
      </xdr:nvCxnSpPr>
      <xdr:spPr>
        <a:xfrm flipV="1">
          <a:off x="15481300" y="16786306"/>
          <a:ext cx="838200" cy="7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94187</xdr:rowOff>
    </xdr:from>
    <xdr:ext cx="469744" cy="259045"/>
    <xdr:sp macro="" textlink="">
      <xdr:nvSpPr>
        <xdr:cNvPr id="661" name="積立金平均値テキスト"/>
        <xdr:cNvSpPr txBox="1"/>
      </xdr:nvSpPr>
      <xdr:spPr>
        <a:xfrm>
          <a:off x="16370300" y="167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50318</xdr:rowOff>
    </xdr:from>
    <xdr:to>
      <xdr:col>81</xdr:col>
      <xdr:colOff>50800</xdr:colOff>
      <xdr:row>98</xdr:row>
      <xdr:rowOff>61291</xdr:rowOff>
    </xdr:to>
    <xdr:cxnSp macro="">
      <xdr:nvCxnSpPr>
        <xdr:cNvPr id="663" name="直線コネクタ 662"/>
        <xdr:cNvCxnSpPr/>
      </xdr:nvCxnSpPr>
      <xdr:spPr>
        <a:xfrm>
          <a:off x="14592300" y="1685241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50318</xdr:rowOff>
    </xdr:from>
    <xdr:to>
      <xdr:col>76</xdr:col>
      <xdr:colOff>114300</xdr:colOff>
      <xdr:row>98</xdr:row>
      <xdr:rowOff>52626</xdr:rowOff>
    </xdr:to>
    <xdr:cxnSp macro="">
      <xdr:nvCxnSpPr>
        <xdr:cNvPr id="666" name="直線コネクタ 665"/>
        <xdr:cNvCxnSpPr/>
      </xdr:nvCxnSpPr>
      <xdr:spPr>
        <a:xfrm flipV="1">
          <a:off x="13703300" y="16852418"/>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135471</xdr:rowOff>
    </xdr:from>
    <xdr:to>
      <xdr:col>71</xdr:col>
      <xdr:colOff>177800</xdr:colOff>
      <xdr:row>98</xdr:row>
      <xdr:rowOff>52626</xdr:rowOff>
    </xdr:to>
    <xdr:cxnSp macro="">
      <xdr:nvCxnSpPr>
        <xdr:cNvPr id="669" name="直線コネクタ 668"/>
        <xdr:cNvCxnSpPr/>
      </xdr:nvCxnSpPr>
      <xdr:spPr>
        <a:xfrm>
          <a:off x="12814300" y="16766121"/>
          <a:ext cx="889000" cy="8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143842</xdr:rowOff>
    </xdr:from>
    <xdr:ext cx="534377" cy="259045"/>
    <xdr:sp macro="" textlink="">
      <xdr:nvSpPr>
        <xdr:cNvPr id="673" name="テキスト ボックス 672"/>
        <xdr:cNvSpPr txBox="1"/>
      </xdr:nvSpPr>
      <xdr:spPr>
        <a:xfrm>
          <a:off x="12547111" y="164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104856</xdr:rowOff>
    </xdr:from>
    <xdr:to>
      <xdr:col>85</xdr:col>
      <xdr:colOff>177800</xdr:colOff>
      <xdr:row>98</xdr:row>
      <xdr:rowOff>35006</xdr:rowOff>
    </xdr:to>
    <xdr:sp macro="" textlink="">
      <xdr:nvSpPr>
        <xdr:cNvPr id="679" name="楕円 678"/>
        <xdr:cNvSpPr/>
      </xdr:nvSpPr>
      <xdr:spPr>
        <a:xfrm>
          <a:off x="16268700" y="167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64233</xdr:rowOff>
    </xdr:from>
    <xdr:ext cx="469744" cy="259045"/>
    <xdr:sp macro="" textlink="">
      <xdr:nvSpPr>
        <xdr:cNvPr id="680" name="積立金該当値テキスト"/>
        <xdr:cNvSpPr txBox="1"/>
      </xdr:nvSpPr>
      <xdr:spPr>
        <a:xfrm>
          <a:off x="16370300" y="1652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10491</xdr:rowOff>
    </xdr:from>
    <xdr:to>
      <xdr:col>81</xdr:col>
      <xdr:colOff>101600</xdr:colOff>
      <xdr:row>98</xdr:row>
      <xdr:rowOff>112091</xdr:rowOff>
    </xdr:to>
    <xdr:sp macro="" textlink="">
      <xdr:nvSpPr>
        <xdr:cNvPr id="681" name="楕円 680"/>
        <xdr:cNvSpPr/>
      </xdr:nvSpPr>
      <xdr:spPr>
        <a:xfrm>
          <a:off x="15430500" y="168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103218</xdr:rowOff>
    </xdr:from>
    <xdr:ext cx="469744" cy="259045"/>
    <xdr:sp macro="" textlink="">
      <xdr:nvSpPr>
        <xdr:cNvPr id="682" name="テキスト ボックス 681"/>
        <xdr:cNvSpPr txBox="1"/>
      </xdr:nvSpPr>
      <xdr:spPr>
        <a:xfrm>
          <a:off x="15233728" y="169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170968</xdr:rowOff>
    </xdr:from>
    <xdr:to>
      <xdr:col>76</xdr:col>
      <xdr:colOff>165100</xdr:colOff>
      <xdr:row>98</xdr:row>
      <xdr:rowOff>101118</xdr:rowOff>
    </xdr:to>
    <xdr:sp macro="" textlink="">
      <xdr:nvSpPr>
        <xdr:cNvPr id="683" name="楕円 682"/>
        <xdr:cNvSpPr/>
      </xdr:nvSpPr>
      <xdr:spPr>
        <a:xfrm>
          <a:off x="14541500" y="168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92245</xdr:rowOff>
    </xdr:from>
    <xdr:ext cx="469744" cy="259045"/>
    <xdr:sp macro="" textlink="">
      <xdr:nvSpPr>
        <xdr:cNvPr id="684" name="テキスト ボックス 683"/>
        <xdr:cNvSpPr txBox="1"/>
      </xdr:nvSpPr>
      <xdr:spPr>
        <a:xfrm>
          <a:off x="14357428" y="1689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1826</xdr:rowOff>
    </xdr:from>
    <xdr:to>
      <xdr:col>72</xdr:col>
      <xdr:colOff>38100</xdr:colOff>
      <xdr:row>98</xdr:row>
      <xdr:rowOff>103426</xdr:rowOff>
    </xdr:to>
    <xdr:sp macro="" textlink="">
      <xdr:nvSpPr>
        <xdr:cNvPr id="685" name="楕円 684"/>
        <xdr:cNvSpPr/>
      </xdr:nvSpPr>
      <xdr:spPr>
        <a:xfrm>
          <a:off x="13652500" y="168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94553</xdr:rowOff>
    </xdr:from>
    <xdr:ext cx="469744" cy="259045"/>
    <xdr:sp macro="" textlink="">
      <xdr:nvSpPr>
        <xdr:cNvPr id="686" name="テキスト ボックス 685"/>
        <xdr:cNvSpPr txBox="1"/>
      </xdr:nvSpPr>
      <xdr:spPr>
        <a:xfrm>
          <a:off x="13468428" y="168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84671</xdr:rowOff>
    </xdr:from>
    <xdr:to>
      <xdr:col>67</xdr:col>
      <xdr:colOff>101600</xdr:colOff>
      <xdr:row>98</xdr:row>
      <xdr:rowOff>14821</xdr:rowOff>
    </xdr:to>
    <xdr:sp macro="" textlink="">
      <xdr:nvSpPr>
        <xdr:cNvPr id="687" name="楕円 686"/>
        <xdr:cNvSpPr/>
      </xdr:nvSpPr>
      <xdr:spPr>
        <a:xfrm>
          <a:off x="12763500" y="167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5948</xdr:rowOff>
    </xdr:from>
    <xdr:ext cx="469744" cy="259045"/>
    <xdr:sp macro="" textlink="">
      <xdr:nvSpPr>
        <xdr:cNvPr id="688" name="テキスト ボックス 687"/>
        <xdr:cNvSpPr txBox="1"/>
      </xdr:nvSpPr>
      <xdr:spPr>
        <a:xfrm>
          <a:off x="12579428" y="1680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164465</xdr:rowOff>
    </xdr:from>
    <xdr:to>
      <xdr:col>116</xdr:col>
      <xdr:colOff>63500</xdr:colOff>
      <xdr:row>35</xdr:row>
      <xdr:rowOff>36830</xdr:rowOff>
    </xdr:to>
    <xdr:cxnSp macro="">
      <xdr:nvCxnSpPr>
        <xdr:cNvPr id="715" name="直線コネクタ 714"/>
        <xdr:cNvCxnSpPr/>
      </xdr:nvCxnSpPr>
      <xdr:spPr>
        <a:xfrm>
          <a:off x="21323300" y="5822315"/>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147337</xdr:rowOff>
    </xdr:from>
    <xdr:ext cx="378565" cy="259045"/>
    <xdr:sp macro="" textlink="">
      <xdr:nvSpPr>
        <xdr:cNvPr id="716" name="投資及び出資金平均値テキスト"/>
        <xdr:cNvSpPr txBox="1"/>
      </xdr:nvSpPr>
      <xdr:spPr>
        <a:xfrm>
          <a:off x="22212300" y="5976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143510</xdr:rowOff>
    </xdr:from>
    <xdr:to>
      <xdr:col>111</xdr:col>
      <xdr:colOff>177800</xdr:colOff>
      <xdr:row>33</xdr:row>
      <xdr:rowOff>164465</xdr:rowOff>
    </xdr:to>
    <xdr:cxnSp macro="">
      <xdr:nvCxnSpPr>
        <xdr:cNvPr id="718" name="直線コネクタ 717"/>
        <xdr:cNvCxnSpPr/>
      </xdr:nvCxnSpPr>
      <xdr:spPr>
        <a:xfrm>
          <a:off x="20434300" y="562991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44467</xdr:rowOff>
    </xdr:from>
    <xdr:ext cx="378565" cy="259045"/>
    <xdr:sp macro="" textlink="">
      <xdr:nvSpPr>
        <xdr:cNvPr id="720" name="テキスト ボックス 719"/>
        <xdr:cNvSpPr txBox="1"/>
      </xdr:nvSpPr>
      <xdr:spPr>
        <a:xfrm>
          <a:off x="21121317" y="621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141605</xdr:rowOff>
    </xdr:from>
    <xdr:to>
      <xdr:col>107</xdr:col>
      <xdr:colOff>50800</xdr:colOff>
      <xdr:row>32</xdr:row>
      <xdr:rowOff>143510</xdr:rowOff>
    </xdr:to>
    <xdr:cxnSp macro="">
      <xdr:nvCxnSpPr>
        <xdr:cNvPr id="721" name="直線コネクタ 720"/>
        <xdr:cNvCxnSpPr/>
      </xdr:nvCxnSpPr>
      <xdr:spPr>
        <a:xfrm>
          <a:off x="19545300" y="5456555"/>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50182</xdr:rowOff>
    </xdr:from>
    <xdr:ext cx="378565" cy="259045"/>
    <xdr:sp macro="" textlink="">
      <xdr:nvSpPr>
        <xdr:cNvPr id="723" name="テキスト ボックス 722"/>
        <xdr:cNvSpPr txBox="1"/>
      </xdr:nvSpPr>
      <xdr:spPr>
        <a:xfrm>
          <a:off x="20245017" y="6050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103505</xdr:rowOff>
    </xdr:from>
    <xdr:to>
      <xdr:col>102</xdr:col>
      <xdr:colOff>114300</xdr:colOff>
      <xdr:row>31</xdr:row>
      <xdr:rowOff>141605</xdr:rowOff>
    </xdr:to>
    <xdr:cxnSp macro="">
      <xdr:nvCxnSpPr>
        <xdr:cNvPr id="724" name="直線コネクタ 723"/>
        <xdr:cNvCxnSpPr/>
      </xdr:nvCxnSpPr>
      <xdr:spPr>
        <a:xfrm>
          <a:off x="18656300" y="524700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55897</xdr:rowOff>
    </xdr:from>
    <xdr:ext cx="378565" cy="259045"/>
    <xdr:sp macro="" textlink="">
      <xdr:nvSpPr>
        <xdr:cNvPr id="726" name="テキスト ボックス 725"/>
        <xdr:cNvSpPr txBox="1"/>
      </xdr:nvSpPr>
      <xdr:spPr>
        <a:xfrm>
          <a:off x="19356017" y="605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55897</xdr:rowOff>
    </xdr:from>
    <xdr:ext cx="378565" cy="259045"/>
    <xdr:sp macro="" textlink="">
      <xdr:nvSpPr>
        <xdr:cNvPr id="728" name="テキスト ボックス 727"/>
        <xdr:cNvSpPr txBox="1"/>
      </xdr:nvSpPr>
      <xdr:spPr>
        <a:xfrm>
          <a:off x="18467017" y="588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157480</xdr:rowOff>
    </xdr:from>
    <xdr:to>
      <xdr:col>116</xdr:col>
      <xdr:colOff>114300</xdr:colOff>
      <xdr:row>35</xdr:row>
      <xdr:rowOff>87630</xdr:rowOff>
    </xdr:to>
    <xdr:sp macro="" textlink="">
      <xdr:nvSpPr>
        <xdr:cNvPr id="734" name="楕円 733"/>
        <xdr:cNvSpPr/>
      </xdr:nvSpPr>
      <xdr:spPr>
        <a:xfrm>
          <a:off x="22110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8907</xdr:rowOff>
    </xdr:from>
    <xdr:ext cx="378565" cy="259045"/>
    <xdr:sp macro="" textlink="">
      <xdr:nvSpPr>
        <xdr:cNvPr id="735" name="投資及び出資金該当値テキスト"/>
        <xdr:cNvSpPr txBox="1"/>
      </xdr:nvSpPr>
      <xdr:spPr>
        <a:xfrm>
          <a:off x="22212300" y="583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113665</xdr:rowOff>
    </xdr:from>
    <xdr:to>
      <xdr:col>112</xdr:col>
      <xdr:colOff>38100</xdr:colOff>
      <xdr:row>34</xdr:row>
      <xdr:rowOff>43815</xdr:rowOff>
    </xdr:to>
    <xdr:sp macro="" textlink="">
      <xdr:nvSpPr>
        <xdr:cNvPr id="736" name="楕円 735"/>
        <xdr:cNvSpPr/>
      </xdr:nvSpPr>
      <xdr:spPr>
        <a:xfrm>
          <a:off x="21272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32</xdr:row>
      <xdr:rowOff>60342</xdr:rowOff>
    </xdr:from>
    <xdr:ext cx="378565" cy="259045"/>
    <xdr:sp macro="" textlink="">
      <xdr:nvSpPr>
        <xdr:cNvPr id="737" name="テキスト ボックス 736"/>
        <xdr:cNvSpPr txBox="1"/>
      </xdr:nvSpPr>
      <xdr:spPr>
        <a:xfrm>
          <a:off x="21121317" y="554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92710</xdr:rowOff>
    </xdr:from>
    <xdr:to>
      <xdr:col>107</xdr:col>
      <xdr:colOff>101600</xdr:colOff>
      <xdr:row>33</xdr:row>
      <xdr:rowOff>22860</xdr:rowOff>
    </xdr:to>
    <xdr:sp macro="" textlink="">
      <xdr:nvSpPr>
        <xdr:cNvPr id="738" name="楕円 737"/>
        <xdr:cNvSpPr/>
      </xdr:nvSpPr>
      <xdr:spPr>
        <a:xfrm>
          <a:off x="203835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39387</xdr:rowOff>
    </xdr:from>
    <xdr:ext cx="378565" cy="259045"/>
    <xdr:sp macro="" textlink="">
      <xdr:nvSpPr>
        <xdr:cNvPr id="739" name="テキスト ボックス 738"/>
        <xdr:cNvSpPr txBox="1"/>
      </xdr:nvSpPr>
      <xdr:spPr>
        <a:xfrm>
          <a:off x="20245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90805</xdr:rowOff>
    </xdr:from>
    <xdr:to>
      <xdr:col>102</xdr:col>
      <xdr:colOff>165100</xdr:colOff>
      <xdr:row>32</xdr:row>
      <xdr:rowOff>20955</xdr:rowOff>
    </xdr:to>
    <xdr:sp macro="" textlink="">
      <xdr:nvSpPr>
        <xdr:cNvPr id="740" name="楕円 739"/>
        <xdr:cNvSpPr/>
      </xdr:nvSpPr>
      <xdr:spPr>
        <a:xfrm>
          <a:off x="19494500" y="54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37482</xdr:rowOff>
    </xdr:from>
    <xdr:ext cx="378565" cy="259045"/>
    <xdr:sp macro="" textlink="">
      <xdr:nvSpPr>
        <xdr:cNvPr id="741" name="テキスト ボックス 740"/>
        <xdr:cNvSpPr txBox="1"/>
      </xdr:nvSpPr>
      <xdr:spPr>
        <a:xfrm>
          <a:off x="19356017" y="51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52705</xdr:rowOff>
    </xdr:from>
    <xdr:to>
      <xdr:col>98</xdr:col>
      <xdr:colOff>38100</xdr:colOff>
      <xdr:row>30</xdr:row>
      <xdr:rowOff>154305</xdr:rowOff>
    </xdr:to>
    <xdr:sp macro="" textlink="">
      <xdr:nvSpPr>
        <xdr:cNvPr id="742" name="楕円 741"/>
        <xdr:cNvSpPr/>
      </xdr:nvSpPr>
      <xdr:spPr>
        <a:xfrm>
          <a:off x="18605500" y="51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170832</xdr:rowOff>
    </xdr:from>
    <xdr:ext cx="378565" cy="259045"/>
    <xdr:sp macro="" textlink="">
      <xdr:nvSpPr>
        <xdr:cNvPr id="743" name="テキスト ボックス 742"/>
        <xdr:cNvSpPr txBox="1"/>
      </xdr:nvSpPr>
      <xdr:spPr>
        <a:xfrm>
          <a:off x="18467017" y="497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72589</xdr:rowOff>
    </xdr:from>
    <xdr:to>
      <xdr:col>116</xdr:col>
      <xdr:colOff>63500</xdr:colOff>
      <xdr:row>57</xdr:row>
      <xdr:rowOff>107631</xdr:rowOff>
    </xdr:to>
    <xdr:cxnSp macro="">
      <xdr:nvCxnSpPr>
        <xdr:cNvPr id="772" name="直線コネクタ 771"/>
        <xdr:cNvCxnSpPr/>
      </xdr:nvCxnSpPr>
      <xdr:spPr>
        <a:xfrm>
          <a:off x="21323300" y="9845239"/>
          <a:ext cx="8382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164975</xdr:rowOff>
    </xdr:from>
    <xdr:ext cx="534377" cy="259045"/>
    <xdr:sp macro="" textlink="">
      <xdr:nvSpPr>
        <xdr:cNvPr id="773" name="貸付金平均値テキスト"/>
        <xdr:cNvSpPr txBox="1"/>
      </xdr:nvSpPr>
      <xdr:spPr>
        <a:xfrm>
          <a:off x="22212300" y="942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13741</xdr:rowOff>
    </xdr:from>
    <xdr:to>
      <xdr:col>111</xdr:col>
      <xdr:colOff>177800</xdr:colOff>
      <xdr:row>57</xdr:row>
      <xdr:rowOff>72589</xdr:rowOff>
    </xdr:to>
    <xdr:cxnSp macro="">
      <xdr:nvCxnSpPr>
        <xdr:cNvPr id="775" name="直線コネクタ 774"/>
        <xdr:cNvCxnSpPr/>
      </xdr:nvCxnSpPr>
      <xdr:spPr>
        <a:xfrm>
          <a:off x="20434300" y="9786391"/>
          <a:ext cx="889000" cy="5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50109</xdr:rowOff>
    </xdr:from>
    <xdr:ext cx="534377" cy="259045"/>
    <xdr:sp macro="" textlink="">
      <xdr:nvSpPr>
        <xdr:cNvPr id="777" name="テキスト ボックス 776"/>
        <xdr:cNvSpPr txBox="1"/>
      </xdr:nvSpPr>
      <xdr:spPr>
        <a:xfrm>
          <a:off x="210434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144729</xdr:rowOff>
    </xdr:from>
    <xdr:to>
      <xdr:col>107</xdr:col>
      <xdr:colOff>50800</xdr:colOff>
      <xdr:row>57</xdr:row>
      <xdr:rowOff>13741</xdr:rowOff>
    </xdr:to>
    <xdr:cxnSp macro="">
      <xdr:nvCxnSpPr>
        <xdr:cNvPr id="778" name="直線コネクタ 777"/>
        <xdr:cNvCxnSpPr/>
      </xdr:nvCxnSpPr>
      <xdr:spPr>
        <a:xfrm>
          <a:off x="19545300" y="9745929"/>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169145</xdr:rowOff>
    </xdr:from>
    <xdr:ext cx="534377" cy="259045"/>
    <xdr:sp macro="" textlink="">
      <xdr:nvSpPr>
        <xdr:cNvPr id="780" name="テキスト ボックス 779"/>
        <xdr:cNvSpPr txBox="1"/>
      </xdr:nvSpPr>
      <xdr:spPr>
        <a:xfrm>
          <a:off x="20167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71414</xdr:rowOff>
    </xdr:from>
    <xdr:to>
      <xdr:col>102</xdr:col>
      <xdr:colOff>114300</xdr:colOff>
      <xdr:row>56</xdr:row>
      <xdr:rowOff>144729</xdr:rowOff>
    </xdr:to>
    <xdr:cxnSp macro="">
      <xdr:nvCxnSpPr>
        <xdr:cNvPr id="781" name="直線コネクタ 780"/>
        <xdr:cNvCxnSpPr/>
      </xdr:nvCxnSpPr>
      <xdr:spPr>
        <a:xfrm>
          <a:off x="18656300" y="9672614"/>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88384</xdr:rowOff>
    </xdr:from>
    <xdr:ext cx="534377" cy="259045"/>
    <xdr:sp macro="" textlink="">
      <xdr:nvSpPr>
        <xdr:cNvPr id="783" name="テキスト ボックス 782"/>
        <xdr:cNvSpPr txBox="1"/>
      </xdr:nvSpPr>
      <xdr:spPr>
        <a:xfrm>
          <a:off x="19278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86228</xdr:rowOff>
    </xdr:from>
    <xdr:ext cx="534377" cy="259045"/>
    <xdr:sp macro="" textlink="">
      <xdr:nvSpPr>
        <xdr:cNvPr id="785" name="テキスト ボックス 784"/>
        <xdr:cNvSpPr txBox="1"/>
      </xdr:nvSpPr>
      <xdr:spPr>
        <a:xfrm>
          <a:off x="18389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56831</xdr:rowOff>
    </xdr:from>
    <xdr:to>
      <xdr:col>116</xdr:col>
      <xdr:colOff>114300</xdr:colOff>
      <xdr:row>57</xdr:row>
      <xdr:rowOff>158431</xdr:rowOff>
    </xdr:to>
    <xdr:sp macro="" textlink="">
      <xdr:nvSpPr>
        <xdr:cNvPr id="791" name="楕円 790"/>
        <xdr:cNvSpPr/>
      </xdr:nvSpPr>
      <xdr:spPr>
        <a:xfrm>
          <a:off x="22110700" y="98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35258</xdr:rowOff>
    </xdr:from>
    <xdr:ext cx="534377" cy="259045"/>
    <xdr:sp macro="" textlink="">
      <xdr:nvSpPr>
        <xdr:cNvPr id="792" name="貸付金該当値テキスト"/>
        <xdr:cNvSpPr txBox="1"/>
      </xdr:nvSpPr>
      <xdr:spPr>
        <a:xfrm>
          <a:off x="22212300" y="98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21789</xdr:rowOff>
    </xdr:from>
    <xdr:to>
      <xdr:col>112</xdr:col>
      <xdr:colOff>38100</xdr:colOff>
      <xdr:row>57</xdr:row>
      <xdr:rowOff>123389</xdr:rowOff>
    </xdr:to>
    <xdr:sp macro="" textlink="">
      <xdr:nvSpPr>
        <xdr:cNvPr id="793" name="楕円 792"/>
        <xdr:cNvSpPr/>
      </xdr:nvSpPr>
      <xdr:spPr>
        <a:xfrm>
          <a:off x="21272500" y="97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114516</xdr:rowOff>
    </xdr:from>
    <xdr:ext cx="534377" cy="259045"/>
    <xdr:sp macro="" textlink="">
      <xdr:nvSpPr>
        <xdr:cNvPr id="794" name="テキスト ボックス 793"/>
        <xdr:cNvSpPr txBox="1"/>
      </xdr:nvSpPr>
      <xdr:spPr>
        <a:xfrm>
          <a:off x="21043411" y="988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134391</xdr:rowOff>
    </xdr:from>
    <xdr:to>
      <xdr:col>107</xdr:col>
      <xdr:colOff>101600</xdr:colOff>
      <xdr:row>57</xdr:row>
      <xdr:rowOff>64541</xdr:rowOff>
    </xdr:to>
    <xdr:sp macro="" textlink="">
      <xdr:nvSpPr>
        <xdr:cNvPr id="795" name="楕円 794"/>
        <xdr:cNvSpPr/>
      </xdr:nvSpPr>
      <xdr:spPr>
        <a:xfrm>
          <a:off x="20383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55668</xdr:rowOff>
    </xdr:from>
    <xdr:ext cx="534377" cy="259045"/>
    <xdr:sp macro="" textlink="">
      <xdr:nvSpPr>
        <xdr:cNvPr id="796" name="テキスト ボックス 795"/>
        <xdr:cNvSpPr txBox="1"/>
      </xdr:nvSpPr>
      <xdr:spPr>
        <a:xfrm>
          <a:off x="20167111" y="98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93929</xdr:rowOff>
    </xdr:from>
    <xdr:to>
      <xdr:col>102</xdr:col>
      <xdr:colOff>165100</xdr:colOff>
      <xdr:row>57</xdr:row>
      <xdr:rowOff>24079</xdr:rowOff>
    </xdr:to>
    <xdr:sp macro="" textlink="">
      <xdr:nvSpPr>
        <xdr:cNvPr id="797" name="楕円 796"/>
        <xdr:cNvSpPr/>
      </xdr:nvSpPr>
      <xdr:spPr>
        <a:xfrm>
          <a:off x="19494500" y="96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15206</xdr:rowOff>
    </xdr:from>
    <xdr:ext cx="534377" cy="259045"/>
    <xdr:sp macro="" textlink="">
      <xdr:nvSpPr>
        <xdr:cNvPr id="798" name="テキスト ボックス 797"/>
        <xdr:cNvSpPr txBox="1"/>
      </xdr:nvSpPr>
      <xdr:spPr>
        <a:xfrm>
          <a:off x="19278111" y="97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20614</xdr:rowOff>
    </xdr:from>
    <xdr:to>
      <xdr:col>98</xdr:col>
      <xdr:colOff>38100</xdr:colOff>
      <xdr:row>56</xdr:row>
      <xdr:rowOff>122214</xdr:rowOff>
    </xdr:to>
    <xdr:sp macro="" textlink="">
      <xdr:nvSpPr>
        <xdr:cNvPr id="799" name="楕円 798"/>
        <xdr:cNvSpPr/>
      </xdr:nvSpPr>
      <xdr:spPr>
        <a:xfrm>
          <a:off x="18605500" y="9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113341</xdr:rowOff>
    </xdr:from>
    <xdr:ext cx="534377" cy="259045"/>
    <xdr:sp macro="" textlink="">
      <xdr:nvSpPr>
        <xdr:cNvPr id="800" name="テキスト ボックス 799"/>
        <xdr:cNvSpPr txBox="1"/>
      </xdr:nvSpPr>
      <xdr:spPr>
        <a:xfrm>
          <a:off x="18389111" y="97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13480</xdr:rowOff>
    </xdr:from>
    <xdr:to>
      <xdr:col>116</xdr:col>
      <xdr:colOff>63500</xdr:colOff>
      <xdr:row>77</xdr:row>
      <xdr:rowOff>123045</xdr:rowOff>
    </xdr:to>
    <xdr:cxnSp macro="">
      <xdr:nvCxnSpPr>
        <xdr:cNvPr id="829" name="直線コネクタ 828"/>
        <xdr:cNvCxnSpPr/>
      </xdr:nvCxnSpPr>
      <xdr:spPr>
        <a:xfrm flipV="1">
          <a:off x="21323300" y="12529330"/>
          <a:ext cx="838200" cy="7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30"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123045</xdr:rowOff>
    </xdr:from>
    <xdr:to>
      <xdr:col>111</xdr:col>
      <xdr:colOff>177800</xdr:colOff>
      <xdr:row>77</xdr:row>
      <xdr:rowOff>135291</xdr:rowOff>
    </xdr:to>
    <xdr:cxnSp macro="">
      <xdr:nvCxnSpPr>
        <xdr:cNvPr id="832" name="直線コネクタ 831"/>
        <xdr:cNvCxnSpPr/>
      </xdr:nvCxnSpPr>
      <xdr:spPr>
        <a:xfrm flipV="1">
          <a:off x="20434300" y="13324695"/>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113211</xdr:rowOff>
    </xdr:from>
    <xdr:ext cx="469744" cy="259045"/>
    <xdr:sp macro="" textlink="">
      <xdr:nvSpPr>
        <xdr:cNvPr id="834" name="テキスト ボックス 833"/>
        <xdr:cNvSpPr txBox="1"/>
      </xdr:nvSpPr>
      <xdr:spPr>
        <a:xfrm>
          <a:off x="210757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132026</xdr:rowOff>
    </xdr:from>
    <xdr:to>
      <xdr:col>107</xdr:col>
      <xdr:colOff>50800</xdr:colOff>
      <xdr:row>77</xdr:row>
      <xdr:rowOff>135291</xdr:rowOff>
    </xdr:to>
    <xdr:cxnSp macro="">
      <xdr:nvCxnSpPr>
        <xdr:cNvPr id="835" name="直線コネクタ 834"/>
        <xdr:cNvCxnSpPr/>
      </xdr:nvCxnSpPr>
      <xdr:spPr>
        <a:xfrm>
          <a:off x="19545300" y="133336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103413</xdr:rowOff>
    </xdr:from>
    <xdr:ext cx="469744" cy="259045"/>
    <xdr:sp macro="" textlink="">
      <xdr:nvSpPr>
        <xdr:cNvPr id="837" name="テキスト ボックス 836"/>
        <xdr:cNvSpPr txBox="1"/>
      </xdr:nvSpPr>
      <xdr:spPr>
        <a:xfrm>
          <a:off x="20199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123208</xdr:rowOff>
    </xdr:from>
    <xdr:to>
      <xdr:col>102</xdr:col>
      <xdr:colOff>114300</xdr:colOff>
      <xdr:row>77</xdr:row>
      <xdr:rowOff>132026</xdr:rowOff>
    </xdr:to>
    <xdr:cxnSp macro="">
      <xdr:nvCxnSpPr>
        <xdr:cNvPr id="838" name="直線コネクタ 837"/>
        <xdr:cNvCxnSpPr/>
      </xdr:nvCxnSpPr>
      <xdr:spPr>
        <a:xfrm>
          <a:off x="18656300" y="13324858"/>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85941</xdr:rowOff>
    </xdr:from>
    <xdr:ext cx="469744" cy="259045"/>
    <xdr:sp macro="" textlink="">
      <xdr:nvSpPr>
        <xdr:cNvPr id="840" name="テキスト ボックス 839"/>
        <xdr:cNvSpPr txBox="1"/>
      </xdr:nvSpPr>
      <xdr:spPr>
        <a:xfrm>
          <a:off x="19310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11320</xdr:rowOff>
    </xdr:from>
    <xdr:ext cx="469744" cy="259045"/>
    <xdr:sp macro="" textlink="">
      <xdr:nvSpPr>
        <xdr:cNvPr id="842" name="テキスト ボックス 841"/>
        <xdr:cNvSpPr txBox="1"/>
      </xdr:nvSpPr>
      <xdr:spPr>
        <a:xfrm>
          <a:off x="18421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134130</xdr:rowOff>
    </xdr:from>
    <xdr:to>
      <xdr:col>116</xdr:col>
      <xdr:colOff>114300</xdr:colOff>
      <xdr:row>73</xdr:row>
      <xdr:rowOff>64280</xdr:rowOff>
    </xdr:to>
    <xdr:sp macro="" textlink="">
      <xdr:nvSpPr>
        <xdr:cNvPr id="848" name="楕円 847"/>
        <xdr:cNvSpPr/>
      </xdr:nvSpPr>
      <xdr:spPr>
        <a:xfrm>
          <a:off x="22110700" y="124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157007</xdr:rowOff>
    </xdr:from>
    <xdr:ext cx="469744" cy="259045"/>
    <xdr:sp macro="" textlink="">
      <xdr:nvSpPr>
        <xdr:cNvPr id="849" name="繰出金該当値テキスト"/>
        <xdr:cNvSpPr txBox="1"/>
      </xdr:nvSpPr>
      <xdr:spPr>
        <a:xfrm>
          <a:off x="22212300" y="1232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72245</xdr:rowOff>
    </xdr:from>
    <xdr:to>
      <xdr:col>112</xdr:col>
      <xdr:colOff>38100</xdr:colOff>
      <xdr:row>78</xdr:row>
      <xdr:rowOff>2395</xdr:rowOff>
    </xdr:to>
    <xdr:sp macro="" textlink="">
      <xdr:nvSpPr>
        <xdr:cNvPr id="850" name="楕円 849"/>
        <xdr:cNvSpPr/>
      </xdr:nvSpPr>
      <xdr:spPr>
        <a:xfrm>
          <a:off x="21272500" y="13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18922</xdr:rowOff>
    </xdr:from>
    <xdr:ext cx="469744" cy="259045"/>
    <xdr:sp macro="" textlink="">
      <xdr:nvSpPr>
        <xdr:cNvPr id="851" name="テキスト ボックス 850"/>
        <xdr:cNvSpPr txBox="1"/>
      </xdr:nvSpPr>
      <xdr:spPr>
        <a:xfrm>
          <a:off x="21075728" y="1304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84491</xdr:rowOff>
    </xdr:from>
    <xdr:to>
      <xdr:col>107</xdr:col>
      <xdr:colOff>101600</xdr:colOff>
      <xdr:row>78</xdr:row>
      <xdr:rowOff>14641</xdr:rowOff>
    </xdr:to>
    <xdr:sp macro="" textlink="">
      <xdr:nvSpPr>
        <xdr:cNvPr id="852" name="楕円 851"/>
        <xdr:cNvSpPr/>
      </xdr:nvSpPr>
      <xdr:spPr>
        <a:xfrm>
          <a:off x="20383500" y="132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31168</xdr:rowOff>
    </xdr:from>
    <xdr:ext cx="469744" cy="259045"/>
    <xdr:sp macro="" textlink="">
      <xdr:nvSpPr>
        <xdr:cNvPr id="853" name="テキスト ボックス 852"/>
        <xdr:cNvSpPr txBox="1"/>
      </xdr:nvSpPr>
      <xdr:spPr>
        <a:xfrm>
          <a:off x="20199428" y="130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81226</xdr:rowOff>
    </xdr:from>
    <xdr:to>
      <xdr:col>102</xdr:col>
      <xdr:colOff>165100</xdr:colOff>
      <xdr:row>78</xdr:row>
      <xdr:rowOff>11376</xdr:rowOff>
    </xdr:to>
    <xdr:sp macro="" textlink="">
      <xdr:nvSpPr>
        <xdr:cNvPr id="854" name="楕円 853"/>
        <xdr:cNvSpPr/>
      </xdr:nvSpPr>
      <xdr:spPr>
        <a:xfrm>
          <a:off x="19494500" y="132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27903</xdr:rowOff>
    </xdr:from>
    <xdr:ext cx="469744" cy="259045"/>
    <xdr:sp macro="" textlink="">
      <xdr:nvSpPr>
        <xdr:cNvPr id="855" name="テキスト ボックス 854"/>
        <xdr:cNvSpPr txBox="1"/>
      </xdr:nvSpPr>
      <xdr:spPr>
        <a:xfrm>
          <a:off x="19310428" y="130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72408</xdr:rowOff>
    </xdr:from>
    <xdr:to>
      <xdr:col>98</xdr:col>
      <xdr:colOff>38100</xdr:colOff>
      <xdr:row>78</xdr:row>
      <xdr:rowOff>2558</xdr:rowOff>
    </xdr:to>
    <xdr:sp macro="" textlink="">
      <xdr:nvSpPr>
        <xdr:cNvPr id="856" name="楕円 855"/>
        <xdr:cNvSpPr/>
      </xdr:nvSpPr>
      <xdr:spPr>
        <a:xfrm>
          <a:off x="18605500" y="132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19085</xdr:rowOff>
    </xdr:from>
    <xdr:ext cx="469744" cy="259045"/>
    <xdr:sp macro="" textlink="">
      <xdr:nvSpPr>
        <xdr:cNvPr id="857" name="テキスト ボックス 856"/>
        <xdr:cNvSpPr txBox="1"/>
      </xdr:nvSpPr>
      <xdr:spPr>
        <a:xfrm>
          <a:off x="18421428" y="1304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359,902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円で、昨年度から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1,896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これは、国民健康保険調整交付金および高額医療費共同事業負担金の皆減により補助費等が</a:t>
          </a:r>
          <a:r>
            <a:rPr kumimoji="1" lang="en-US" altLang="ja-JP" sz="1300">
              <a:solidFill>
                <a:schemeClr val="tx1"/>
              </a:solidFill>
              <a:latin typeface="ＭＳ Ｐゴシック" panose="020B0600070205080204" pitchFamily="50" charset="-128"/>
              <a:ea typeface="ＭＳ Ｐゴシック" panose="020B0600070205080204" pitchFamily="50" charset="-128"/>
            </a:rPr>
            <a:t>5,200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円減少した一方で、財政調整基金および県債管理基金の積立の増により積立金が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3,372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円増加、都道府県繰出金および高額医療費県費繰出金の皆増により繰出金が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4,871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円増加したことなどによるものである。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本県では、人件費および公債費でグループ内平均との乖離が大きい。これは、グループ内の他団体では本県に比べて人口規模がはるかに大きく、本県の人口あたりの職員数や公債費が相対的に大きくなるためであり、人口規模が同等の団体との比較ではむしろ小さな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1,420,080
1,390,806
4,017.38
516,668,825
511,088,934
1,090,065
332,107,763
1,073,166,299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50165</xdr:rowOff>
    </xdr:from>
    <xdr:to>
      <xdr:col>24</xdr:col>
      <xdr:colOff>63500</xdr:colOff>
      <xdr:row>32</xdr:row>
      <xdr:rowOff>78740</xdr:rowOff>
    </xdr:to>
    <xdr:cxnSp macro="">
      <xdr:nvCxnSpPr>
        <xdr:cNvPr id="61" name="直線コネクタ 60"/>
        <xdr:cNvCxnSpPr/>
      </xdr:nvCxnSpPr>
      <xdr:spPr>
        <a:xfrm flipV="1">
          <a:off x="3797300" y="55365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135890</xdr:rowOff>
    </xdr:from>
    <xdr:to>
      <xdr:col>19</xdr:col>
      <xdr:colOff>177800</xdr:colOff>
      <xdr:row>32</xdr:row>
      <xdr:rowOff>78740</xdr:rowOff>
    </xdr:to>
    <xdr:cxnSp macro="">
      <xdr:nvCxnSpPr>
        <xdr:cNvPr id="64" name="直線コネクタ 63"/>
        <xdr:cNvCxnSpPr/>
      </xdr:nvCxnSpPr>
      <xdr:spPr>
        <a:xfrm>
          <a:off x="2908300" y="5450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135890</xdr:rowOff>
    </xdr:from>
    <xdr:to>
      <xdr:col>15</xdr:col>
      <xdr:colOff>50800</xdr:colOff>
      <xdr:row>32</xdr:row>
      <xdr:rowOff>8255</xdr:rowOff>
    </xdr:to>
    <xdr:cxnSp macro="">
      <xdr:nvCxnSpPr>
        <xdr:cNvPr id="67" name="直線コネクタ 66"/>
        <xdr:cNvCxnSpPr/>
      </xdr:nvCxnSpPr>
      <xdr:spPr>
        <a:xfrm flipV="1">
          <a:off x="2019300" y="54508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8255</xdr:rowOff>
    </xdr:from>
    <xdr:to>
      <xdr:col>10</xdr:col>
      <xdr:colOff>114300</xdr:colOff>
      <xdr:row>32</xdr:row>
      <xdr:rowOff>71120</xdr:rowOff>
    </xdr:to>
    <xdr:cxnSp macro="">
      <xdr:nvCxnSpPr>
        <xdr:cNvPr id="70" name="直線コネクタ 69"/>
        <xdr:cNvCxnSpPr/>
      </xdr:nvCxnSpPr>
      <xdr:spPr>
        <a:xfrm flipV="1">
          <a:off x="1130300" y="54946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170815</xdr:rowOff>
    </xdr:from>
    <xdr:to>
      <xdr:col>24</xdr:col>
      <xdr:colOff>114300</xdr:colOff>
      <xdr:row>32</xdr:row>
      <xdr:rowOff>100965</xdr:rowOff>
    </xdr:to>
    <xdr:sp macro="" textlink="">
      <xdr:nvSpPr>
        <xdr:cNvPr id="80" name="楕円 79"/>
        <xdr:cNvSpPr/>
      </xdr:nvSpPr>
      <xdr:spPr>
        <a:xfrm>
          <a:off x="4584700" y="54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22242</xdr:rowOff>
    </xdr:from>
    <xdr:ext cx="378565" cy="259045"/>
    <xdr:sp macro="" textlink="">
      <xdr:nvSpPr>
        <xdr:cNvPr id="81" name="議会費該当値テキスト"/>
        <xdr:cNvSpPr txBox="1"/>
      </xdr:nvSpPr>
      <xdr:spPr>
        <a:xfrm>
          <a:off x="4686300" y="533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27940</xdr:rowOff>
    </xdr:from>
    <xdr:to>
      <xdr:col>20</xdr:col>
      <xdr:colOff>38100</xdr:colOff>
      <xdr:row>32</xdr:row>
      <xdr:rowOff>129540</xdr:rowOff>
    </xdr:to>
    <xdr:sp macro="" textlink="">
      <xdr:nvSpPr>
        <xdr:cNvPr id="82" name="楕円 81"/>
        <xdr:cNvSpPr/>
      </xdr:nvSpPr>
      <xdr:spPr>
        <a:xfrm>
          <a:off x="3746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146067</xdr:rowOff>
    </xdr:from>
    <xdr:ext cx="378565" cy="259045"/>
    <xdr:sp macro="" textlink="">
      <xdr:nvSpPr>
        <xdr:cNvPr id="83" name="テキスト ボックス 82"/>
        <xdr:cNvSpPr txBox="1"/>
      </xdr:nvSpPr>
      <xdr:spPr>
        <a:xfrm>
          <a:off x="35953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85090</xdr:rowOff>
    </xdr:from>
    <xdr:to>
      <xdr:col>15</xdr:col>
      <xdr:colOff>101600</xdr:colOff>
      <xdr:row>32</xdr:row>
      <xdr:rowOff>15240</xdr:rowOff>
    </xdr:to>
    <xdr:sp macro="" textlink="">
      <xdr:nvSpPr>
        <xdr:cNvPr id="84" name="楕円 83"/>
        <xdr:cNvSpPr/>
      </xdr:nvSpPr>
      <xdr:spPr>
        <a:xfrm>
          <a:off x="2857500" y="54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31767</xdr:rowOff>
    </xdr:from>
    <xdr:ext cx="378565" cy="259045"/>
    <xdr:sp macro="" textlink="">
      <xdr:nvSpPr>
        <xdr:cNvPr id="85" name="テキスト ボックス 84"/>
        <xdr:cNvSpPr txBox="1"/>
      </xdr:nvSpPr>
      <xdr:spPr>
        <a:xfrm>
          <a:off x="2719017" y="51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128905</xdr:rowOff>
    </xdr:from>
    <xdr:to>
      <xdr:col>10</xdr:col>
      <xdr:colOff>165100</xdr:colOff>
      <xdr:row>32</xdr:row>
      <xdr:rowOff>59055</xdr:rowOff>
    </xdr:to>
    <xdr:sp macro="" textlink="">
      <xdr:nvSpPr>
        <xdr:cNvPr id="86" name="楕円 85"/>
        <xdr:cNvSpPr/>
      </xdr:nvSpPr>
      <xdr:spPr>
        <a:xfrm>
          <a:off x="1968500" y="54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75582</xdr:rowOff>
    </xdr:from>
    <xdr:ext cx="378565" cy="259045"/>
    <xdr:sp macro="" textlink="">
      <xdr:nvSpPr>
        <xdr:cNvPr id="87" name="テキスト ボックス 86"/>
        <xdr:cNvSpPr txBox="1"/>
      </xdr:nvSpPr>
      <xdr:spPr>
        <a:xfrm>
          <a:off x="1830017" y="521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20320</xdr:rowOff>
    </xdr:from>
    <xdr:to>
      <xdr:col>6</xdr:col>
      <xdr:colOff>38100</xdr:colOff>
      <xdr:row>32</xdr:row>
      <xdr:rowOff>121920</xdr:rowOff>
    </xdr:to>
    <xdr:sp macro="" textlink="">
      <xdr:nvSpPr>
        <xdr:cNvPr id="88" name="楕円 87"/>
        <xdr:cNvSpPr/>
      </xdr:nvSpPr>
      <xdr:spPr>
        <a:xfrm>
          <a:off x="1079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138447</xdr:rowOff>
    </xdr:from>
    <xdr:ext cx="378565" cy="259045"/>
    <xdr:sp macro="" textlink="">
      <xdr:nvSpPr>
        <xdr:cNvPr id="89" name="テキスト ボックス 88"/>
        <xdr:cNvSpPr txBox="1"/>
      </xdr:nvSpPr>
      <xdr:spPr>
        <a:xfrm>
          <a:off x="941017" y="528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128956</xdr:rowOff>
    </xdr:from>
    <xdr:to>
      <xdr:col>24</xdr:col>
      <xdr:colOff>63500</xdr:colOff>
      <xdr:row>58</xdr:row>
      <xdr:rowOff>76867</xdr:rowOff>
    </xdr:to>
    <xdr:cxnSp macro="">
      <xdr:nvCxnSpPr>
        <xdr:cNvPr id="119" name="直線コネクタ 118"/>
        <xdr:cNvCxnSpPr/>
      </xdr:nvCxnSpPr>
      <xdr:spPr>
        <a:xfrm flipV="1">
          <a:off x="3797300" y="9901606"/>
          <a:ext cx="838200" cy="11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44635</xdr:rowOff>
    </xdr:from>
    <xdr:to>
      <xdr:col>19</xdr:col>
      <xdr:colOff>177800</xdr:colOff>
      <xdr:row>58</xdr:row>
      <xdr:rowOff>76867</xdr:rowOff>
    </xdr:to>
    <xdr:cxnSp macro="">
      <xdr:nvCxnSpPr>
        <xdr:cNvPr id="122" name="直線コネクタ 121"/>
        <xdr:cNvCxnSpPr/>
      </xdr:nvCxnSpPr>
      <xdr:spPr>
        <a:xfrm>
          <a:off x="2908300" y="9988735"/>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18248</xdr:rowOff>
    </xdr:from>
    <xdr:to>
      <xdr:col>15</xdr:col>
      <xdr:colOff>50800</xdr:colOff>
      <xdr:row>58</xdr:row>
      <xdr:rowOff>44635</xdr:rowOff>
    </xdr:to>
    <xdr:cxnSp macro="">
      <xdr:nvCxnSpPr>
        <xdr:cNvPr id="125" name="直線コネクタ 124"/>
        <xdr:cNvCxnSpPr/>
      </xdr:nvCxnSpPr>
      <xdr:spPr>
        <a:xfrm>
          <a:off x="2019300" y="9962348"/>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129413</xdr:rowOff>
    </xdr:from>
    <xdr:to>
      <xdr:col>10</xdr:col>
      <xdr:colOff>114300</xdr:colOff>
      <xdr:row>58</xdr:row>
      <xdr:rowOff>18248</xdr:rowOff>
    </xdr:to>
    <xdr:cxnSp macro="">
      <xdr:nvCxnSpPr>
        <xdr:cNvPr id="128" name="直線コネクタ 127"/>
        <xdr:cNvCxnSpPr/>
      </xdr:nvCxnSpPr>
      <xdr:spPr>
        <a:xfrm>
          <a:off x="1130300" y="9902063"/>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96588</xdr:rowOff>
    </xdr:from>
    <xdr:ext cx="534377" cy="259045"/>
    <xdr:sp macro="" textlink="">
      <xdr:nvSpPr>
        <xdr:cNvPr id="130" name="テキスト ボックス 129"/>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78156</xdr:rowOff>
    </xdr:from>
    <xdr:to>
      <xdr:col>24</xdr:col>
      <xdr:colOff>114300</xdr:colOff>
      <xdr:row>58</xdr:row>
      <xdr:rowOff>8306</xdr:rowOff>
    </xdr:to>
    <xdr:sp macro="" textlink="">
      <xdr:nvSpPr>
        <xdr:cNvPr id="138" name="楕円 137"/>
        <xdr:cNvSpPr/>
      </xdr:nvSpPr>
      <xdr:spPr>
        <a:xfrm>
          <a:off x="4584700" y="98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101033</xdr:rowOff>
    </xdr:from>
    <xdr:ext cx="534377" cy="259045"/>
    <xdr:sp macro="" textlink="">
      <xdr:nvSpPr>
        <xdr:cNvPr id="139" name="総務費該当値テキスト"/>
        <xdr:cNvSpPr txBox="1"/>
      </xdr:nvSpPr>
      <xdr:spPr>
        <a:xfrm>
          <a:off x="4686300" y="97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26067</xdr:rowOff>
    </xdr:from>
    <xdr:to>
      <xdr:col>20</xdr:col>
      <xdr:colOff>38100</xdr:colOff>
      <xdr:row>58</xdr:row>
      <xdr:rowOff>127667</xdr:rowOff>
    </xdr:to>
    <xdr:sp macro="" textlink="">
      <xdr:nvSpPr>
        <xdr:cNvPr id="140" name="楕円 139"/>
        <xdr:cNvSpPr/>
      </xdr:nvSpPr>
      <xdr:spPr>
        <a:xfrm>
          <a:off x="3746500" y="99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144194</xdr:rowOff>
    </xdr:from>
    <xdr:ext cx="534377" cy="259045"/>
    <xdr:sp macro="" textlink="">
      <xdr:nvSpPr>
        <xdr:cNvPr id="141" name="テキスト ボックス 140"/>
        <xdr:cNvSpPr txBox="1"/>
      </xdr:nvSpPr>
      <xdr:spPr>
        <a:xfrm>
          <a:off x="3517411" y="97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165285</xdr:rowOff>
    </xdr:from>
    <xdr:to>
      <xdr:col>15</xdr:col>
      <xdr:colOff>101600</xdr:colOff>
      <xdr:row>58</xdr:row>
      <xdr:rowOff>95435</xdr:rowOff>
    </xdr:to>
    <xdr:sp macro="" textlink="">
      <xdr:nvSpPr>
        <xdr:cNvPr id="142" name="楕円 141"/>
        <xdr:cNvSpPr/>
      </xdr:nvSpPr>
      <xdr:spPr>
        <a:xfrm>
          <a:off x="2857500" y="99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111962</xdr:rowOff>
    </xdr:from>
    <xdr:ext cx="534377" cy="259045"/>
    <xdr:sp macro="" textlink="">
      <xdr:nvSpPr>
        <xdr:cNvPr id="143" name="テキスト ボックス 142"/>
        <xdr:cNvSpPr txBox="1"/>
      </xdr:nvSpPr>
      <xdr:spPr>
        <a:xfrm>
          <a:off x="2641111" y="97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138898</xdr:rowOff>
    </xdr:from>
    <xdr:to>
      <xdr:col>10</xdr:col>
      <xdr:colOff>165100</xdr:colOff>
      <xdr:row>58</xdr:row>
      <xdr:rowOff>69048</xdr:rowOff>
    </xdr:to>
    <xdr:sp macro="" textlink="">
      <xdr:nvSpPr>
        <xdr:cNvPr id="144" name="楕円 143"/>
        <xdr:cNvSpPr/>
      </xdr:nvSpPr>
      <xdr:spPr>
        <a:xfrm>
          <a:off x="1968500" y="99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85575</xdr:rowOff>
    </xdr:from>
    <xdr:ext cx="534377" cy="259045"/>
    <xdr:sp macro="" textlink="">
      <xdr:nvSpPr>
        <xdr:cNvPr id="145" name="テキスト ボックス 144"/>
        <xdr:cNvSpPr txBox="1"/>
      </xdr:nvSpPr>
      <xdr:spPr>
        <a:xfrm>
          <a:off x="1752111" y="96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78613</xdr:rowOff>
    </xdr:from>
    <xdr:to>
      <xdr:col>6</xdr:col>
      <xdr:colOff>38100</xdr:colOff>
      <xdr:row>58</xdr:row>
      <xdr:rowOff>8763</xdr:rowOff>
    </xdr:to>
    <xdr:sp macro="" textlink="">
      <xdr:nvSpPr>
        <xdr:cNvPr id="146" name="楕円 145"/>
        <xdr:cNvSpPr/>
      </xdr:nvSpPr>
      <xdr:spPr>
        <a:xfrm>
          <a:off x="1079500" y="98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25290</xdr:rowOff>
    </xdr:from>
    <xdr:ext cx="534377" cy="259045"/>
    <xdr:sp macro="" textlink="">
      <xdr:nvSpPr>
        <xdr:cNvPr id="147" name="テキスト ボックス 146"/>
        <xdr:cNvSpPr txBox="1"/>
      </xdr:nvSpPr>
      <xdr:spPr>
        <a:xfrm>
          <a:off x="863111" y="96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80150</xdr:rowOff>
    </xdr:from>
    <xdr:to>
      <xdr:col>24</xdr:col>
      <xdr:colOff>63500</xdr:colOff>
      <xdr:row>77</xdr:row>
      <xdr:rowOff>115697</xdr:rowOff>
    </xdr:to>
    <xdr:cxnSp macro="">
      <xdr:nvCxnSpPr>
        <xdr:cNvPr id="175" name="直線コネクタ 174"/>
        <xdr:cNvCxnSpPr/>
      </xdr:nvCxnSpPr>
      <xdr:spPr>
        <a:xfrm>
          <a:off x="3797300" y="13281800"/>
          <a:ext cx="8382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71468</xdr:rowOff>
    </xdr:from>
    <xdr:ext cx="534377" cy="259045"/>
    <xdr:sp macro="" textlink="">
      <xdr:nvSpPr>
        <xdr:cNvPr id="176" name="民生費平均値テキスト"/>
        <xdr:cNvSpPr txBox="1"/>
      </xdr:nvSpPr>
      <xdr:spPr>
        <a:xfrm>
          <a:off x="4686300" y="1310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80150</xdr:rowOff>
    </xdr:from>
    <xdr:to>
      <xdr:col>19</xdr:col>
      <xdr:colOff>177800</xdr:colOff>
      <xdr:row>77</xdr:row>
      <xdr:rowOff>126955</xdr:rowOff>
    </xdr:to>
    <xdr:cxnSp macro="">
      <xdr:nvCxnSpPr>
        <xdr:cNvPr id="178" name="直線コネクタ 177"/>
        <xdr:cNvCxnSpPr/>
      </xdr:nvCxnSpPr>
      <xdr:spPr>
        <a:xfrm flipV="1">
          <a:off x="2908300" y="13281800"/>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117491</xdr:rowOff>
    </xdr:from>
    <xdr:ext cx="534377" cy="259045"/>
    <xdr:sp macro="" textlink="">
      <xdr:nvSpPr>
        <xdr:cNvPr id="180" name="テキスト ボックス 179"/>
        <xdr:cNvSpPr txBox="1"/>
      </xdr:nvSpPr>
      <xdr:spPr>
        <a:xfrm>
          <a:off x="3517411" y="129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126955</xdr:rowOff>
    </xdr:from>
    <xdr:to>
      <xdr:col>15</xdr:col>
      <xdr:colOff>50800</xdr:colOff>
      <xdr:row>77</xdr:row>
      <xdr:rowOff>165379</xdr:rowOff>
    </xdr:to>
    <xdr:cxnSp macro="">
      <xdr:nvCxnSpPr>
        <xdr:cNvPr id="181" name="直線コネクタ 180"/>
        <xdr:cNvCxnSpPr/>
      </xdr:nvCxnSpPr>
      <xdr:spPr>
        <a:xfrm flipV="1">
          <a:off x="2019300" y="13328605"/>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141509</xdr:rowOff>
    </xdr:from>
    <xdr:to>
      <xdr:col>10</xdr:col>
      <xdr:colOff>114300</xdr:colOff>
      <xdr:row>77</xdr:row>
      <xdr:rowOff>165379</xdr:rowOff>
    </xdr:to>
    <xdr:cxnSp macro="">
      <xdr:nvCxnSpPr>
        <xdr:cNvPr id="184" name="直線コネクタ 183"/>
        <xdr:cNvCxnSpPr/>
      </xdr:nvCxnSpPr>
      <xdr:spPr>
        <a:xfrm>
          <a:off x="1130300" y="13343159"/>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64897</xdr:rowOff>
    </xdr:from>
    <xdr:to>
      <xdr:col>24</xdr:col>
      <xdr:colOff>114300</xdr:colOff>
      <xdr:row>77</xdr:row>
      <xdr:rowOff>166497</xdr:rowOff>
    </xdr:to>
    <xdr:sp macro="" textlink="">
      <xdr:nvSpPr>
        <xdr:cNvPr id="194" name="楕円 193"/>
        <xdr:cNvSpPr/>
      </xdr:nvSpPr>
      <xdr:spPr>
        <a:xfrm>
          <a:off x="4584700" y="13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43324</xdr:rowOff>
    </xdr:from>
    <xdr:ext cx="534377" cy="259045"/>
    <xdr:sp macro="" textlink="">
      <xdr:nvSpPr>
        <xdr:cNvPr id="195" name="民生費該当値テキスト"/>
        <xdr:cNvSpPr txBox="1"/>
      </xdr:nvSpPr>
      <xdr:spPr>
        <a:xfrm>
          <a:off x="4686300" y="1324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29350</xdr:rowOff>
    </xdr:from>
    <xdr:to>
      <xdr:col>20</xdr:col>
      <xdr:colOff>38100</xdr:colOff>
      <xdr:row>77</xdr:row>
      <xdr:rowOff>130950</xdr:rowOff>
    </xdr:to>
    <xdr:sp macro="" textlink="">
      <xdr:nvSpPr>
        <xdr:cNvPr id="196" name="楕円 195"/>
        <xdr:cNvSpPr/>
      </xdr:nvSpPr>
      <xdr:spPr>
        <a:xfrm>
          <a:off x="37465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122077</xdr:rowOff>
    </xdr:from>
    <xdr:ext cx="534377" cy="259045"/>
    <xdr:sp macro="" textlink="">
      <xdr:nvSpPr>
        <xdr:cNvPr id="197" name="テキスト ボックス 196"/>
        <xdr:cNvSpPr txBox="1"/>
      </xdr:nvSpPr>
      <xdr:spPr>
        <a:xfrm>
          <a:off x="3517411" y="13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76155</xdr:rowOff>
    </xdr:from>
    <xdr:to>
      <xdr:col>15</xdr:col>
      <xdr:colOff>101600</xdr:colOff>
      <xdr:row>78</xdr:row>
      <xdr:rowOff>6305</xdr:rowOff>
    </xdr:to>
    <xdr:sp macro="" textlink="">
      <xdr:nvSpPr>
        <xdr:cNvPr id="198" name="楕円 197"/>
        <xdr:cNvSpPr/>
      </xdr:nvSpPr>
      <xdr:spPr>
        <a:xfrm>
          <a:off x="2857500" y="132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168882</xdr:rowOff>
    </xdr:from>
    <xdr:ext cx="534377" cy="259045"/>
    <xdr:sp macro="" textlink="">
      <xdr:nvSpPr>
        <xdr:cNvPr id="199" name="テキスト ボックス 198"/>
        <xdr:cNvSpPr txBox="1"/>
      </xdr:nvSpPr>
      <xdr:spPr>
        <a:xfrm>
          <a:off x="2641111" y="133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114579</xdr:rowOff>
    </xdr:from>
    <xdr:to>
      <xdr:col>10</xdr:col>
      <xdr:colOff>165100</xdr:colOff>
      <xdr:row>78</xdr:row>
      <xdr:rowOff>44729</xdr:rowOff>
    </xdr:to>
    <xdr:sp macro="" textlink="">
      <xdr:nvSpPr>
        <xdr:cNvPr id="200" name="楕円 199"/>
        <xdr:cNvSpPr/>
      </xdr:nvSpPr>
      <xdr:spPr>
        <a:xfrm>
          <a:off x="1968500" y="133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35856</xdr:rowOff>
    </xdr:from>
    <xdr:ext cx="534377" cy="259045"/>
    <xdr:sp macro="" textlink="">
      <xdr:nvSpPr>
        <xdr:cNvPr id="201" name="テキスト ボックス 200"/>
        <xdr:cNvSpPr txBox="1"/>
      </xdr:nvSpPr>
      <xdr:spPr>
        <a:xfrm>
          <a:off x="1752111" y="1340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90709</xdr:rowOff>
    </xdr:from>
    <xdr:to>
      <xdr:col>6</xdr:col>
      <xdr:colOff>38100</xdr:colOff>
      <xdr:row>78</xdr:row>
      <xdr:rowOff>20859</xdr:rowOff>
    </xdr:to>
    <xdr:sp macro="" textlink="">
      <xdr:nvSpPr>
        <xdr:cNvPr id="202" name="楕円 201"/>
        <xdr:cNvSpPr/>
      </xdr:nvSpPr>
      <xdr:spPr>
        <a:xfrm>
          <a:off x="1079500" y="13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37386</xdr:rowOff>
    </xdr:from>
    <xdr:ext cx="534377" cy="259045"/>
    <xdr:sp macro="" textlink="">
      <xdr:nvSpPr>
        <xdr:cNvPr id="203" name="テキスト ボックス 202"/>
        <xdr:cNvSpPr txBox="1"/>
      </xdr:nvSpPr>
      <xdr:spPr>
        <a:xfrm>
          <a:off x="863111" y="13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26589</xdr:rowOff>
    </xdr:from>
    <xdr:to>
      <xdr:col>24</xdr:col>
      <xdr:colOff>63500</xdr:colOff>
      <xdr:row>95</xdr:row>
      <xdr:rowOff>48808</xdr:rowOff>
    </xdr:to>
    <xdr:cxnSp macro="">
      <xdr:nvCxnSpPr>
        <xdr:cNvPr id="228" name="直線コネクタ 227"/>
        <xdr:cNvCxnSpPr/>
      </xdr:nvCxnSpPr>
      <xdr:spPr>
        <a:xfrm>
          <a:off x="3797300" y="16314339"/>
          <a:ext cx="8382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132888</xdr:rowOff>
    </xdr:from>
    <xdr:to>
      <xdr:col>19</xdr:col>
      <xdr:colOff>177800</xdr:colOff>
      <xdr:row>95</xdr:row>
      <xdr:rowOff>26589</xdr:rowOff>
    </xdr:to>
    <xdr:cxnSp macro="">
      <xdr:nvCxnSpPr>
        <xdr:cNvPr id="231" name="直線コネクタ 230"/>
        <xdr:cNvCxnSpPr/>
      </xdr:nvCxnSpPr>
      <xdr:spPr>
        <a:xfrm>
          <a:off x="2908300" y="1624918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132888</xdr:rowOff>
    </xdr:from>
    <xdr:to>
      <xdr:col>15</xdr:col>
      <xdr:colOff>50800</xdr:colOff>
      <xdr:row>94</xdr:row>
      <xdr:rowOff>170562</xdr:rowOff>
    </xdr:to>
    <xdr:cxnSp macro="">
      <xdr:nvCxnSpPr>
        <xdr:cNvPr id="234" name="直線コネクタ 233"/>
        <xdr:cNvCxnSpPr/>
      </xdr:nvCxnSpPr>
      <xdr:spPr>
        <a:xfrm flipV="1">
          <a:off x="2019300" y="16249188"/>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40673</xdr:rowOff>
    </xdr:from>
    <xdr:ext cx="534377" cy="259045"/>
    <xdr:sp macro="" textlink="">
      <xdr:nvSpPr>
        <xdr:cNvPr id="236" name="テキスト ボックス 235"/>
        <xdr:cNvSpPr txBox="1"/>
      </xdr:nvSpPr>
      <xdr:spPr>
        <a:xfrm>
          <a:off x="2641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170562</xdr:rowOff>
    </xdr:from>
    <xdr:to>
      <xdr:col>10</xdr:col>
      <xdr:colOff>114300</xdr:colOff>
      <xdr:row>95</xdr:row>
      <xdr:rowOff>1671</xdr:rowOff>
    </xdr:to>
    <xdr:cxnSp macro="">
      <xdr:nvCxnSpPr>
        <xdr:cNvPr id="237" name="直線コネクタ 236"/>
        <xdr:cNvCxnSpPr/>
      </xdr:nvCxnSpPr>
      <xdr:spPr>
        <a:xfrm flipV="1">
          <a:off x="1130300" y="16286862"/>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28968</xdr:rowOff>
    </xdr:from>
    <xdr:ext cx="534377" cy="259045"/>
    <xdr:sp macro="" textlink="">
      <xdr:nvSpPr>
        <xdr:cNvPr id="239" name="テキスト ボックス 238"/>
        <xdr:cNvSpPr txBox="1"/>
      </xdr:nvSpPr>
      <xdr:spPr>
        <a:xfrm>
          <a:off x="1752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169458</xdr:rowOff>
    </xdr:from>
    <xdr:to>
      <xdr:col>24</xdr:col>
      <xdr:colOff>114300</xdr:colOff>
      <xdr:row>95</xdr:row>
      <xdr:rowOff>99608</xdr:rowOff>
    </xdr:to>
    <xdr:sp macro="" textlink="">
      <xdr:nvSpPr>
        <xdr:cNvPr id="247" name="楕円 246"/>
        <xdr:cNvSpPr/>
      </xdr:nvSpPr>
      <xdr:spPr>
        <a:xfrm>
          <a:off x="4584700" y="162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20885</xdr:rowOff>
    </xdr:from>
    <xdr:ext cx="534377" cy="259045"/>
    <xdr:sp macro="" textlink="">
      <xdr:nvSpPr>
        <xdr:cNvPr id="248" name="衛生費該当値テキスト"/>
        <xdr:cNvSpPr txBox="1"/>
      </xdr:nvSpPr>
      <xdr:spPr>
        <a:xfrm>
          <a:off x="4686300" y="16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147239</xdr:rowOff>
    </xdr:from>
    <xdr:to>
      <xdr:col>20</xdr:col>
      <xdr:colOff>38100</xdr:colOff>
      <xdr:row>95</xdr:row>
      <xdr:rowOff>77389</xdr:rowOff>
    </xdr:to>
    <xdr:sp macro="" textlink="">
      <xdr:nvSpPr>
        <xdr:cNvPr id="249" name="楕円 248"/>
        <xdr:cNvSpPr/>
      </xdr:nvSpPr>
      <xdr:spPr>
        <a:xfrm>
          <a:off x="3746500" y="162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93916</xdr:rowOff>
    </xdr:from>
    <xdr:ext cx="534377" cy="259045"/>
    <xdr:sp macro="" textlink="">
      <xdr:nvSpPr>
        <xdr:cNvPr id="250" name="テキスト ボックス 249"/>
        <xdr:cNvSpPr txBox="1"/>
      </xdr:nvSpPr>
      <xdr:spPr>
        <a:xfrm>
          <a:off x="3517411" y="160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82088</xdr:rowOff>
    </xdr:from>
    <xdr:to>
      <xdr:col>15</xdr:col>
      <xdr:colOff>101600</xdr:colOff>
      <xdr:row>95</xdr:row>
      <xdr:rowOff>12238</xdr:rowOff>
    </xdr:to>
    <xdr:sp macro="" textlink="">
      <xdr:nvSpPr>
        <xdr:cNvPr id="251" name="楕円 250"/>
        <xdr:cNvSpPr/>
      </xdr:nvSpPr>
      <xdr:spPr>
        <a:xfrm>
          <a:off x="2857500" y="161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28765</xdr:rowOff>
    </xdr:from>
    <xdr:ext cx="534377" cy="259045"/>
    <xdr:sp macro="" textlink="">
      <xdr:nvSpPr>
        <xdr:cNvPr id="252" name="テキスト ボックス 251"/>
        <xdr:cNvSpPr txBox="1"/>
      </xdr:nvSpPr>
      <xdr:spPr>
        <a:xfrm>
          <a:off x="2641111" y="159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119762</xdr:rowOff>
    </xdr:from>
    <xdr:to>
      <xdr:col>10</xdr:col>
      <xdr:colOff>165100</xdr:colOff>
      <xdr:row>95</xdr:row>
      <xdr:rowOff>49912</xdr:rowOff>
    </xdr:to>
    <xdr:sp macro="" textlink="">
      <xdr:nvSpPr>
        <xdr:cNvPr id="253" name="楕円 252"/>
        <xdr:cNvSpPr/>
      </xdr:nvSpPr>
      <xdr:spPr>
        <a:xfrm>
          <a:off x="1968500" y="162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66439</xdr:rowOff>
    </xdr:from>
    <xdr:ext cx="534377" cy="259045"/>
    <xdr:sp macro="" textlink="">
      <xdr:nvSpPr>
        <xdr:cNvPr id="254" name="テキスト ボックス 253"/>
        <xdr:cNvSpPr txBox="1"/>
      </xdr:nvSpPr>
      <xdr:spPr>
        <a:xfrm>
          <a:off x="1752111" y="160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122321</xdr:rowOff>
    </xdr:from>
    <xdr:to>
      <xdr:col>6</xdr:col>
      <xdr:colOff>38100</xdr:colOff>
      <xdr:row>95</xdr:row>
      <xdr:rowOff>52471</xdr:rowOff>
    </xdr:to>
    <xdr:sp macro="" textlink="">
      <xdr:nvSpPr>
        <xdr:cNvPr id="255" name="楕円 254"/>
        <xdr:cNvSpPr/>
      </xdr:nvSpPr>
      <xdr:spPr>
        <a:xfrm>
          <a:off x="1079500" y="1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68998</xdr:rowOff>
    </xdr:from>
    <xdr:ext cx="534377" cy="259045"/>
    <xdr:sp macro="" textlink="">
      <xdr:nvSpPr>
        <xdr:cNvPr id="256" name="テキスト ボックス 255"/>
        <xdr:cNvSpPr txBox="1"/>
      </xdr:nvSpPr>
      <xdr:spPr>
        <a:xfrm>
          <a:off x="863111" y="1601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119888</xdr:rowOff>
    </xdr:from>
    <xdr:to>
      <xdr:col>55</xdr:col>
      <xdr:colOff>0</xdr:colOff>
      <xdr:row>37</xdr:row>
      <xdr:rowOff>56642</xdr:rowOff>
    </xdr:to>
    <xdr:cxnSp macro="">
      <xdr:nvCxnSpPr>
        <xdr:cNvPr id="284" name="直線コネクタ 283"/>
        <xdr:cNvCxnSpPr/>
      </xdr:nvCxnSpPr>
      <xdr:spPr>
        <a:xfrm>
          <a:off x="9639300" y="6292088"/>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271</xdr:rowOff>
    </xdr:from>
    <xdr:ext cx="378565" cy="259045"/>
    <xdr:sp macro="" textlink="">
      <xdr:nvSpPr>
        <xdr:cNvPr id="285" name="労働費平均値テキスト"/>
        <xdr:cNvSpPr txBox="1"/>
      </xdr:nvSpPr>
      <xdr:spPr>
        <a:xfrm>
          <a:off x="10528300" y="6343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32258</xdr:rowOff>
    </xdr:from>
    <xdr:to>
      <xdr:col>50</xdr:col>
      <xdr:colOff>114300</xdr:colOff>
      <xdr:row>36</xdr:row>
      <xdr:rowOff>119888</xdr:rowOff>
    </xdr:to>
    <xdr:cxnSp macro="">
      <xdr:nvCxnSpPr>
        <xdr:cNvPr id="287" name="直線コネクタ 286"/>
        <xdr:cNvCxnSpPr/>
      </xdr:nvCxnSpPr>
      <xdr:spPr>
        <a:xfrm>
          <a:off x="8750300" y="6204458"/>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49801</xdr:rowOff>
    </xdr:from>
    <xdr:ext cx="378565" cy="259045"/>
    <xdr:sp macro="" textlink="">
      <xdr:nvSpPr>
        <xdr:cNvPr id="289" name="テキスト ボックス 288"/>
        <xdr:cNvSpPr txBox="1"/>
      </xdr:nvSpPr>
      <xdr:spPr>
        <a:xfrm>
          <a:off x="94373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17780</xdr:rowOff>
    </xdr:from>
    <xdr:to>
      <xdr:col>45</xdr:col>
      <xdr:colOff>177800</xdr:colOff>
      <xdr:row>36</xdr:row>
      <xdr:rowOff>32258</xdr:rowOff>
    </xdr:to>
    <xdr:cxnSp macro="">
      <xdr:nvCxnSpPr>
        <xdr:cNvPr id="290" name="直線コネクタ 289"/>
        <xdr:cNvCxnSpPr/>
      </xdr:nvCxnSpPr>
      <xdr:spPr>
        <a:xfrm>
          <a:off x="7861300" y="5847080"/>
          <a:ext cx="8890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75709</xdr:rowOff>
    </xdr:from>
    <xdr:ext cx="469744" cy="259045"/>
    <xdr:sp macro="" textlink="">
      <xdr:nvSpPr>
        <xdr:cNvPr id="292" name="テキスト ボックス 291"/>
        <xdr:cNvSpPr txBox="1"/>
      </xdr:nvSpPr>
      <xdr:spPr>
        <a:xfrm>
          <a:off x="8515428"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58928</xdr:rowOff>
    </xdr:from>
    <xdr:to>
      <xdr:col>41</xdr:col>
      <xdr:colOff>50800</xdr:colOff>
      <xdr:row>34</xdr:row>
      <xdr:rowOff>17780</xdr:rowOff>
    </xdr:to>
    <xdr:cxnSp macro="">
      <xdr:nvCxnSpPr>
        <xdr:cNvPr id="293" name="直線コネクタ 292"/>
        <xdr:cNvCxnSpPr/>
      </xdr:nvCxnSpPr>
      <xdr:spPr>
        <a:xfrm>
          <a:off x="6972300" y="571677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7" name="テキスト ボックス 296"/>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5842</xdr:rowOff>
    </xdr:from>
    <xdr:to>
      <xdr:col>55</xdr:col>
      <xdr:colOff>50800</xdr:colOff>
      <xdr:row>37</xdr:row>
      <xdr:rowOff>107442</xdr:rowOff>
    </xdr:to>
    <xdr:sp macro="" textlink="">
      <xdr:nvSpPr>
        <xdr:cNvPr id="303" name="楕円 302"/>
        <xdr:cNvSpPr/>
      </xdr:nvSpPr>
      <xdr:spPr>
        <a:xfrm>
          <a:off x="104267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28719</xdr:rowOff>
    </xdr:from>
    <xdr:ext cx="378565" cy="259045"/>
    <xdr:sp macro="" textlink="">
      <xdr:nvSpPr>
        <xdr:cNvPr id="304" name="労働費該当値テキスト"/>
        <xdr:cNvSpPr txBox="1"/>
      </xdr:nvSpPr>
      <xdr:spPr>
        <a:xfrm>
          <a:off x="10528300"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69088</xdr:rowOff>
    </xdr:from>
    <xdr:to>
      <xdr:col>50</xdr:col>
      <xdr:colOff>165100</xdr:colOff>
      <xdr:row>36</xdr:row>
      <xdr:rowOff>170688</xdr:rowOff>
    </xdr:to>
    <xdr:sp macro="" textlink="">
      <xdr:nvSpPr>
        <xdr:cNvPr id="305" name="楕円 304"/>
        <xdr:cNvSpPr/>
      </xdr:nvSpPr>
      <xdr:spPr>
        <a:xfrm>
          <a:off x="95885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15765</xdr:rowOff>
    </xdr:from>
    <xdr:ext cx="469744" cy="259045"/>
    <xdr:sp macro="" textlink="">
      <xdr:nvSpPr>
        <xdr:cNvPr id="306" name="テキスト ボックス 305"/>
        <xdr:cNvSpPr txBox="1"/>
      </xdr:nvSpPr>
      <xdr:spPr>
        <a:xfrm>
          <a:off x="9391728" y="60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152908</xdr:rowOff>
    </xdr:from>
    <xdr:to>
      <xdr:col>46</xdr:col>
      <xdr:colOff>38100</xdr:colOff>
      <xdr:row>36</xdr:row>
      <xdr:rowOff>83058</xdr:rowOff>
    </xdr:to>
    <xdr:sp macro="" textlink="">
      <xdr:nvSpPr>
        <xdr:cNvPr id="307" name="楕円 306"/>
        <xdr:cNvSpPr/>
      </xdr:nvSpPr>
      <xdr:spPr>
        <a:xfrm>
          <a:off x="8699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99585</xdr:rowOff>
    </xdr:from>
    <xdr:ext cx="469744" cy="259045"/>
    <xdr:sp macro="" textlink="">
      <xdr:nvSpPr>
        <xdr:cNvPr id="308" name="テキスト ボックス 307"/>
        <xdr:cNvSpPr txBox="1"/>
      </xdr:nvSpPr>
      <xdr:spPr>
        <a:xfrm>
          <a:off x="8515428"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138430</xdr:rowOff>
    </xdr:from>
    <xdr:to>
      <xdr:col>41</xdr:col>
      <xdr:colOff>101600</xdr:colOff>
      <xdr:row>34</xdr:row>
      <xdr:rowOff>68580</xdr:rowOff>
    </xdr:to>
    <xdr:sp macro="" textlink="">
      <xdr:nvSpPr>
        <xdr:cNvPr id="309" name="楕円 308"/>
        <xdr:cNvSpPr/>
      </xdr:nvSpPr>
      <xdr:spPr>
        <a:xfrm>
          <a:off x="7810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59707</xdr:rowOff>
    </xdr:from>
    <xdr:ext cx="469744" cy="259045"/>
    <xdr:sp macro="" textlink="">
      <xdr:nvSpPr>
        <xdr:cNvPr id="310" name="テキスト ボックス 309"/>
        <xdr:cNvSpPr txBox="1"/>
      </xdr:nvSpPr>
      <xdr:spPr>
        <a:xfrm>
          <a:off x="7626428"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8128</xdr:rowOff>
    </xdr:from>
    <xdr:to>
      <xdr:col>36</xdr:col>
      <xdr:colOff>165100</xdr:colOff>
      <xdr:row>33</xdr:row>
      <xdr:rowOff>109728</xdr:rowOff>
    </xdr:to>
    <xdr:sp macro="" textlink="">
      <xdr:nvSpPr>
        <xdr:cNvPr id="311" name="楕円 310"/>
        <xdr:cNvSpPr/>
      </xdr:nvSpPr>
      <xdr:spPr>
        <a:xfrm>
          <a:off x="6921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100855</xdr:rowOff>
    </xdr:from>
    <xdr:ext cx="469744" cy="259045"/>
    <xdr:sp macro="" textlink="">
      <xdr:nvSpPr>
        <xdr:cNvPr id="312" name="テキスト ボックス 311"/>
        <xdr:cNvSpPr txBox="1"/>
      </xdr:nvSpPr>
      <xdr:spPr>
        <a:xfrm>
          <a:off x="6737428" y="57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52421</xdr:rowOff>
    </xdr:from>
    <xdr:to>
      <xdr:col>55</xdr:col>
      <xdr:colOff>0</xdr:colOff>
      <xdr:row>56</xdr:row>
      <xdr:rowOff>67828</xdr:rowOff>
    </xdr:to>
    <xdr:cxnSp macro="">
      <xdr:nvCxnSpPr>
        <xdr:cNvPr id="337" name="直線コネクタ 336"/>
        <xdr:cNvCxnSpPr/>
      </xdr:nvCxnSpPr>
      <xdr:spPr>
        <a:xfrm flipV="1">
          <a:off x="9639300" y="9653621"/>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8"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67828</xdr:rowOff>
    </xdr:from>
    <xdr:to>
      <xdr:col>50</xdr:col>
      <xdr:colOff>114300</xdr:colOff>
      <xdr:row>56</xdr:row>
      <xdr:rowOff>77818</xdr:rowOff>
    </xdr:to>
    <xdr:cxnSp macro="">
      <xdr:nvCxnSpPr>
        <xdr:cNvPr id="340" name="直線コネクタ 339"/>
        <xdr:cNvCxnSpPr/>
      </xdr:nvCxnSpPr>
      <xdr:spPr>
        <a:xfrm flipV="1">
          <a:off x="8750300" y="9669028"/>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2" name="テキスト ボックス 341"/>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77818</xdr:rowOff>
    </xdr:from>
    <xdr:to>
      <xdr:col>45</xdr:col>
      <xdr:colOff>177800</xdr:colOff>
      <xdr:row>56</xdr:row>
      <xdr:rowOff>84813</xdr:rowOff>
    </xdr:to>
    <xdr:cxnSp macro="">
      <xdr:nvCxnSpPr>
        <xdr:cNvPr id="343" name="直線コネクタ 342"/>
        <xdr:cNvCxnSpPr/>
      </xdr:nvCxnSpPr>
      <xdr:spPr>
        <a:xfrm flipV="1">
          <a:off x="7861300" y="9679018"/>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5" name="テキスト ボックス 344"/>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67576</xdr:rowOff>
    </xdr:from>
    <xdr:to>
      <xdr:col>41</xdr:col>
      <xdr:colOff>50800</xdr:colOff>
      <xdr:row>56</xdr:row>
      <xdr:rowOff>84813</xdr:rowOff>
    </xdr:to>
    <xdr:cxnSp macro="">
      <xdr:nvCxnSpPr>
        <xdr:cNvPr id="346" name="直線コネクタ 345"/>
        <xdr:cNvCxnSpPr/>
      </xdr:nvCxnSpPr>
      <xdr:spPr>
        <a:xfrm>
          <a:off x="6972300" y="9668776"/>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8" name="テキスト ボックス 347"/>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50" name="テキスト ボックス 349"/>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xdr:rowOff>
    </xdr:from>
    <xdr:to>
      <xdr:col>55</xdr:col>
      <xdr:colOff>50800</xdr:colOff>
      <xdr:row>56</xdr:row>
      <xdr:rowOff>103221</xdr:rowOff>
    </xdr:to>
    <xdr:sp macro="" textlink="">
      <xdr:nvSpPr>
        <xdr:cNvPr id="356" name="楕円 355"/>
        <xdr:cNvSpPr/>
      </xdr:nvSpPr>
      <xdr:spPr>
        <a:xfrm>
          <a:off x="10426700" y="96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24498</xdr:rowOff>
    </xdr:from>
    <xdr:ext cx="534377" cy="259045"/>
    <xdr:sp macro="" textlink="">
      <xdr:nvSpPr>
        <xdr:cNvPr id="357" name="農林水産業費該当値テキスト"/>
        <xdr:cNvSpPr txBox="1"/>
      </xdr:nvSpPr>
      <xdr:spPr>
        <a:xfrm>
          <a:off x="10528300" y="94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17028</xdr:rowOff>
    </xdr:from>
    <xdr:to>
      <xdr:col>50</xdr:col>
      <xdr:colOff>165100</xdr:colOff>
      <xdr:row>56</xdr:row>
      <xdr:rowOff>118628</xdr:rowOff>
    </xdr:to>
    <xdr:sp macro="" textlink="">
      <xdr:nvSpPr>
        <xdr:cNvPr id="358" name="楕円 357"/>
        <xdr:cNvSpPr/>
      </xdr:nvSpPr>
      <xdr:spPr>
        <a:xfrm>
          <a:off x="9588500" y="961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135155</xdr:rowOff>
    </xdr:from>
    <xdr:ext cx="534377" cy="259045"/>
    <xdr:sp macro="" textlink="">
      <xdr:nvSpPr>
        <xdr:cNvPr id="359" name="テキスト ボックス 358"/>
        <xdr:cNvSpPr txBox="1"/>
      </xdr:nvSpPr>
      <xdr:spPr>
        <a:xfrm>
          <a:off x="9359411" y="939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27018</xdr:rowOff>
    </xdr:from>
    <xdr:to>
      <xdr:col>46</xdr:col>
      <xdr:colOff>38100</xdr:colOff>
      <xdr:row>56</xdr:row>
      <xdr:rowOff>128618</xdr:rowOff>
    </xdr:to>
    <xdr:sp macro="" textlink="">
      <xdr:nvSpPr>
        <xdr:cNvPr id="360" name="楕円 359"/>
        <xdr:cNvSpPr/>
      </xdr:nvSpPr>
      <xdr:spPr>
        <a:xfrm>
          <a:off x="8699500" y="96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145145</xdr:rowOff>
    </xdr:from>
    <xdr:ext cx="534377" cy="259045"/>
    <xdr:sp macro="" textlink="">
      <xdr:nvSpPr>
        <xdr:cNvPr id="361" name="テキスト ボックス 360"/>
        <xdr:cNvSpPr txBox="1"/>
      </xdr:nvSpPr>
      <xdr:spPr>
        <a:xfrm>
          <a:off x="8483111" y="94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34013</xdr:rowOff>
    </xdr:from>
    <xdr:to>
      <xdr:col>41</xdr:col>
      <xdr:colOff>101600</xdr:colOff>
      <xdr:row>56</xdr:row>
      <xdr:rowOff>135613</xdr:rowOff>
    </xdr:to>
    <xdr:sp macro="" textlink="">
      <xdr:nvSpPr>
        <xdr:cNvPr id="362" name="楕円 361"/>
        <xdr:cNvSpPr/>
      </xdr:nvSpPr>
      <xdr:spPr>
        <a:xfrm>
          <a:off x="7810500" y="96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152140</xdr:rowOff>
    </xdr:from>
    <xdr:ext cx="534377" cy="259045"/>
    <xdr:sp macro="" textlink="">
      <xdr:nvSpPr>
        <xdr:cNvPr id="363" name="テキスト ボックス 362"/>
        <xdr:cNvSpPr txBox="1"/>
      </xdr:nvSpPr>
      <xdr:spPr>
        <a:xfrm>
          <a:off x="7594111" y="94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16776</xdr:rowOff>
    </xdr:from>
    <xdr:to>
      <xdr:col>36</xdr:col>
      <xdr:colOff>165100</xdr:colOff>
      <xdr:row>56</xdr:row>
      <xdr:rowOff>118376</xdr:rowOff>
    </xdr:to>
    <xdr:sp macro="" textlink="">
      <xdr:nvSpPr>
        <xdr:cNvPr id="364" name="楕円 363"/>
        <xdr:cNvSpPr/>
      </xdr:nvSpPr>
      <xdr:spPr>
        <a:xfrm>
          <a:off x="6921500" y="9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134903</xdr:rowOff>
    </xdr:from>
    <xdr:ext cx="534377" cy="259045"/>
    <xdr:sp macro="" textlink="">
      <xdr:nvSpPr>
        <xdr:cNvPr id="365" name="テキスト ボックス 364"/>
        <xdr:cNvSpPr txBox="1"/>
      </xdr:nvSpPr>
      <xdr:spPr>
        <a:xfrm>
          <a:off x="6705111" y="9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54615</xdr:rowOff>
    </xdr:from>
    <xdr:to>
      <xdr:col>55</xdr:col>
      <xdr:colOff>0</xdr:colOff>
      <xdr:row>77</xdr:row>
      <xdr:rowOff>64125</xdr:rowOff>
    </xdr:to>
    <xdr:cxnSp macro="">
      <xdr:nvCxnSpPr>
        <xdr:cNvPr id="390" name="直線コネクタ 389"/>
        <xdr:cNvCxnSpPr/>
      </xdr:nvCxnSpPr>
      <xdr:spPr>
        <a:xfrm>
          <a:off x="9639300" y="13256265"/>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163510</xdr:rowOff>
    </xdr:from>
    <xdr:ext cx="534377" cy="259045"/>
    <xdr:sp macro="" textlink="">
      <xdr:nvSpPr>
        <xdr:cNvPr id="391" name="商工費平均値テキスト"/>
        <xdr:cNvSpPr txBox="1"/>
      </xdr:nvSpPr>
      <xdr:spPr>
        <a:xfrm>
          <a:off x="10528300" y="1285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8849</xdr:rowOff>
    </xdr:from>
    <xdr:to>
      <xdr:col>50</xdr:col>
      <xdr:colOff>114300</xdr:colOff>
      <xdr:row>77</xdr:row>
      <xdr:rowOff>54615</xdr:rowOff>
    </xdr:to>
    <xdr:cxnSp macro="">
      <xdr:nvCxnSpPr>
        <xdr:cNvPr id="393" name="直線コネクタ 392"/>
        <xdr:cNvCxnSpPr/>
      </xdr:nvCxnSpPr>
      <xdr:spPr>
        <a:xfrm>
          <a:off x="8750300" y="13210499"/>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66346</xdr:rowOff>
    </xdr:from>
    <xdr:ext cx="534377" cy="259045"/>
    <xdr:sp macro="" textlink="">
      <xdr:nvSpPr>
        <xdr:cNvPr id="395" name="テキスト ボックス 394"/>
        <xdr:cNvSpPr txBox="1"/>
      </xdr:nvSpPr>
      <xdr:spPr>
        <a:xfrm>
          <a:off x="93594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143791</xdr:rowOff>
    </xdr:from>
    <xdr:to>
      <xdr:col>45</xdr:col>
      <xdr:colOff>177800</xdr:colOff>
      <xdr:row>77</xdr:row>
      <xdr:rowOff>8849</xdr:rowOff>
    </xdr:to>
    <xdr:cxnSp macro="">
      <xdr:nvCxnSpPr>
        <xdr:cNvPr id="396" name="直線コネクタ 395"/>
        <xdr:cNvCxnSpPr/>
      </xdr:nvCxnSpPr>
      <xdr:spPr>
        <a:xfrm>
          <a:off x="7861300" y="13173991"/>
          <a:ext cx="889000" cy="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34296</xdr:rowOff>
    </xdr:from>
    <xdr:ext cx="534377" cy="259045"/>
    <xdr:sp macro="" textlink="">
      <xdr:nvSpPr>
        <xdr:cNvPr id="398" name="テキスト ボックス 397"/>
        <xdr:cNvSpPr txBox="1"/>
      </xdr:nvSpPr>
      <xdr:spPr>
        <a:xfrm>
          <a:off x="8483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127882</xdr:rowOff>
    </xdr:from>
    <xdr:to>
      <xdr:col>41</xdr:col>
      <xdr:colOff>50800</xdr:colOff>
      <xdr:row>76</xdr:row>
      <xdr:rowOff>143791</xdr:rowOff>
    </xdr:to>
    <xdr:cxnSp macro="">
      <xdr:nvCxnSpPr>
        <xdr:cNvPr id="399" name="直線コネクタ 398"/>
        <xdr:cNvCxnSpPr/>
      </xdr:nvCxnSpPr>
      <xdr:spPr>
        <a:xfrm>
          <a:off x="6972300" y="13158082"/>
          <a:ext cx="889000" cy="1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144436</xdr:rowOff>
    </xdr:from>
    <xdr:ext cx="534377" cy="259045"/>
    <xdr:sp macro="" textlink="">
      <xdr:nvSpPr>
        <xdr:cNvPr id="401" name="テキスト ボックス 400"/>
        <xdr:cNvSpPr txBox="1"/>
      </xdr:nvSpPr>
      <xdr:spPr>
        <a:xfrm>
          <a:off x="7594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150906</xdr:rowOff>
    </xdr:from>
    <xdr:ext cx="534377" cy="259045"/>
    <xdr:sp macro="" textlink="">
      <xdr:nvSpPr>
        <xdr:cNvPr id="403" name="テキスト ボックス 402"/>
        <xdr:cNvSpPr txBox="1"/>
      </xdr:nvSpPr>
      <xdr:spPr>
        <a:xfrm>
          <a:off x="6705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13325</xdr:rowOff>
    </xdr:from>
    <xdr:to>
      <xdr:col>55</xdr:col>
      <xdr:colOff>50800</xdr:colOff>
      <xdr:row>77</xdr:row>
      <xdr:rowOff>114925</xdr:rowOff>
    </xdr:to>
    <xdr:sp macro="" textlink="">
      <xdr:nvSpPr>
        <xdr:cNvPr id="409" name="楕円 408"/>
        <xdr:cNvSpPr/>
      </xdr:nvSpPr>
      <xdr:spPr>
        <a:xfrm>
          <a:off x="10426700" y="132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163202</xdr:rowOff>
    </xdr:from>
    <xdr:ext cx="534377" cy="259045"/>
    <xdr:sp macro="" textlink="">
      <xdr:nvSpPr>
        <xdr:cNvPr id="410" name="商工費該当値テキスト"/>
        <xdr:cNvSpPr txBox="1"/>
      </xdr:nvSpPr>
      <xdr:spPr>
        <a:xfrm>
          <a:off x="10528300" y="1319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3815</xdr:rowOff>
    </xdr:from>
    <xdr:to>
      <xdr:col>50</xdr:col>
      <xdr:colOff>165100</xdr:colOff>
      <xdr:row>77</xdr:row>
      <xdr:rowOff>105415</xdr:rowOff>
    </xdr:to>
    <xdr:sp macro="" textlink="">
      <xdr:nvSpPr>
        <xdr:cNvPr id="411" name="楕円 410"/>
        <xdr:cNvSpPr/>
      </xdr:nvSpPr>
      <xdr:spPr>
        <a:xfrm>
          <a:off x="9588500" y="132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96542</xdr:rowOff>
    </xdr:from>
    <xdr:ext cx="534377" cy="259045"/>
    <xdr:sp macro="" textlink="">
      <xdr:nvSpPr>
        <xdr:cNvPr id="412" name="テキスト ボックス 411"/>
        <xdr:cNvSpPr txBox="1"/>
      </xdr:nvSpPr>
      <xdr:spPr>
        <a:xfrm>
          <a:off x="9359411" y="1329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129499</xdr:rowOff>
    </xdr:from>
    <xdr:to>
      <xdr:col>46</xdr:col>
      <xdr:colOff>38100</xdr:colOff>
      <xdr:row>77</xdr:row>
      <xdr:rowOff>59649</xdr:rowOff>
    </xdr:to>
    <xdr:sp macro="" textlink="">
      <xdr:nvSpPr>
        <xdr:cNvPr id="413" name="楕円 412"/>
        <xdr:cNvSpPr/>
      </xdr:nvSpPr>
      <xdr:spPr>
        <a:xfrm>
          <a:off x="8699500" y="131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50776</xdr:rowOff>
    </xdr:from>
    <xdr:ext cx="534377" cy="259045"/>
    <xdr:sp macro="" textlink="">
      <xdr:nvSpPr>
        <xdr:cNvPr id="414" name="テキスト ボックス 413"/>
        <xdr:cNvSpPr txBox="1"/>
      </xdr:nvSpPr>
      <xdr:spPr>
        <a:xfrm>
          <a:off x="8483111" y="132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92991</xdr:rowOff>
    </xdr:from>
    <xdr:to>
      <xdr:col>41</xdr:col>
      <xdr:colOff>101600</xdr:colOff>
      <xdr:row>77</xdr:row>
      <xdr:rowOff>23141</xdr:rowOff>
    </xdr:to>
    <xdr:sp macro="" textlink="">
      <xdr:nvSpPr>
        <xdr:cNvPr id="415" name="楕円 414"/>
        <xdr:cNvSpPr/>
      </xdr:nvSpPr>
      <xdr:spPr>
        <a:xfrm>
          <a:off x="7810500" y="131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14268</xdr:rowOff>
    </xdr:from>
    <xdr:ext cx="534377" cy="259045"/>
    <xdr:sp macro="" textlink="">
      <xdr:nvSpPr>
        <xdr:cNvPr id="416" name="テキスト ボックス 415"/>
        <xdr:cNvSpPr txBox="1"/>
      </xdr:nvSpPr>
      <xdr:spPr>
        <a:xfrm>
          <a:off x="7594111" y="132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77082</xdr:rowOff>
    </xdr:from>
    <xdr:to>
      <xdr:col>36</xdr:col>
      <xdr:colOff>165100</xdr:colOff>
      <xdr:row>77</xdr:row>
      <xdr:rowOff>7232</xdr:rowOff>
    </xdr:to>
    <xdr:sp macro="" textlink="">
      <xdr:nvSpPr>
        <xdr:cNvPr id="417" name="楕円 416"/>
        <xdr:cNvSpPr/>
      </xdr:nvSpPr>
      <xdr:spPr>
        <a:xfrm>
          <a:off x="6921500" y="131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169809</xdr:rowOff>
    </xdr:from>
    <xdr:ext cx="534377" cy="259045"/>
    <xdr:sp macro="" textlink="">
      <xdr:nvSpPr>
        <xdr:cNvPr id="418" name="テキスト ボックス 417"/>
        <xdr:cNvSpPr txBox="1"/>
      </xdr:nvSpPr>
      <xdr:spPr>
        <a:xfrm>
          <a:off x="6705111" y="132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93408</xdr:rowOff>
    </xdr:from>
    <xdr:to>
      <xdr:col>55</xdr:col>
      <xdr:colOff>0</xdr:colOff>
      <xdr:row>95</xdr:row>
      <xdr:rowOff>112954</xdr:rowOff>
    </xdr:to>
    <xdr:cxnSp macro="">
      <xdr:nvCxnSpPr>
        <xdr:cNvPr id="447" name="直線コネクタ 446"/>
        <xdr:cNvCxnSpPr/>
      </xdr:nvCxnSpPr>
      <xdr:spPr>
        <a:xfrm flipV="1">
          <a:off x="9639300" y="16381158"/>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8"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112954</xdr:rowOff>
    </xdr:from>
    <xdr:to>
      <xdr:col>50</xdr:col>
      <xdr:colOff>114300</xdr:colOff>
      <xdr:row>95</xdr:row>
      <xdr:rowOff>120416</xdr:rowOff>
    </xdr:to>
    <xdr:cxnSp macro="">
      <xdr:nvCxnSpPr>
        <xdr:cNvPr id="450" name="直線コネクタ 449"/>
        <xdr:cNvCxnSpPr/>
      </xdr:nvCxnSpPr>
      <xdr:spPr>
        <a:xfrm flipV="1">
          <a:off x="8750300" y="16400704"/>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2" name="テキスト ボックス 451"/>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120416</xdr:rowOff>
    </xdr:from>
    <xdr:to>
      <xdr:col>45</xdr:col>
      <xdr:colOff>177800</xdr:colOff>
      <xdr:row>96</xdr:row>
      <xdr:rowOff>54759</xdr:rowOff>
    </xdr:to>
    <xdr:cxnSp macro="">
      <xdr:nvCxnSpPr>
        <xdr:cNvPr id="453" name="直線コネクタ 452"/>
        <xdr:cNvCxnSpPr/>
      </xdr:nvCxnSpPr>
      <xdr:spPr>
        <a:xfrm flipV="1">
          <a:off x="7861300" y="16408166"/>
          <a:ext cx="889000" cy="10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5" name="テキスト ボックス 454"/>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12827</xdr:rowOff>
    </xdr:from>
    <xdr:to>
      <xdr:col>41</xdr:col>
      <xdr:colOff>50800</xdr:colOff>
      <xdr:row>96</xdr:row>
      <xdr:rowOff>54759</xdr:rowOff>
    </xdr:to>
    <xdr:cxnSp macro="">
      <xdr:nvCxnSpPr>
        <xdr:cNvPr id="456" name="直線コネクタ 455"/>
        <xdr:cNvCxnSpPr/>
      </xdr:nvCxnSpPr>
      <xdr:spPr>
        <a:xfrm>
          <a:off x="6972300" y="16472027"/>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8" name="テキスト ボックス 457"/>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60" name="テキスト ボックス 459"/>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42608</xdr:rowOff>
    </xdr:from>
    <xdr:to>
      <xdr:col>55</xdr:col>
      <xdr:colOff>50800</xdr:colOff>
      <xdr:row>95</xdr:row>
      <xdr:rowOff>144208</xdr:rowOff>
    </xdr:to>
    <xdr:sp macro="" textlink="">
      <xdr:nvSpPr>
        <xdr:cNvPr id="466" name="楕円 465"/>
        <xdr:cNvSpPr/>
      </xdr:nvSpPr>
      <xdr:spPr>
        <a:xfrm>
          <a:off x="10426700" y="163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65485</xdr:rowOff>
    </xdr:from>
    <xdr:ext cx="534377" cy="259045"/>
    <xdr:sp macro="" textlink="">
      <xdr:nvSpPr>
        <xdr:cNvPr id="467" name="土木費該当値テキスト"/>
        <xdr:cNvSpPr txBox="1"/>
      </xdr:nvSpPr>
      <xdr:spPr>
        <a:xfrm>
          <a:off x="10528300" y="161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62154</xdr:rowOff>
    </xdr:from>
    <xdr:to>
      <xdr:col>50</xdr:col>
      <xdr:colOff>165100</xdr:colOff>
      <xdr:row>95</xdr:row>
      <xdr:rowOff>163754</xdr:rowOff>
    </xdr:to>
    <xdr:sp macro="" textlink="">
      <xdr:nvSpPr>
        <xdr:cNvPr id="468" name="楕円 467"/>
        <xdr:cNvSpPr/>
      </xdr:nvSpPr>
      <xdr:spPr>
        <a:xfrm>
          <a:off x="9588500" y="163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8831</xdr:rowOff>
    </xdr:from>
    <xdr:ext cx="534377" cy="259045"/>
    <xdr:sp macro="" textlink="">
      <xdr:nvSpPr>
        <xdr:cNvPr id="469" name="テキスト ボックス 468"/>
        <xdr:cNvSpPr txBox="1"/>
      </xdr:nvSpPr>
      <xdr:spPr>
        <a:xfrm>
          <a:off x="9359411" y="161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69616</xdr:rowOff>
    </xdr:from>
    <xdr:to>
      <xdr:col>46</xdr:col>
      <xdr:colOff>38100</xdr:colOff>
      <xdr:row>95</xdr:row>
      <xdr:rowOff>171216</xdr:rowOff>
    </xdr:to>
    <xdr:sp macro="" textlink="">
      <xdr:nvSpPr>
        <xdr:cNvPr id="470" name="楕円 469"/>
        <xdr:cNvSpPr/>
      </xdr:nvSpPr>
      <xdr:spPr>
        <a:xfrm>
          <a:off x="8699500" y="1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16293</xdr:rowOff>
    </xdr:from>
    <xdr:ext cx="534377" cy="259045"/>
    <xdr:sp macro="" textlink="">
      <xdr:nvSpPr>
        <xdr:cNvPr id="471" name="テキスト ボックス 470"/>
        <xdr:cNvSpPr txBox="1"/>
      </xdr:nvSpPr>
      <xdr:spPr>
        <a:xfrm>
          <a:off x="8483111" y="161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3959</xdr:rowOff>
    </xdr:from>
    <xdr:to>
      <xdr:col>41</xdr:col>
      <xdr:colOff>101600</xdr:colOff>
      <xdr:row>96</xdr:row>
      <xdr:rowOff>105559</xdr:rowOff>
    </xdr:to>
    <xdr:sp macro="" textlink="">
      <xdr:nvSpPr>
        <xdr:cNvPr id="472" name="楕円 471"/>
        <xdr:cNvSpPr/>
      </xdr:nvSpPr>
      <xdr:spPr>
        <a:xfrm>
          <a:off x="7810500" y="164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122086</xdr:rowOff>
    </xdr:from>
    <xdr:ext cx="534377" cy="259045"/>
    <xdr:sp macro="" textlink="">
      <xdr:nvSpPr>
        <xdr:cNvPr id="473" name="テキスト ボックス 472"/>
        <xdr:cNvSpPr txBox="1"/>
      </xdr:nvSpPr>
      <xdr:spPr>
        <a:xfrm>
          <a:off x="7594111" y="1623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133477</xdr:rowOff>
    </xdr:from>
    <xdr:to>
      <xdr:col>36</xdr:col>
      <xdr:colOff>165100</xdr:colOff>
      <xdr:row>96</xdr:row>
      <xdr:rowOff>63627</xdr:rowOff>
    </xdr:to>
    <xdr:sp macro="" textlink="">
      <xdr:nvSpPr>
        <xdr:cNvPr id="474" name="楕円 473"/>
        <xdr:cNvSpPr/>
      </xdr:nvSpPr>
      <xdr:spPr>
        <a:xfrm>
          <a:off x="6921500" y="164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80154</xdr:rowOff>
    </xdr:from>
    <xdr:ext cx="534377" cy="259045"/>
    <xdr:sp macro="" textlink="">
      <xdr:nvSpPr>
        <xdr:cNvPr id="475" name="テキスト ボックス 474"/>
        <xdr:cNvSpPr txBox="1"/>
      </xdr:nvSpPr>
      <xdr:spPr>
        <a:xfrm>
          <a:off x="67051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95069</xdr:rowOff>
    </xdr:from>
    <xdr:to>
      <xdr:col>85</xdr:col>
      <xdr:colOff>127000</xdr:colOff>
      <xdr:row>37</xdr:row>
      <xdr:rowOff>118364</xdr:rowOff>
    </xdr:to>
    <xdr:cxnSp macro="">
      <xdr:nvCxnSpPr>
        <xdr:cNvPr id="505" name="直線コネクタ 504"/>
        <xdr:cNvCxnSpPr/>
      </xdr:nvCxnSpPr>
      <xdr:spPr>
        <a:xfrm>
          <a:off x="15481300" y="6438719"/>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6"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95069</xdr:rowOff>
    </xdr:from>
    <xdr:to>
      <xdr:col>81</xdr:col>
      <xdr:colOff>50800</xdr:colOff>
      <xdr:row>38</xdr:row>
      <xdr:rowOff>11249</xdr:rowOff>
    </xdr:to>
    <xdr:cxnSp macro="">
      <xdr:nvCxnSpPr>
        <xdr:cNvPr id="508" name="直線コネクタ 507"/>
        <xdr:cNvCxnSpPr/>
      </xdr:nvCxnSpPr>
      <xdr:spPr>
        <a:xfrm flipV="1">
          <a:off x="14592300" y="6438719"/>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0" name="テキスト ボックス 509"/>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143945</xdr:rowOff>
    </xdr:from>
    <xdr:to>
      <xdr:col>76</xdr:col>
      <xdr:colOff>114300</xdr:colOff>
      <xdr:row>38</xdr:row>
      <xdr:rowOff>11249</xdr:rowOff>
    </xdr:to>
    <xdr:cxnSp macro="">
      <xdr:nvCxnSpPr>
        <xdr:cNvPr id="511" name="直線コネクタ 510"/>
        <xdr:cNvCxnSpPr/>
      </xdr:nvCxnSpPr>
      <xdr:spPr>
        <a:xfrm>
          <a:off x="13703300" y="6316145"/>
          <a:ext cx="889000" cy="2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3" name="テキスト ボックス 512"/>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143945</xdr:rowOff>
    </xdr:from>
    <xdr:to>
      <xdr:col>71</xdr:col>
      <xdr:colOff>177800</xdr:colOff>
      <xdr:row>38</xdr:row>
      <xdr:rowOff>22570</xdr:rowOff>
    </xdr:to>
    <xdr:cxnSp macro="">
      <xdr:nvCxnSpPr>
        <xdr:cNvPr id="514" name="直線コネクタ 513"/>
        <xdr:cNvCxnSpPr/>
      </xdr:nvCxnSpPr>
      <xdr:spPr>
        <a:xfrm flipV="1">
          <a:off x="12814300" y="6316145"/>
          <a:ext cx="889000" cy="22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6" name="テキスト ボックス 515"/>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8" name="テキスト ボックス 517"/>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67564</xdr:rowOff>
    </xdr:from>
    <xdr:to>
      <xdr:col>85</xdr:col>
      <xdr:colOff>177800</xdr:colOff>
      <xdr:row>37</xdr:row>
      <xdr:rowOff>169164</xdr:rowOff>
    </xdr:to>
    <xdr:sp macro="" textlink="">
      <xdr:nvSpPr>
        <xdr:cNvPr id="524" name="楕円 523"/>
        <xdr:cNvSpPr/>
      </xdr:nvSpPr>
      <xdr:spPr>
        <a:xfrm>
          <a:off x="16268700" y="64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153941</xdr:rowOff>
    </xdr:from>
    <xdr:ext cx="534377" cy="259045"/>
    <xdr:sp macro="" textlink="">
      <xdr:nvSpPr>
        <xdr:cNvPr id="525" name="警察費該当値テキスト"/>
        <xdr:cNvSpPr txBox="1"/>
      </xdr:nvSpPr>
      <xdr:spPr>
        <a:xfrm>
          <a:off x="16370300" y="63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44269</xdr:rowOff>
    </xdr:from>
    <xdr:to>
      <xdr:col>81</xdr:col>
      <xdr:colOff>101600</xdr:colOff>
      <xdr:row>37</xdr:row>
      <xdr:rowOff>145869</xdr:rowOff>
    </xdr:to>
    <xdr:sp macro="" textlink="">
      <xdr:nvSpPr>
        <xdr:cNvPr id="526" name="楕円 525"/>
        <xdr:cNvSpPr/>
      </xdr:nvSpPr>
      <xdr:spPr>
        <a:xfrm>
          <a:off x="15430500" y="638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136996</xdr:rowOff>
    </xdr:from>
    <xdr:ext cx="534377" cy="259045"/>
    <xdr:sp macro="" textlink="">
      <xdr:nvSpPr>
        <xdr:cNvPr id="527" name="テキスト ボックス 526"/>
        <xdr:cNvSpPr txBox="1"/>
      </xdr:nvSpPr>
      <xdr:spPr>
        <a:xfrm>
          <a:off x="15201411" y="64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131899</xdr:rowOff>
    </xdr:from>
    <xdr:to>
      <xdr:col>76</xdr:col>
      <xdr:colOff>165100</xdr:colOff>
      <xdr:row>38</xdr:row>
      <xdr:rowOff>62049</xdr:rowOff>
    </xdr:to>
    <xdr:sp macro="" textlink="">
      <xdr:nvSpPr>
        <xdr:cNvPr id="528" name="楕円 527"/>
        <xdr:cNvSpPr/>
      </xdr:nvSpPr>
      <xdr:spPr>
        <a:xfrm>
          <a:off x="14541500" y="64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53176</xdr:rowOff>
    </xdr:from>
    <xdr:ext cx="534377" cy="259045"/>
    <xdr:sp macro="" textlink="">
      <xdr:nvSpPr>
        <xdr:cNvPr id="529" name="テキスト ボックス 528"/>
        <xdr:cNvSpPr txBox="1"/>
      </xdr:nvSpPr>
      <xdr:spPr>
        <a:xfrm>
          <a:off x="14325111" y="65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93145</xdr:rowOff>
    </xdr:from>
    <xdr:to>
      <xdr:col>72</xdr:col>
      <xdr:colOff>38100</xdr:colOff>
      <xdr:row>37</xdr:row>
      <xdr:rowOff>23295</xdr:rowOff>
    </xdr:to>
    <xdr:sp macro="" textlink="">
      <xdr:nvSpPr>
        <xdr:cNvPr id="530" name="楕円 529"/>
        <xdr:cNvSpPr/>
      </xdr:nvSpPr>
      <xdr:spPr>
        <a:xfrm>
          <a:off x="13652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14422</xdr:rowOff>
    </xdr:from>
    <xdr:ext cx="534377" cy="259045"/>
    <xdr:sp macro="" textlink="">
      <xdr:nvSpPr>
        <xdr:cNvPr id="531" name="テキスト ボックス 530"/>
        <xdr:cNvSpPr txBox="1"/>
      </xdr:nvSpPr>
      <xdr:spPr>
        <a:xfrm>
          <a:off x="13436111" y="635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143220</xdr:rowOff>
    </xdr:from>
    <xdr:to>
      <xdr:col>67</xdr:col>
      <xdr:colOff>101600</xdr:colOff>
      <xdr:row>38</xdr:row>
      <xdr:rowOff>73369</xdr:rowOff>
    </xdr:to>
    <xdr:sp macro="" textlink="">
      <xdr:nvSpPr>
        <xdr:cNvPr id="532" name="楕円 531"/>
        <xdr:cNvSpPr/>
      </xdr:nvSpPr>
      <xdr:spPr>
        <a:xfrm>
          <a:off x="12763500" y="64868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64497</xdr:rowOff>
    </xdr:from>
    <xdr:ext cx="534377" cy="259045"/>
    <xdr:sp macro="" textlink="">
      <xdr:nvSpPr>
        <xdr:cNvPr id="533" name="テキスト ボックス 532"/>
        <xdr:cNvSpPr txBox="1"/>
      </xdr:nvSpPr>
      <xdr:spPr>
        <a:xfrm>
          <a:off x="12547111" y="6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54966</xdr:rowOff>
    </xdr:from>
    <xdr:to>
      <xdr:col>85</xdr:col>
      <xdr:colOff>127000</xdr:colOff>
      <xdr:row>52</xdr:row>
      <xdr:rowOff>128365</xdr:rowOff>
    </xdr:to>
    <xdr:cxnSp macro="">
      <xdr:nvCxnSpPr>
        <xdr:cNvPr id="561" name="直線コネクタ 560"/>
        <xdr:cNvCxnSpPr/>
      </xdr:nvCxnSpPr>
      <xdr:spPr>
        <a:xfrm>
          <a:off x="15481300" y="8970366"/>
          <a:ext cx="8382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2"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54966</xdr:rowOff>
    </xdr:from>
    <xdr:to>
      <xdr:col>81</xdr:col>
      <xdr:colOff>50800</xdr:colOff>
      <xdr:row>52</xdr:row>
      <xdr:rowOff>87313</xdr:rowOff>
    </xdr:to>
    <xdr:cxnSp macro="">
      <xdr:nvCxnSpPr>
        <xdr:cNvPr id="564" name="直線コネクタ 563"/>
        <xdr:cNvCxnSpPr/>
      </xdr:nvCxnSpPr>
      <xdr:spPr>
        <a:xfrm flipV="1">
          <a:off x="14592300" y="8970366"/>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6" name="テキスト ボックス 565"/>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87313</xdr:rowOff>
    </xdr:from>
    <xdr:to>
      <xdr:col>76</xdr:col>
      <xdr:colOff>114300</xdr:colOff>
      <xdr:row>52</xdr:row>
      <xdr:rowOff>100629</xdr:rowOff>
    </xdr:to>
    <xdr:cxnSp macro="">
      <xdr:nvCxnSpPr>
        <xdr:cNvPr id="567" name="直線コネクタ 566"/>
        <xdr:cNvCxnSpPr/>
      </xdr:nvCxnSpPr>
      <xdr:spPr>
        <a:xfrm flipV="1">
          <a:off x="13703300" y="9002713"/>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9" name="テキスト ボックス 568"/>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100629</xdr:rowOff>
    </xdr:from>
    <xdr:to>
      <xdr:col>71</xdr:col>
      <xdr:colOff>177800</xdr:colOff>
      <xdr:row>52</xdr:row>
      <xdr:rowOff>158445</xdr:rowOff>
    </xdr:to>
    <xdr:cxnSp macro="">
      <xdr:nvCxnSpPr>
        <xdr:cNvPr id="570" name="直線コネクタ 569"/>
        <xdr:cNvCxnSpPr/>
      </xdr:nvCxnSpPr>
      <xdr:spPr>
        <a:xfrm flipV="1">
          <a:off x="12814300" y="9016029"/>
          <a:ext cx="889000" cy="5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72" name="テキスト ボックス 571"/>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4" name="テキスト ボックス 573"/>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77565</xdr:rowOff>
    </xdr:from>
    <xdr:to>
      <xdr:col>85</xdr:col>
      <xdr:colOff>177800</xdr:colOff>
      <xdr:row>53</xdr:row>
      <xdr:rowOff>7715</xdr:rowOff>
    </xdr:to>
    <xdr:sp macro="" textlink="">
      <xdr:nvSpPr>
        <xdr:cNvPr id="580" name="楕円 579"/>
        <xdr:cNvSpPr/>
      </xdr:nvSpPr>
      <xdr:spPr>
        <a:xfrm>
          <a:off x="16268700" y="89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100442</xdr:rowOff>
    </xdr:from>
    <xdr:ext cx="534377" cy="259045"/>
    <xdr:sp macro="" textlink="">
      <xdr:nvSpPr>
        <xdr:cNvPr id="581" name="教育費該当値テキスト"/>
        <xdr:cNvSpPr txBox="1"/>
      </xdr:nvSpPr>
      <xdr:spPr>
        <a:xfrm>
          <a:off x="16370300" y="884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4166</xdr:rowOff>
    </xdr:from>
    <xdr:to>
      <xdr:col>81</xdr:col>
      <xdr:colOff>101600</xdr:colOff>
      <xdr:row>52</xdr:row>
      <xdr:rowOff>105766</xdr:rowOff>
    </xdr:to>
    <xdr:sp macro="" textlink="">
      <xdr:nvSpPr>
        <xdr:cNvPr id="582" name="楕円 581"/>
        <xdr:cNvSpPr/>
      </xdr:nvSpPr>
      <xdr:spPr>
        <a:xfrm>
          <a:off x="15430500" y="89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122293</xdr:rowOff>
    </xdr:from>
    <xdr:ext cx="599010" cy="259045"/>
    <xdr:sp macro="" textlink="">
      <xdr:nvSpPr>
        <xdr:cNvPr id="583" name="テキスト ボックス 582"/>
        <xdr:cNvSpPr txBox="1"/>
      </xdr:nvSpPr>
      <xdr:spPr>
        <a:xfrm>
          <a:off x="15169095" y="869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36513</xdr:rowOff>
    </xdr:from>
    <xdr:to>
      <xdr:col>76</xdr:col>
      <xdr:colOff>165100</xdr:colOff>
      <xdr:row>52</xdr:row>
      <xdr:rowOff>138113</xdr:rowOff>
    </xdr:to>
    <xdr:sp macro="" textlink="">
      <xdr:nvSpPr>
        <xdr:cNvPr id="584" name="楕円 583"/>
        <xdr:cNvSpPr/>
      </xdr:nvSpPr>
      <xdr:spPr>
        <a:xfrm>
          <a:off x="14541500" y="895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154640</xdr:rowOff>
    </xdr:from>
    <xdr:ext cx="599010" cy="259045"/>
    <xdr:sp macro="" textlink="">
      <xdr:nvSpPr>
        <xdr:cNvPr id="585" name="テキスト ボックス 584"/>
        <xdr:cNvSpPr txBox="1"/>
      </xdr:nvSpPr>
      <xdr:spPr>
        <a:xfrm>
          <a:off x="14292795" y="872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49829</xdr:rowOff>
    </xdr:from>
    <xdr:to>
      <xdr:col>72</xdr:col>
      <xdr:colOff>38100</xdr:colOff>
      <xdr:row>52</xdr:row>
      <xdr:rowOff>151429</xdr:rowOff>
    </xdr:to>
    <xdr:sp macro="" textlink="">
      <xdr:nvSpPr>
        <xdr:cNvPr id="586" name="楕円 585"/>
        <xdr:cNvSpPr/>
      </xdr:nvSpPr>
      <xdr:spPr>
        <a:xfrm>
          <a:off x="13652500" y="896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167956</xdr:rowOff>
    </xdr:from>
    <xdr:ext cx="599010" cy="259045"/>
    <xdr:sp macro="" textlink="">
      <xdr:nvSpPr>
        <xdr:cNvPr id="587" name="テキスト ボックス 586"/>
        <xdr:cNvSpPr txBox="1"/>
      </xdr:nvSpPr>
      <xdr:spPr>
        <a:xfrm>
          <a:off x="13403795" y="874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107645</xdr:rowOff>
    </xdr:from>
    <xdr:to>
      <xdr:col>67</xdr:col>
      <xdr:colOff>101600</xdr:colOff>
      <xdr:row>53</xdr:row>
      <xdr:rowOff>37795</xdr:rowOff>
    </xdr:to>
    <xdr:sp macro="" textlink="">
      <xdr:nvSpPr>
        <xdr:cNvPr id="588" name="楕円 587"/>
        <xdr:cNvSpPr/>
      </xdr:nvSpPr>
      <xdr:spPr>
        <a:xfrm>
          <a:off x="12763500" y="90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54322</xdr:rowOff>
    </xdr:from>
    <xdr:ext cx="534377" cy="259045"/>
    <xdr:sp macro="" textlink="">
      <xdr:nvSpPr>
        <xdr:cNvPr id="589" name="テキスト ボックス 588"/>
        <xdr:cNvSpPr txBox="1"/>
      </xdr:nvSpPr>
      <xdr:spPr>
        <a:xfrm>
          <a:off x="12547111" y="879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95808</xdr:rowOff>
    </xdr:from>
    <xdr:to>
      <xdr:col>85</xdr:col>
      <xdr:colOff>127000</xdr:colOff>
      <xdr:row>78</xdr:row>
      <xdr:rowOff>120886</xdr:rowOff>
    </xdr:to>
    <xdr:cxnSp macro="">
      <xdr:nvCxnSpPr>
        <xdr:cNvPr id="614" name="直線コネクタ 613"/>
        <xdr:cNvCxnSpPr/>
      </xdr:nvCxnSpPr>
      <xdr:spPr>
        <a:xfrm flipV="1">
          <a:off x="15481300" y="13468908"/>
          <a:ext cx="8382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5"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120886</xdr:rowOff>
    </xdr:from>
    <xdr:to>
      <xdr:col>81</xdr:col>
      <xdr:colOff>50800</xdr:colOff>
      <xdr:row>78</xdr:row>
      <xdr:rowOff>127629</xdr:rowOff>
    </xdr:to>
    <xdr:cxnSp macro="">
      <xdr:nvCxnSpPr>
        <xdr:cNvPr id="617" name="直線コネクタ 616"/>
        <xdr:cNvCxnSpPr/>
      </xdr:nvCxnSpPr>
      <xdr:spPr>
        <a:xfrm flipV="1">
          <a:off x="14592300" y="13493986"/>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109502</xdr:rowOff>
    </xdr:from>
    <xdr:to>
      <xdr:col>76</xdr:col>
      <xdr:colOff>114300</xdr:colOff>
      <xdr:row>78</xdr:row>
      <xdr:rowOff>127629</xdr:rowOff>
    </xdr:to>
    <xdr:cxnSp macro="">
      <xdr:nvCxnSpPr>
        <xdr:cNvPr id="620" name="直線コネクタ 619"/>
        <xdr:cNvCxnSpPr/>
      </xdr:nvCxnSpPr>
      <xdr:spPr>
        <a:xfrm>
          <a:off x="13703300" y="13482602"/>
          <a:ext cx="8890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29629</xdr:rowOff>
    </xdr:from>
    <xdr:to>
      <xdr:col>71</xdr:col>
      <xdr:colOff>177800</xdr:colOff>
      <xdr:row>78</xdr:row>
      <xdr:rowOff>109502</xdr:rowOff>
    </xdr:to>
    <xdr:cxnSp macro="">
      <xdr:nvCxnSpPr>
        <xdr:cNvPr id="623" name="直線コネクタ 622"/>
        <xdr:cNvCxnSpPr/>
      </xdr:nvCxnSpPr>
      <xdr:spPr>
        <a:xfrm>
          <a:off x="12814300" y="13402729"/>
          <a:ext cx="889000" cy="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123905</xdr:rowOff>
    </xdr:from>
    <xdr:ext cx="469744" cy="259045"/>
    <xdr:sp macro="" textlink="">
      <xdr:nvSpPr>
        <xdr:cNvPr id="627" name="テキスト ボックス 626"/>
        <xdr:cNvSpPr txBox="1"/>
      </xdr:nvSpPr>
      <xdr:spPr>
        <a:xfrm>
          <a:off x="12579428" y="134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45008</xdr:rowOff>
    </xdr:from>
    <xdr:to>
      <xdr:col>85</xdr:col>
      <xdr:colOff>177800</xdr:colOff>
      <xdr:row>78</xdr:row>
      <xdr:rowOff>146608</xdr:rowOff>
    </xdr:to>
    <xdr:sp macro="" textlink="">
      <xdr:nvSpPr>
        <xdr:cNvPr id="633" name="楕円 632"/>
        <xdr:cNvSpPr/>
      </xdr:nvSpPr>
      <xdr:spPr>
        <a:xfrm>
          <a:off x="162687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156389</xdr:rowOff>
    </xdr:from>
    <xdr:ext cx="469744" cy="259045"/>
    <xdr:sp macro="" textlink="">
      <xdr:nvSpPr>
        <xdr:cNvPr id="634" name="災害復旧費該当値テキスト"/>
        <xdr:cNvSpPr txBox="1"/>
      </xdr:nvSpPr>
      <xdr:spPr>
        <a:xfrm>
          <a:off x="16370300" y="1335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70086</xdr:rowOff>
    </xdr:from>
    <xdr:to>
      <xdr:col>81</xdr:col>
      <xdr:colOff>101600</xdr:colOff>
      <xdr:row>79</xdr:row>
      <xdr:rowOff>236</xdr:rowOff>
    </xdr:to>
    <xdr:sp macro="" textlink="">
      <xdr:nvSpPr>
        <xdr:cNvPr id="635" name="楕円 634"/>
        <xdr:cNvSpPr/>
      </xdr:nvSpPr>
      <xdr:spPr>
        <a:xfrm>
          <a:off x="15430500" y="134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162813</xdr:rowOff>
    </xdr:from>
    <xdr:ext cx="378565" cy="259045"/>
    <xdr:sp macro="" textlink="">
      <xdr:nvSpPr>
        <xdr:cNvPr id="636" name="テキスト ボックス 635"/>
        <xdr:cNvSpPr txBox="1"/>
      </xdr:nvSpPr>
      <xdr:spPr>
        <a:xfrm>
          <a:off x="15279317" y="13535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76829</xdr:rowOff>
    </xdr:from>
    <xdr:to>
      <xdr:col>76</xdr:col>
      <xdr:colOff>165100</xdr:colOff>
      <xdr:row>79</xdr:row>
      <xdr:rowOff>6979</xdr:rowOff>
    </xdr:to>
    <xdr:sp macro="" textlink="">
      <xdr:nvSpPr>
        <xdr:cNvPr id="637" name="楕円 636"/>
        <xdr:cNvSpPr/>
      </xdr:nvSpPr>
      <xdr:spPr>
        <a:xfrm>
          <a:off x="14541500" y="134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169556</xdr:rowOff>
    </xdr:from>
    <xdr:ext cx="378565" cy="259045"/>
    <xdr:sp macro="" textlink="">
      <xdr:nvSpPr>
        <xdr:cNvPr id="638" name="テキスト ボックス 637"/>
        <xdr:cNvSpPr txBox="1"/>
      </xdr:nvSpPr>
      <xdr:spPr>
        <a:xfrm>
          <a:off x="14403017" y="1354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58702</xdr:rowOff>
    </xdr:from>
    <xdr:to>
      <xdr:col>72</xdr:col>
      <xdr:colOff>38100</xdr:colOff>
      <xdr:row>78</xdr:row>
      <xdr:rowOff>160302</xdr:rowOff>
    </xdr:to>
    <xdr:sp macro="" textlink="">
      <xdr:nvSpPr>
        <xdr:cNvPr id="639" name="楕円 638"/>
        <xdr:cNvSpPr/>
      </xdr:nvSpPr>
      <xdr:spPr>
        <a:xfrm>
          <a:off x="13652500" y="134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151429</xdr:rowOff>
    </xdr:from>
    <xdr:ext cx="469744" cy="259045"/>
    <xdr:sp macro="" textlink="">
      <xdr:nvSpPr>
        <xdr:cNvPr id="640" name="テキスト ボックス 639"/>
        <xdr:cNvSpPr txBox="1"/>
      </xdr:nvSpPr>
      <xdr:spPr>
        <a:xfrm>
          <a:off x="13468428" y="1352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150279</xdr:rowOff>
    </xdr:from>
    <xdr:to>
      <xdr:col>67</xdr:col>
      <xdr:colOff>101600</xdr:colOff>
      <xdr:row>78</xdr:row>
      <xdr:rowOff>80429</xdr:rowOff>
    </xdr:to>
    <xdr:sp macro="" textlink="">
      <xdr:nvSpPr>
        <xdr:cNvPr id="641" name="楕円 640"/>
        <xdr:cNvSpPr/>
      </xdr:nvSpPr>
      <xdr:spPr>
        <a:xfrm>
          <a:off x="12763500" y="133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96956</xdr:rowOff>
    </xdr:from>
    <xdr:ext cx="469744" cy="259045"/>
    <xdr:sp macro="" textlink="">
      <xdr:nvSpPr>
        <xdr:cNvPr id="642" name="テキスト ボックス 641"/>
        <xdr:cNvSpPr txBox="1"/>
      </xdr:nvSpPr>
      <xdr:spPr>
        <a:xfrm>
          <a:off x="12579428" y="1312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83203</xdr:rowOff>
    </xdr:from>
    <xdr:to>
      <xdr:col>85</xdr:col>
      <xdr:colOff>127000</xdr:colOff>
      <xdr:row>94</xdr:row>
      <xdr:rowOff>108970</xdr:rowOff>
    </xdr:to>
    <xdr:cxnSp macro="">
      <xdr:nvCxnSpPr>
        <xdr:cNvPr id="672" name="直線コネクタ 671"/>
        <xdr:cNvCxnSpPr/>
      </xdr:nvCxnSpPr>
      <xdr:spPr>
        <a:xfrm flipV="1">
          <a:off x="15481300" y="16199503"/>
          <a:ext cx="8382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3"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104822</xdr:rowOff>
    </xdr:from>
    <xdr:to>
      <xdr:col>81</xdr:col>
      <xdr:colOff>50800</xdr:colOff>
      <xdr:row>94</xdr:row>
      <xdr:rowOff>108970</xdr:rowOff>
    </xdr:to>
    <xdr:cxnSp macro="">
      <xdr:nvCxnSpPr>
        <xdr:cNvPr id="675" name="直線コネクタ 674"/>
        <xdr:cNvCxnSpPr/>
      </xdr:nvCxnSpPr>
      <xdr:spPr>
        <a:xfrm>
          <a:off x="14592300" y="16221122"/>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7" name="テキスト ボックス 676"/>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67887</xdr:rowOff>
    </xdr:from>
    <xdr:to>
      <xdr:col>76</xdr:col>
      <xdr:colOff>114300</xdr:colOff>
      <xdr:row>94</xdr:row>
      <xdr:rowOff>104822</xdr:rowOff>
    </xdr:to>
    <xdr:cxnSp macro="">
      <xdr:nvCxnSpPr>
        <xdr:cNvPr id="678" name="直線コネクタ 677"/>
        <xdr:cNvCxnSpPr/>
      </xdr:nvCxnSpPr>
      <xdr:spPr>
        <a:xfrm>
          <a:off x="13703300" y="16184187"/>
          <a:ext cx="8890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80" name="テキスト ボックス 679"/>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54170</xdr:rowOff>
    </xdr:from>
    <xdr:to>
      <xdr:col>71</xdr:col>
      <xdr:colOff>177800</xdr:colOff>
      <xdr:row>94</xdr:row>
      <xdr:rowOff>67887</xdr:rowOff>
    </xdr:to>
    <xdr:cxnSp macro="">
      <xdr:nvCxnSpPr>
        <xdr:cNvPr id="681" name="直線コネクタ 680"/>
        <xdr:cNvCxnSpPr/>
      </xdr:nvCxnSpPr>
      <xdr:spPr>
        <a:xfrm>
          <a:off x="12814300" y="1617047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3" name="テキスト ボックス 682"/>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5" name="テキスト ボックス 684"/>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32403</xdr:rowOff>
    </xdr:from>
    <xdr:to>
      <xdr:col>85</xdr:col>
      <xdr:colOff>177800</xdr:colOff>
      <xdr:row>94</xdr:row>
      <xdr:rowOff>134003</xdr:rowOff>
    </xdr:to>
    <xdr:sp macro="" textlink="">
      <xdr:nvSpPr>
        <xdr:cNvPr id="691" name="楕円 690"/>
        <xdr:cNvSpPr/>
      </xdr:nvSpPr>
      <xdr:spPr>
        <a:xfrm>
          <a:off x="16268700" y="161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55280</xdr:rowOff>
    </xdr:from>
    <xdr:ext cx="534377" cy="259045"/>
    <xdr:sp macro="" textlink="">
      <xdr:nvSpPr>
        <xdr:cNvPr id="692" name="公債費該当値テキスト"/>
        <xdr:cNvSpPr txBox="1"/>
      </xdr:nvSpPr>
      <xdr:spPr>
        <a:xfrm>
          <a:off x="16370300" y="1600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58170</xdr:rowOff>
    </xdr:from>
    <xdr:to>
      <xdr:col>81</xdr:col>
      <xdr:colOff>101600</xdr:colOff>
      <xdr:row>94</xdr:row>
      <xdr:rowOff>159770</xdr:rowOff>
    </xdr:to>
    <xdr:sp macro="" textlink="">
      <xdr:nvSpPr>
        <xdr:cNvPr id="693" name="楕円 692"/>
        <xdr:cNvSpPr/>
      </xdr:nvSpPr>
      <xdr:spPr>
        <a:xfrm>
          <a:off x="15430500" y="16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4847</xdr:rowOff>
    </xdr:from>
    <xdr:ext cx="534377" cy="259045"/>
    <xdr:sp macro="" textlink="">
      <xdr:nvSpPr>
        <xdr:cNvPr id="694" name="テキスト ボックス 693"/>
        <xdr:cNvSpPr txBox="1"/>
      </xdr:nvSpPr>
      <xdr:spPr>
        <a:xfrm>
          <a:off x="15201411" y="1594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54022</xdr:rowOff>
    </xdr:from>
    <xdr:to>
      <xdr:col>76</xdr:col>
      <xdr:colOff>165100</xdr:colOff>
      <xdr:row>94</xdr:row>
      <xdr:rowOff>155622</xdr:rowOff>
    </xdr:to>
    <xdr:sp macro="" textlink="">
      <xdr:nvSpPr>
        <xdr:cNvPr id="695" name="楕円 694"/>
        <xdr:cNvSpPr/>
      </xdr:nvSpPr>
      <xdr:spPr>
        <a:xfrm>
          <a:off x="14541500" y="161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699</xdr:rowOff>
    </xdr:from>
    <xdr:ext cx="534377" cy="259045"/>
    <xdr:sp macro="" textlink="">
      <xdr:nvSpPr>
        <xdr:cNvPr id="696" name="テキスト ボックス 695"/>
        <xdr:cNvSpPr txBox="1"/>
      </xdr:nvSpPr>
      <xdr:spPr>
        <a:xfrm>
          <a:off x="14325111" y="159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17087</xdr:rowOff>
    </xdr:from>
    <xdr:to>
      <xdr:col>72</xdr:col>
      <xdr:colOff>38100</xdr:colOff>
      <xdr:row>94</xdr:row>
      <xdr:rowOff>118687</xdr:rowOff>
    </xdr:to>
    <xdr:sp macro="" textlink="">
      <xdr:nvSpPr>
        <xdr:cNvPr id="697" name="楕円 696"/>
        <xdr:cNvSpPr/>
      </xdr:nvSpPr>
      <xdr:spPr>
        <a:xfrm>
          <a:off x="13652500" y="161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135214</xdr:rowOff>
    </xdr:from>
    <xdr:ext cx="534377" cy="259045"/>
    <xdr:sp macro="" textlink="">
      <xdr:nvSpPr>
        <xdr:cNvPr id="698" name="テキスト ボックス 697"/>
        <xdr:cNvSpPr txBox="1"/>
      </xdr:nvSpPr>
      <xdr:spPr>
        <a:xfrm>
          <a:off x="13436111" y="1590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3370</xdr:rowOff>
    </xdr:from>
    <xdr:to>
      <xdr:col>67</xdr:col>
      <xdr:colOff>101600</xdr:colOff>
      <xdr:row>94</xdr:row>
      <xdr:rowOff>104970</xdr:rowOff>
    </xdr:to>
    <xdr:sp macro="" textlink="">
      <xdr:nvSpPr>
        <xdr:cNvPr id="699" name="楕円 698"/>
        <xdr:cNvSpPr/>
      </xdr:nvSpPr>
      <xdr:spPr>
        <a:xfrm>
          <a:off x="12763500" y="161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121497</xdr:rowOff>
    </xdr:from>
    <xdr:ext cx="534377" cy="259045"/>
    <xdr:sp macro="" textlink="">
      <xdr:nvSpPr>
        <xdr:cNvPr id="700" name="テキスト ボックス 699"/>
        <xdr:cNvSpPr txBox="1"/>
      </xdr:nvSpPr>
      <xdr:spPr>
        <a:xfrm>
          <a:off x="12547111" y="158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359,902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円で、昨年度から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1,896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これは、財政調整基金および県債管理基金の積立の増により総務費が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3,655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円増加、国の防災・減災、国土強靭化対策等に伴う公共事業の増により土木費が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1,197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年の台風</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号および</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号による被害への対応のため災害復旧費が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1,097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円増加した一方で、県立高校の再編事業の進捗により教育費が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3,853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円減少したことなどによるものである。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本県では、教育費および公債費でグループ内平均との乖離が大きい。公債費は、グループ内の他団体では本県に比べて人口規模がはるかに大きいため相対的に数値が大きくなるが、人口規模が同等の団体との比較ではむしろ小さな数値となっている。また、本県は、就学年齢層を含む</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歳の人口比率が全国的に見ても特に高く、教育費が相対的に大きくなっている。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実質収支は、黒字を確保した。また、年間の税収の増加や行財政改革方針に基づく歳入歳出両面における取組の成果等により、実質単年度収支も黒字となった。</a:t>
          </a:r>
        </a:p>
        <a:p>
          <a:r>
            <a:rPr kumimoji="1" lang="ja-JP" altLang="en-US" sz="1200">
              <a:solidFill>
                <a:schemeClr val="tx1"/>
              </a:solidFill>
              <a:latin typeface="ＭＳ ゴシック" pitchFamily="49" charset="-128"/>
              <a:ea typeface="ＭＳ ゴシック" pitchFamily="49" charset="-128"/>
            </a:rPr>
            <a:t>　今後、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滋賀県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いずれの会計も黒字を維持した。これまで、滋賀県行財政改革方針に基づく実施計画である「財政改革推進計画」や「財政健全化に向けた取組について」に基づき、収支の改善に向け、着実に歳出の抑制に努めたことにより、実質収支を黒字に保つことができている。</a:t>
          </a:r>
        </a:p>
        <a:p>
          <a:r>
            <a:rPr kumimoji="1" lang="ja-JP" altLang="en-US" sz="1400">
              <a:solidFill>
                <a:schemeClr val="tx1"/>
              </a:solidFill>
              <a:latin typeface="ＭＳ ゴシック" pitchFamily="49" charset="-128"/>
              <a:ea typeface="ＭＳ ゴシック" pitchFamily="49" charset="-128"/>
            </a:rPr>
            <a:t>　今後、社会保障関係費や国民スポーツ大会・全国障害者スポーツ大会関連経費、公共施設の老朽化対策など今後見込まれる財政需要に適切に対応しつつ、滋賀の将来のために必要な投資や人口減少をはじめとする様々な行政課題にも的確に対応していくために、今後、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250007_&#28363;&#36032;&#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194.7</v>
          </cell>
          <cell r="CF51">
            <v>199.6</v>
          </cell>
          <cell r="CN51">
            <v>200.2</v>
          </cell>
          <cell r="CV51">
            <v>200.4</v>
          </cell>
        </row>
        <row r="53">
          <cell r="BX53">
            <v>45.8</v>
          </cell>
          <cell r="CF53">
            <v>47.1</v>
          </cell>
          <cell r="CN53">
            <v>48.5</v>
          </cell>
          <cell r="CV53">
            <v>49.9</v>
          </cell>
        </row>
        <row r="55">
          <cell r="AN55" t="str">
            <v>グループ内平均値</v>
          </cell>
          <cell r="BX55">
            <v>196.3</v>
          </cell>
          <cell r="CF55">
            <v>196.2</v>
          </cell>
          <cell r="CN55">
            <v>198</v>
          </cell>
          <cell r="CV55">
            <v>195.2</v>
          </cell>
        </row>
        <row r="57">
          <cell r="BX57">
            <v>56.1</v>
          </cell>
          <cell r="CF57">
            <v>57.3</v>
          </cell>
          <cell r="CN57">
            <v>60.1</v>
          </cell>
          <cell r="CV57">
            <v>60.7</v>
          </cell>
        </row>
        <row r="72">
          <cell r="BP72" t="str">
            <v>H26</v>
          </cell>
          <cell r="BX72" t="str">
            <v>H27</v>
          </cell>
          <cell r="CF72" t="str">
            <v>H28</v>
          </cell>
          <cell r="CN72" t="str">
            <v>H29</v>
          </cell>
          <cell r="CV72" t="str">
            <v>H30</v>
          </cell>
        </row>
        <row r="73">
          <cell r="AN73" t="str">
            <v>当該団体値</v>
          </cell>
          <cell r="BP73">
            <v>198.7</v>
          </cell>
          <cell r="BX73">
            <v>194.7</v>
          </cell>
          <cell r="CF73">
            <v>199.6</v>
          </cell>
          <cell r="CN73">
            <v>200.2</v>
          </cell>
          <cell r="CV73">
            <v>200.4</v>
          </cell>
        </row>
        <row r="75">
          <cell r="BP75">
            <v>14.5</v>
          </cell>
          <cell r="BX75">
            <v>14.1</v>
          </cell>
          <cell r="CF75">
            <v>13.2</v>
          </cell>
          <cell r="CN75">
            <v>12.3</v>
          </cell>
          <cell r="CV75">
            <v>11.6</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516668825</v>
      </c>
      <c r="BO4" s="425"/>
      <c r="BP4" s="425"/>
      <c r="BQ4" s="425"/>
      <c r="BR4" s="425"/>
      <c r="BS4" s="425"/>
      <c r="BT4" s="425"/>
      <c r="BU4" s="426"/>
      <c r="BV4" s="424">
        <v>512305768</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0.3</v>
      </c>
      <c r="CU4" s="587"/>
      <c r="CV4" s="587"/>
      <c r="CW4" s="587"/>
      <c r="CX4" s="587"/>
      <c r="CY4" s="587"/>
      <c r="CZ4" s="587"/>
      <c r="DA4" s="588"/>
      <c r="DB4" s="586">
        <v>0.3</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511088934</v>
      </c>
      <c r="BO5" s="431"/>
      <c r="BP5" s="431"/>
      <c r="BQ5" s="431"/>
      <c r="BR5" s="431"/>
      <c r="BS5" s="431"/>
      <c r="BT5" s="431"/>
      <c r="BU5" s="432"/>
      <c r="BV5" s="430">
        <v>508238077</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92.3</v>
      </c>
      <c r="CU5" s="410"/>
      <c r="CV5" s="410"/>
      <c r="CW5" s="410"/>
      <c r="CX5" s="410"/>
      <c r="CY5" s="410"/>
      <c r="CZ5" s="410"/>
      <c r="DA5" s="411"/>
      <c r="DB5" s="409">
        <v>95.5</v>
      </c>
      <c r="DC5" s="410"/>
      <c r="DD5" s="410"/>
      <c r="DE5" s="410"/>
      <c r="DF5" s="410"/>
      <c r="DG5" s="410"/>
      <c r="DH5" s="410"/>
      <c r="DI5" s="411"/>
      <c r="DJ5" s="157"/>
      <c r="DK5" s="157"/>
      <c r="DL5" s="157"/>
      <c r="DM5" s="157"/>
      <c r="DN5" s="157"/>
      <c r="DO5" s="157"/>
    </row>
    <row r="6" spans="1:119" ht="18.75" customHeight="1" x14ac:dyDescent="0.2">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12500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5579891</v>
      </c>
      <c r="BO6" s="431"/>
      <c r="BP6" s="431"/>
      <c r="BQ6" s="431"/>
      <c r="BR6" s="431"/>
      <c r="BS6" s="431"/>
      <c r="BT6" s="431"/>
      <c r="BU6" s="432"/>
      <c r="BV6" s="430">
        <v>4067691</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101.4</v>
      </c>
      <c r="CU6" s="576"/>
      <c r="CV6" s="576"/>
      <c r="CW6" s="576"/>
      <c r="CX6" s="576"/>
      <c r="CY6" s="576"/>
      <c r="CZ6" s="576"/>
      <c r="DA6" s="577"/>
      <c r="DB6" s="575">
        <v>105.4</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2</v>
      </c>
      <c r="AJ7" s="456"/>
      <c r="AK7" s="456"/>
      <c r="AL7" s="456"/>
      <c r="AM7" s="456"/>
      <c r="AN7" s="456"/>
      <c r="AO7" s="456"/>
      <c r="AP7" s="457"/>
      <c r="AQ7" s="455">
        <v>9800</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4489826</v>
      </c>
      <c r="BO7" s="431"/>
      <c r="BP7" s="431"/>
      <c r="BQ7" s="431"/>
      <c r="BR7" s="431"/>
      <c r="BS7" s="431"/>
      <c r="BT7" s="431"/>
      <c r="BU7" s="432"/>
      <c r="BV7" s="430">
        <v>3036901</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332107763</v>
      </c>
      <c r="CU7" s="431"/>
      <c r="CV7" s="431"/>
      <c r="CW7" s="431"/>
      <c r="CX7" s="431"/>
      <c r="CY7" s="431"/>
      <c r="CZ7" s="431"/>
      <c r="DA7" s="432"/>
      <c r="DB7" s="430">
        <v>331724245</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8000</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1090065</v>
      </c>
      <c r="BO8" s="431"/>
      <c r="BP8" s="431"/>
      <c r="BQ8" s="431"/>
      <c r="BR8" s="431"/>
      <c r="BS8" s="431"/>
      <c r="BT8" s="431"/>
      <c r="BU8" s="432"/>
      <c r="BV8" s="430">
        <v>1030790</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0.56535000000000002</v>
      </c>
      <c r="CU8" s="573"/>
      <c r="CV8" s="573"/>
      <c r="CW8" s="573"/>
      <c r="CX8" s="573"/>
      <c r="CY8" s="573"/>
      <c r="CZ8" s="573"/>
      <c r="DA8" s="574"/>
      <c r="DB8" s="572">
        <v>0.56352000000000002</v>
      </c>
      <c r="DC8" s="573"/>
      <c r="DD8" s="573"/>
      <c r="DE8" s="573"/>
      <c r="DF8" s="573"/>
      <c r="DG8" s="573"/>
      <c r="DH8" s="573"/>
      <c r="DI8" s="574"/>
      <c r="DJ8" s="157"/>
      <c r="DK8" s="157"/>
      <c r="DL8" s="157"/>
      <c r="DM8" s="157"/>
      <c r="DN8" s="157"/>
      <c r="DO8" s="157"/>
    </row>
    <row r="9" spans="1:119" ht="18.75" customHeight="1" thickBot="1" x14ac:dyDescent="0.25">
      <c r="A9" s="158"/>
      <c r="B9" s="536" t="s">
        <v>105</v>
      </c>
      <c r="C9" s="510"/>
      <c r="D9" s="510"/>
      <c r="E9" s="510"/>
      <c r="F9" s="510"/>
      <c r="G9" s="510"/>
      <c r="H9" s="510"/>
      <c r="I9" s="510"/>
      <c r="J9" s="510"/>
      <c r="K9" s="511"/>
      <c r="L9" s="542" t="s">
        <v>106</v>
      </c>
      <c r="M9" s="543"/>
      <c r="N9" s="543"/>
      <c r="O9" s="543"/>
      <c r="P9" s="543"/>
      <c r="Q9" s="544"/>
      <c r="R9" s="545">
        <v>1412916</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9800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59275</v>
      </c>
      <c r="BO9" s="431"/>
      <c r="BP9" s="431"/>
      <c r="BQ9" s="431"/>
      <c r="BR9" s="431"/>
      <c r="BS9" s="431"/>
      <c r="BT9" s="431"/>
      <c r="BU9" s="432"/>
      <c r="BV9" s="430">
        <v>31672</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20.100000000000001</v>
      </c>
      <c r="CU9" s="410"/>
      <c r="CV9" s="410"/>
      <c r="CW9" s="410"/>
      <c r="CX9" s="410"/>
      <c r="CY9" s="410"/>
      <c r="CZ9" s="410"/>
      <c r="DA9" s="411"/>
      <c r="DB9" s="409">
        <v>21.2</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110</v>
      </c>
      <c r="M10" s="453"/>
      <c r="N10" s="453"/>
      <c r="O10" s="453"/>
      <c r="P10" s="453"/>
      <c r="Q10" s="454"/>
      <c r="R10" s="455">
        <v>1410777</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8500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4119118</v>
      </c>
      <c r="BO10" s="431"/>
      <c r="BP10" s="431"/>
      <c r="BQ10" s="431"/>
      <c r="BR10" s="431"/>
      <c r="BS10" s="431"/>
      <c r="BT10" s="431"/>
      <c r="BU10" s="432"/>
      <c r="BV10" s="430">
        <v>444340</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42</v>
      </c>
      <c r="AJ11" s="456"/>
      <c r="AK11" s="456"/>
      <c r="AL11" s="456"/>
      <c r="AM11" s="456"/>
      <c r="AN11" s="456"/>
      <c r="AO11" s="456"/>
      <c r="AP11" s="457"/>
      <c r="AQ11" s="455">
        <v>8000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x14ac:dyDescent="0.2">
      <c r="A12" s="158"/>
      <c r="B12" s="485" t="s">
        <v>120</v>
      </c>
      <c r="C12" s="486"/>
      <c r="D12" s="486"/>
      <c r="E12" s="486"/>
      <c r="F12" s="486"/>
      <c r="G12" s="486"/>
      <c r="H12" s="486"/>
      <c r="I12" s="486"/>
      <c r="J12" s="486"/>
      <c r="K12" s="487"/>
      <c r="L12" s="494" t="s">
        <v>121</v>
      </c>
      <c r="M12" s="495"/>
      <c r="N12" s="495"/>
      <c r="O12" s="495"/>
      <c r="P12" s="495"/>
      <c r="Q12" s="496"/>
      <c r="R12" s="497">
        <v>1420080</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527713</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128</v>
      </c>
      <c r="CU12" s="481"/>
      <c r="CV12" s="481"/>
      <c r="CW12" s="481"/>
      <c r="CX12" s="481"/>
      <c r="CY12" s="481"/>
      <c r="CZ12" s="481"/>
      <c r="DA12" s="482"/>
      <c r="DB12" s="480" t="s">
        <v>119</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1390806</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4178393</v>
      </c>
      <c r="BO13" s="431"/>
      <c r="BP13" s="431"/>
      <c r="BQ13" s="431"/>
      <c r="BR13" s="431"/>
      <c r="BS13" s="431"/>
      <c r="BT13" s="431"/>
      <c r="BU13" s="432"/>
      <c r="BV13" s="430">
        <v>-51701</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11.6</v>
      </c>
      <c r="CU13" s="410"/>
      <c r="CV13" s="410"/>
      <c r="CW13" s="410"/>
      <c r="CX13" s="410"/>
      <c r="CY13" s="410"/>
      <c r="CZ13" s="410"/>
      <c r="DA13" s="411"/>
      <c r="DB13" s="409">
        <v>12.3</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1419635</v>
      </c>
      <c r="S14" s="475"/>
      <c r="T14" s="475"/>
      <c r="U14" s="475"/>
      <c r="V14" s="476"/>
      <c r="W14" s="503"/>
      <c r="X14" s="504"/>
      <c r="Y14" s="505"/>
      <c r="Z14" s="452" t="s">
        <v>133</v>
      </c>
      <c r="AA14" s="453"/>
      <c r="AB14" s="453"/>
      <c r="AC14" s="453"/>
      <c r="AD14" s="453"/>
      <c r="AE14" s="453"/>
      <c r="AF14" s="453"/>
      <c r="AG14" s="453"/>
      <c r="AH14" s="454"/>
      <c r="AI14" s="455">
        <v>4215</v>
      </c>
      <c r="AJ14" s="456"/>
      <c r="AK14" s="456"/>
      <c r="AL14" s="456"/>
      <c r="AM14" s="457"/>
      <c r="AN14" s="455">
        <v>13627095</v>
      </c>
      <c r="AO14" s="456"/>
      <c r="AP14" s="456"/>
      <c r="AQ14" s="456"/>
      <c r="AR14" s="456"/>
      <c r="AS14" s="457"/>
      <c r="AT14" s="455">
        <v>3233</v>
      </c>
      <c r="AU14" s="456"/>
      <c r="AV14" s="456"/>
      <c r="AW14" s="456"/>
      <c r="AX14" s="456"/>
      <c r="AY14" s="458"/>
      <c r="AZ14" s="421" t="s">
        <v>134</v>
      </c>
      <c r="BA14" s="422"/>
      <c r="BB14" s="422"/>
      <c r="BC14" s="422"/>
      <c r="BD14" s="422"/>
      <c r="BE14" s="422"/>
      <c r="BF14" s="422"/>
      <c r="BG14" s="422"/>
      <c r="BH14" s="422"/>
      <c r="BI14" s="422"/>
      <c r="BJ14" s="422"/>
      <c r="BK14" s="422"/>
      <c r="BL14" s="422"/>
      <c r="BM14" s="423"/>
      <c r="BN14" s="424">
        <v>150286375</v>
      </c>
      <c r="BO14" s="425"/>
      <c r="BP14" s="425"/>
      <c r="BQ14" s="425"/>
      <c r="BR14" s="425"/>
      <c r="BS14" s="425"/>
      <c r="BT14" s="425"/>
      <c r="BU14" s="426"/>
      <c r="BV14" s="424">
        <v>149446394</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200.4</v>
      </c>
      <c r="CU14" s="436"/>
      <c r="CV14" s="436"/>
      <c r="CW14" s="436"/>
      <c r="CX14" s="436"/>
      <c r="CY14" s="436"/>
      <c r="CZ14" s="436"/>
      <c r="DA14" s="437"/>
      <c r="DB14" s="435">
        <v>200.2</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136</v>
      </c>
      <c r="N15" s="472"/>
      <c r="O15" s="472"/>
      <c r="P15" s="472"/>
      <c r="Q15" s="473"/>
      <c r="R15" s="474">
        <v>1393088</v>
      </c>
      <c r="S15" s="475"/>
      <c r="T15" s="475"/>
      <c r="U15" s="475"/>
      <c r="V15" s="476"/>
      <c r="W15" s="503"/>
      <c r="X15" s="504"/>
      <c r="Y15" s="505"/>
      <c r="Z15" s="452" t="s">
        <v>137</v>
      </c>
      <c r="AA15" s="453"/>
      <c r="AB15" s="453"/>
      <c r="AC15" s="453"/>
      <c r="AD15" s="453"/>
      <c r="AE15" s="453"/>
      <c r="AF15" s="453"/>
      <c r="AG15" s="453"/>
      <c r="AH15" s="454"/>
      <c r="AI15" s="455" t="s">
        <v>119</v>
      </c>
      <c r="AJ15" s="456"/>
      <c r="AK15" s="456"/>
      <c r="AL15" s="456"/>
      <c r="AM15" s="457"/>
      <c r="AN15" s="455" t="s">
        <v>128</v>
      </c>
      <c r="AO15" s="456"/>
      <c r="AP15" s="456"/>
      <c r="AQ15" s="456"/>
      <c r="AR15" s="456"/>
      <c r="AS15" s="457"/>
      <c r="AT15" s="455" t="s">
        <v>128</v>
      </c>
      <c r="AU15" s="456"/>
      <c r="AV15" s="456"/>
      <c r="AW15" s="456"/>
      <c r="AX15" s="456"/>
      <c r="AY15" s="458"/>
      <c r="AZ15" s="427" t="s">
        <v>138</v>
      </c>
      <c r="BA15" s="428"/>
      <c r="BB15" s="428"/>
      <c r="BC15" s="428"/>
      <c r="BD15" s="428"/>
      <c r="BE15" s="428"/>
      <c r="BF15" s="428"/>
      <c r="BG15" s="428"/>
      <c r="BH15" s="428"/>
      <c r="BI15" s="428"/>
      <c r="BJ15" s="428"/>
      <c r="BK15" s="428"/>
      <c r="BL15" s="428"/>
      <c r="BM15" s="429"/>
      <c r="BN15" s="430">
        <v>263915124</v>
      </c>
      <c r="BO15" s="431"/>
      <c r="BP15" s="431"/>
      <c r="BQ15" s="431"/>
      <c r="BR15" s="431"/>
      <c r="BS15" s="431"/>
      <c r="BT15" s="431"/>
      <c r="BU15" s="432"/>
      <c r="BV15" s="430">
        <v>263250359</v>
      </c>
      <c r="BW15" s="431"/>
      <c r="BX15" s="431"/>
      <c r="BY15" s="431"/>
      <c r="BZ15" s="431"/>
      <c r="CA15" s="431"/>
      <c r="CB15" s="431"/>
      <c r="CC15" s="432"/>
      <c r="CD15" s="468" t="s">
        <v>139</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140</v>
      </c>
      <c r="M16" s="466"/>
      <c r="N16" s="466"/>
      <c r="O16" s="466"/>
      <c r="P16" s="466"/>
      <c r="Q16" s="467"/>
      <c r="R16" s="462" t="s">
        <v>141</v>
      </c>
      <c r="S16" s="463"/>
      <c r="T16" s="463"/>
      <c r="U16" s="463"/>
      <c r="V16" s="464"/>
      <c r="W16" s="503"/>
      <c r="X16" s="504"/>
      <c r="Y16" s="505"/>
      <c r="Z16" s="452" t="s">
        <v>142</v>
      </c>
      <c r="AA16" s="453"/>
      <c r="AB16" s="453"/>
      <c r="AC16" s="453"/>
      <c r="AD16" s="453"/>
      <c r="AE16" s="453"/>
      <c r="AF16" s="453"/>
      <c r="AG16" s="453"/>
      <c r="AH16" s="454"/>
      <c r="AI16" s="455">
        <v>137</v>
      </c>
      <c r="AJ16" s="456"/>
      <c r="AK16" s="456"/>
      <c r="AL16" s="456"/>
      <c r="AM16" s="457"/>
      <c r="AN16" s="455">
        <v>425796</v>
      </c>
      <c r="AO16" s="456"/>
      <c r="AP16" s="456"/>
      <c r="AQ16" s="456"/>
      <c r="AR16" s="456"/>
      <c r="AS16" s="457"/>
      <c r="AT16" s="455">
        <v>3108</v>
      </c>
      <c r="AU16" s="456"/>
      <c r="AV16" s="456"/>
      <c r="AW16" s="456"/>
      <c r="AX16" s="456"/>
      <c r="AY16" s="458"/>
      <c r="AZ16" s="427" t="s">
        <v>143</v>
      </c>
      <c r="BA16" s="428"/>
      <c r="BB16" s="428"/>
      <c r="BC16" s="428"/>
      <c r="BD16" s="428"/>
      <c r="BE16" s="428"/>
      <c r="BF16" s="428"/>
      <c r="BG16" s="428"/>
      <c r="BH16" s="428"/>
      <c r="BI16" s="428"/>
      <c r="BJ16" s="428"/>
      <c r="BK16" s="428"/>
      <c r="BL16" s="428"/>
      <c r="BM16" s="429"/>
      <c r="BN16" s="430">
        <v>188069266</v>
      </c>
      <c r="BO16" s="431"/>
      <c r="BP16" s="431"/>
      <c r="BQ16" s="431"/>
      <c r="BR16" s="431"/>
      <c r="BS16" s="431"/>
      <c r="BT16" s="431"/>
      <c r="BU16" s="432"/>
      <c r="BV16" s="430">
        <v>187353941</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144</v>
      </c>
      <c r="N17" s="460"/>
      <c r="O17" s="460"/>
      <c r="P17" s="460"/>
      <c r="Q17" s="461"/>
      <c r="R17" s="462" t="s">
        <v>145</v>
      </c>
      <c r="S17" s="463"/>
      <c r="T17" s="463"/>
      <c r="U17" s="463"/>
      <c r="V17" s="464"/>
      <c r="W17" s="503"/>
      <c r="X17" s="504"/>
      <c r="Y17" s="505"/>
      <c r="Z17" s="452" t="s">
        <v>146</v>
      </c>
      <c r="AA17" s="453"/>
      <c r="AB17" s="453"/>
      <c r="AC17" s="453"/>
      <c r="AD17" s="453"/>
      <c r="AE17" s="453"/>
      <c r="AF17" s="453"/>
      <c r="AG17" s="453"/>
      <c r="AH17" s="454"/>
      <c r="AI17" s="455">
        <v>2315</v>
      </c>
      <c r="AJ17" s="456"/>
      <c r="AK17" s="456"/>
      <c r="AL17" s="456"/>
      <c r="AM17" s="457"/>
      <c r="AN17" s="455">
        <v>7519120</v>
      </c>
      <c r="AO17" s="456"/>
      <c r="AP17" s="456"/>
      <c r="AQ17" s="456"/>
      <c r="AR17" s="456"/>
      <c r="AS17" s="457"/>
      <c r="AT17" s="455">
        <v>3248</v>
      </c>
      <c r="AU17" s="456"/>
      <c r="AV17" s="456"/>
      <c r="AW17" s="456"/>
      <c r="AX17" s="456"/>
      <c r="AY17" s="458"/>
      <c r="AZ17" s="427" t="s">
        <v>147</v>
      </c>
      <c r="BA17" s="428"/>
      <c r="BB17" s="428"/>
      <c r="BC17" s="428"/>
      <c r="BD17" s="428"/>
      <c r="BE17" s="428"/>
      <c r="BF17" s="428"/>
      <c r="BG17" s="428"/>
      <c r="BH17" s="428"/>
      <c r="BI17" s="428"/>
      <c r="BJ17" s="428"/>
      <c r="BK17" s="428"/>
      <c r="BL17" s="428"/>
      <c r="BM17" s="429"/>
      <c r="BN17" s="430">
        <v>313865605</v>
      </c>
      <c r="BO17" s="431"/>
      <c r="BP17" s="431"/>
      <c r="BQ17" s="431"/>
      <c r="BR17" s="431"/>
      <c r="BS17" s="431"/>
      <c r="BT17" s="431"/>
      <c r="BU17" s="432"/>
      <c r="BV17" s="430">
        <v>314850318</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148</v>
      </c>
      <c r="C18" s="448"/>
      <c r="D18" s="448"/>
      <c r="E18" s="448"/>
      <c r="F18" s="448"/>
      <c r="G18" s="448"/>
      <c r="H18" s="448"/>
      <c r="I18" s="448"/>
      <c r="J18" s="448"/>
      <c r="K18" s="449"/>
      <c r="L18" s="450">
        <v>4017</v>
      </c>
      <c r="M18" s="451"/>
      <c r="N18" s="451"/>
      <c r="O18" s="451"/>
      <c r="P18" s="451"/>
      <c r="Q18" s="451"/>
      <c r="R18" s="451"/>
      <c r="S18" s="451"/>
      <c r="T18" s="451"/>
      <c r="U18" s="451"/>
      <c r="V18" s="451"/>
      <c r="W18" s="503"/>
      <c r="X18" s="504"/>
      <c r="Y18" s="505"/>
      <c r="Z18" s="452" t="s">
        <v>149</v>
      </c>
      <c r="AA18" s="453"/>
      <c r="AB18" s="453"/>
      <c r="AC18" s="453"/>
      <c r="AD18" s="453"/>
      <c r="AE18" s="453"/>
      <c r="AF18" s="453"/>
      <c r="AG18" s="453"/>
      <c r="AH18" s="454"/>
      <c r="AI18" s="455">
        <v>10830</v>
      </c>
      <c r="AJ18" s="456"/>
      <c r="AK18" s="456"/>
      <c r="AL18" s="456"/>
      <c r="AM18" s="457"/>
      <c r="AN18" s="455">
        <v>38459760</v>
      </c>
      <c r="AO18" s="456"/>
      <c r="AP18" s="456"/>
      <c r="AQ18" s="456"/>
      <c r="AR18" s="456"/>
      <c r="AS18" s="457"/>
      <c r="AT18" s="455">
        <v>3551</v>
      </c>
      <c r="AU18" s="456"/>
      <c r="AV18" s="456"/>
      <c r="AW18" s="456"/>
      <c r="AX18" s="456"/>
      <c r="AY18" s="458"/>
      <c r="AZ18" s="438" t="s">
        <v>150</v>
      </c>
      <c r="BA18" s="439"/>
      <c r="BB18" s="439"/>
      <c r="BC18" s="439"/>
      <c r="BD18" s="439"/>
      <c r="BE18" s="439"/>
      <c r="BF18" s="439"/>
      <c r="BG18" s="439"/>
      <c r="BH18" s="439"/>
      <c r="BI18" s="439"/>
      <c r="BJ18" s="439"/>
      <c r="BK18" s="439"/>
      <c r="BL18" s="439"/>
      <c r="BM18" s="440"/>
      <c r="BN18" s="404">
        <v>380525070</v>
      </c>
      <c r="BO18" s="405"/>
      <c r="BP18" s="405"/>
      <c r="BQ18" s="405"/>
      <c r="BR18" s="405"/>
      <c r="BS18" s="405"/>
      <c r="BT18" s="405"/>
      <c r="BU18" s="406"/>
      <c r="BV18" s="404">
        <v>369263026</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151</v>
      </c>
      <c r="C19" s="448"/>
      <c r="D19" s="448"/>
      <c r="E19" s="448"/>
      <c r="F19" s="448"/>
      <c r="G19" s="448"/>
      <c r="H19" s="448"/>
      <c r="I19" s="448"/>
      <c r="J19" s="448"/>
      <c r="K19" s="449"/>
      <c r="L19" s="450">
        <v>353</v>
      </c>
      <c r="M19" s="451"/>
      <c r="N19" s="451"/>
      <c r="O19" s="451"/>
      <c r="P19" s="451"/>
      <c r="Q19" s="451"/>
      <c r="R19" s="451"/>
      <c r="S19" s="451"/>
      <c r="T19" s="451"/>
      <c r="U19" s="451"/>
      <c r="V19" s="451"/>
      <c r="W19" s="503"/>
      <c r="X19" s="504"/>
      <c r="Y19" s="505"/>
      <c r="Z19" s="452" t="s">
        <v>152</v>
      </c>
      <c r="AA19" s="453"/>
      <c r="AB19" s="453"/>
      <c r="AC19" s="453"/>
      <c r="AD19" s="453"/>
      <c r="AE19" s="453"/>
      <c r="AF19" s="453"/>
      <c r="AG19" s="453"/>
      <c r="AH19" s="454"/>
      <c r="AI19" s="455" t="s">
        <v>128</v>
      </c>
      <c r="AJ19" s="456"/>
      <c r="AK19" s="456"/>
      <c r="AL19" s="456"/>
      <c r="AM19" s="457"/>
      <c r="AN19" s="455" t="s">
        <v>128</v>
      </c>
      <c r="AO19" s="456"/>
      <c r="AP19" s="456"/>
      <c r="AQ19" s="456"/>
      <c r="AR19" s="456"/>
      <c r="AS19" s="457"/>
      <c r="AT19" s="455" t="s">
        <v>119</v>
      </c>
      <c r="AU19" s="456"/>
      <c r="AV19" s="456"/>
      <c r="AW19" s="456"/>
      <c r="AX19" s="456"/>
      <c r="AY19" s="458"/>
      <c r="AZ19" s="421" t="s">
        <v>153</v>
      </c>
      <c r="BA19" s="422"/>
      <c r="BB19" s="422"/>
      <c r="BC19" s="422"/>
      <c r="BD19" s="422"/>
      <c r="BE19" s="422"/>
      <c r="BF19" s="422"/>
      <c r="BG19" s="422"/>
      <c r="BH19" s="422"/>
      <c r="BI19" s="422"/>
      <c r="BJ19" s="422"/>
      <c r="BK19" s="422"/>
      <c r="BL19" s="422"/>
      <c r="BM19" s="423"/>
      <c r="BN19" s="424">
        <v>1073166299</v>
      </c>
      <c r="BO19" s="425"/>
      <c r="BP19" s="425"/>
      <c r="BQ19" s="425"/>
      <c r="BR19" s="425"/>
      <c r="BS19" s="425"/>
      <c r="BT19" s="425"/>
      <c r="BU19" s="426"/>
      <c r="BV19" s="424">
        <v>1072586061</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154</v>
      </c>
      <c r="C20" s="448"/>
      <c r="D20" s="448"/>
      <c r="E20" s="448"/>
      <c r="F20" s="448"/>
      <c r="G20" s="448"/>
      <c r="H20" s="448"/>
      <c r="I20" s="448"/>
      <c r="J20" s="448"/>
      <c r="K20" s="449"/>
      <c r="L20" s="450">
        <v>537550</v>
      </c>
      <c r="M20" s="451"/>
      <c r="N20" s="451"/>
      <c r="O20" s="451"/>
      <c r="P20" s="451"/>
      <c r="Q20" s="451"/>
      <c r="R20" s="451"/>
      <c r="S20" s="451"/>
      <c r="T20" s="451"/>
      <c r="U20" s="451"/>
      <c r="V20" s="451"/>
      <c r="W20" s="506"/>
      <c r="X20" s="507"/>
      <c r="Y20" s="508"/>
      <c r="Z20" s="452" t="s">
        <v>155</v>
      </c>
      <c r="AA20" s="453"/>
      <c r="AB20" s="453"/>
      <c r="AC20" s="453"/>
      <c r="AD20" s="453"/>
      <c r="AE20" s="453"/>
      <c r="AF20" s="453"/>
      <c r="AG20" s="453"/>
      <c r="AH20" s="454"/>
      <c r="AI20" s="455">
        <v>17360</v>
      </c>
      <c r="AJ20" s="456"/>
      <c r="AK20" s="456"/>
      <c r="AL20" s="456"/>
      <c r="AM20" s="457"/>
      <c r="AN20" s="455">
        <v>59605975</v>
      </c>
      <c r="AO20" s="456"/>
      <c r="AP20" s="456"/>
      <c r="AQ20" s="456"/>
      <c r="AR20" s="456"/>
      <c r="AS20" s="457"/>
      <c r="AT20" s="455">
        <v>3434</v>
      </c>
      <c r="AU20" s="456"/>
      <c r="AV20" s="456"/>
      <c r="AW20" s="456"/>
      <c r="AX20" s="456"/>
      <c r="AY20" s="458"/>
      <c r="AZ20" s="438" t="s">
        <v>156</v>
      </c>
      <c r="BA20" s="439"/>
      <c r="BB20" s="439"/>
      <c r="BC20" s="439"/>
      <c r="BD20" s="439"/>
      <c r="BE20" s="439"/>
      <c r="BF20" s="439"/>
      <c r="BG20" s="439"/>
      <c r="BH20" s="439"/>
      <c r="BI20" s="439"/>
      <c r="BJ20" s="439"/>
      <c r="BK20" s="439"/>
      <c r="BL20" s="439"/>
      <c r="BM20" s="440"/>
      <c r="BN20" s="404">
        <v>271835828</v>
      </c>
      <c r="BO20" s="405"/>
      <c r="BP20" s="405"/>
      <c r="BQ20" s="405"/>
      <c r="BR20" s="405"/>
      <c r="BS20" s="405"/>
      <c r="BT20" s="405"/>
      <c r="BU20" s="406"/>
      <c r="BV20" s="404">
        <v>286944881</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157</v>
      </c>
      <c r="X21" s="442"/>
      <c r="Y21" s="442"/>
      <c r="Z21" s="442"/>
      <c r="AA21" s="442"/>
      <c r="AB21" s="442"/>
      <c r="AC21" s="442"/>
      <c r="AD21" s="442"/>
      <c r="AE21" s="442"/>
      <c r="AF21" s="442"/>
      <c r="AG21" s="442"/>
      <c r="AH21" s="443"/>
      <c r="AI21" s="444">
        <v>99.3</v>
      </c>
      <c r="AJ21" s="445"/>
      <c r="AK21" s="445"/>
      <c r="AL21" s="445"/>
      <c r="AM21" s="445"/>
      <c r="AN21" s="445"/>
      <c r="AO21" s="445"/>
      <c r="AP21" s="445"/>
      <c r="AQ21" s="445"/>
      <c r="AR21" s="445"/>
      <c r="AS21" s="445"/>
      <c r="AT21" s="445"/>
      <c r="AU21" s="445"/>
      <c r="AV21" s="445"/>
      <c r="AW21" s="445"/>
      <c r="AX21" s="445"/>
      <c r="AY21" s="446"/>
      <c r="AZ21" s="421" t="s">
        <v>158</v>
      </c>
      <c r="BA21" s="422"/>
      <c r="BB21" s="422"/>
      <c r="BC21" s="422"/>
      <c r="BD21" s="422"/>
      <c r="BE21" s="422"/>
      <c r="BF21" s="422"/>
      <c r="BG21" s="422"/>
      <c r="BH21" s="422"/>
      <c r="BI21" s="422"/>
      <c r="BJ21" s="422"/>
      <c r="BK21" s="422"/>
      <c r="BL21" s="422"/>
      <c r="BM21" s="423"/>
      <c r="BN21" s="424">
        <v>110647262</v>
      </c>
      <c r="BO21" s="425"/>
      <c r="BP21" s="425"/>
      <c r="BQ21" s="425"/>
      <c r="BR21" s="425"/>
      <c r="BS21" s="425"/>
      <c r="BT21" s="425"/>
      <c r="BU21" s="426"/>
      <c r="BV21" s="424">
        <v>102785696</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3308994</v>
      </c>
      <c r="BO22" s="431"/>
      <c r="BP22" s="431"/>
      <c r="BQ22" s="431"/>
      <c r="BR22" s="431"/>
      <c r="BS22" s="431"/>
      <c r="BT22" s="431"/>
      <c r="BU22" s="432"/>
      <c r="BV22" s="430">
        <v>3261556</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7630611</v>
      </c>
      <c r="BO23" s="431"/>
      <c r="BP23" s="431"/>
      <c r="BQ23" s="431"/>
      <c r="BR23" s="431"/>
      <c r="BS23" s="431"/>
      <c r="BT23" s="431"/>
      <c r="BU23" s="432"/>
      <c r="BV23" s="430">
        <v>7627797</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161</v>
      </c>
      <c r="BA24" s="402"/>
      <c r="BB24" s="402"/>
      <c r="BC24" s="402"/>
      <c r="BD24" s="402"/>
      <c r="BE24" s="402"/>
      <c r="BF24" s="402"/>
      <c r="BG24" s="402"/>
      <c r="BH24" s="402"/>
      <c r="BI24" s="402"/>
      <c r="BJ24" s="402"/>
      <c r="BK24" s="402"/>
      <c r="BL24" s="402"/>
      <c r="BM24" s="403"/>
      <c r="BN24" s="404">
        <v>7630611</v>
      </c>
      <c r="BO24" s="405"/>
      <c r="BP24" s="405"/>
      <c r="BQ24" s="405"/>
      <c r="BR24" s="405"/>
      <c r="BS24" s="405"/>
      <c r="BT24" s="405"/>
      <c r="BU24" s="406"/>
      <c r="BV24" s="404">
        <v>7627797</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162</v>
      </c>
      <c r="BA25" s="413"/>
      <c r="BB25" s="413"/>
      <c r="BC25" s="414"/>
      <c r="BD25" s="421" t="s">
        <v>45</v>
      </c>
      <c r="BE25" s="422"/>
      <c r="BF25" s="422"/>
      <c r="BG25" s="422"/>
      <c r="BH25" s="422"/>
      <c r="BI25" s="422"/>
      <c r="BJ25" s="422"/>
      <c r="BK25" s="422"/>
      <c r="BL25" s="422"/>
      <c r="BM25" s="423"/>
      <c r="BN25" s="424">
        <v>19714083</v>
      </c>
      <c r="BO25" s="425"/>
      <c r="BP25" s="425"/>
      <c r="BQ25" s="425"/>
      <c r="BR25" s="425"/>
      <c r="BS25" s="425"/>
      <c r="BT25" s="425"/>
      <c r="BU25" s="426"/>
      <c r="BV25" s="424">
        <v>15594965</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163</v>
      </c>
      <c r="BE26" s="428"/>
      <c r="BF26" s="428"/>
      <c r="BG26" s="428"/>
      <c r="BH26" s="428"/>
      <c r="BI26" s="428"/>
      <c r="BJ26" s="428"/>
      <c r="BK26" s="428"/>
      <c r="BL26" s="428"/>
      <c r="BM26" s="429"/>
      <c r="BN26" s="430">
        <v>9995441</v>
      </c>
      <c r="BO26" s="431"/>
      <c r="BP26" s="431"/>
      <c r="BQ26" s="431"/>
      <c r="BR26" s="431"/>
      <c r="BS26" s="431"/>
      <c r="BT26" s="431"/>
      <c r="BU26" s="432"/>
      <c r="BV26" s="430">
        <v>7989164</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27134757</v>
      </c>
      <c r="BO27" s="405"/>
      <c r="BP27" s="405"/>
      <c r="BQ27" s="405"/>
      <c r="BR27" s="405"/>
      <c r="BS27" s="405"/>
      <c r="BT27" s="405"/>
      <c r="BU27" s="406"/>
      <c r="BV27" s="404">
        <v>26745691</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170</v>
      </c>
      <c r="D30" s="399"/>
      <c r="E30" s="400" t="s">
        <v>171</v>
      </c>
      <c r="F30" s="400"/>
      <c r="G30" s="400"/>
      <c r="H30" s="400"/>
      <c r="I30" s="400"/>
      <c r="J30" s="400"/>
      <c r="K30" s="400"/>
      <c r="L30" s="400"/>
      <c r="M30" s="400"/>
      <c r="N30" s="400"/>
      <c r="O30" s="400"/>
      <c r="P30" s="400"/>
      <c r="Q30" s="400"/>
      <c r="R30" s="400"/>
      <c r="S30" s="400"/>
      <c r="T30" s="175"/>
      <c r="U30" s="399" t="s">
        <v>170</v>
      </c>
      <c r="V30" s="399"/>
      <c r="W30" s="400" t="s">
        <v>171</v>
      </c>
      <c r="X30" s="400"/>
      <c r="Y30" s="400"/>
      <c r="Z30" s="400"/>
      <c r="AA30" s="400"/>
      <c r="AB30" s="400"/>
      <c r="AC30" s="400"/>
      <c r="AD30" s="400"/>
      <c r="AE30" s="400"/>
      <c r="AF30" s="400"/>
      <c r="AG30" s="400"/>
      <c r="AH30" s="400"/>
      <c r="AI30" s="400"/>
      <c r="AJ30" s="400"/>
      <c r="AK30" s="400"/>
      <c r="AL30" s="175"/>
      <c r="AM30" s="399" t="s">
        <v>170</v>
      </c>
      <c r="AN30" s="399"/>
      <c r="AO30" s="400" t="s">
        <v>172</v>
      </c>
      <c r="AP30" s="400"/>
      <c r="AQ30" s="400"/>
      <c r="AR30" s="400"/>
      <c r="AS30" s="400"/>
      <c r="AT30" s="400"/>
      <c r="AU30" s="400"/>
      <c r="AV30" s="400"/>
      <c r="AW30" s="400"/>
      <c r="AX30" s="400"/>
      <c r="AY30" s="400"/>
      <c r="AZ30" s="400"/>
      <c r="BA30" s="400"/>
      <c r="BB30" s="400"/>
      <c r="BC30" s="400"/>
      <c r="BD30" s="200"/>
      <c r="BE30" s="399" t="s">
        <v>170</v>
      </c>
      <c r="BF30" s="399"/>
      <c r="BG30" s="400" t="s">
        <v>171</v>
      </c>
      <c r="BH30" s="400"/>
      <c r="BI30" s="400"/>
      <c r="BJ30" s="400"/>
      <c r="BK30" s="400"/>
      <c r="BL30" s="400"/>
      <c r="BM30" s="400"/>
      <c r="BN30" s="400"/>
      <c r="BO30" s="400"/>
      <c r="BP30" s="400"/>
      <c r="BQ30" s="400"/>
      <c r="BR30" s="400"/>
      <c r="BS30" s="400"/>
      <c r="BT30" s="400"/>
      <c r="BU30" s="400"/>
      <c r="BV30" s="201"/>
      <c r="BW30" s="399" t="s">
        <v>173</v>
      </c>
      <c r="BX30" s="399"/>
      <c r="BY30" s="400" t="s">
        <v>174</v>
      </c>
      <c r="BZ30" s="400"/>
      <c r="CA30" s="400"/>
      <c r="CB30" s="400"/>
      <c r="CC30" s="400"/>
      <c r="CD30" s="400"/>
      <c r="CE30" s="400"/>
      <c r="CF30" s="400"/>
      <c r="CG30" s="400"/>
      <c r="CH30" s="400"/>
      <c r="CI30" s="400"/>
      <c r="CJ30" s="400"/>
      <c r="CK30" s="400"/>
      <c r="CL30" s="400"/>
      <c r="CM30" s="400"/>
      <c r="CN30" s="175"/>
      <c r="CO30" s="399" t="s">
        <v>170</v>
      </c>
      <c r="CP30" s="399"/>
      <c r="CQ30" s="400" t="s">
        <v>175</v>
      </c>
      <c r="CR30" s="400"/>
      <c r="CS30" s="400"/>
      <c r="CT30" s="400"/>
      <c r="CU30" s="400"/>
      <c r="CV30" s="400"/>
      <c r="CW30" s="400"/>
      <c r="CX30" s="400"/>
      <c r="CY30" s="400"/>
      <c r="CZ30" s="400"/>
      <c r="DA30" s="400"/>
      <c r="DB30" s="400"/>
      <c r="DC30" s="400"/>
      <c r="DD30" s="400"/>
      <c r="DE30" s="400"/>
      <c r="DF30" s="175"/>
      <c r="DG30" s="398" t="s">
        <v>176</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国民健康保険事業特別会計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モーターボート競走事業会計</v>
      </c>
      <c r="AP31" s="395"/>
      <c r="AQ31" s="395"/>
      <c r="AR31" s="395"/>
      <c r="AS31" s="395"/>
      <c r="AT31" s="395"/>
      <c r="AU31" s="395"/>
      <c r="AV31" s="395"/>
      <c r="AW31" s="395"/>
      <c r="AX31" s="395"/>
      <c r="AY31" s="395"/>
      <c r="AZ31" s="395"/>
      <c r="BA31" s="395"/>
      <c r="BB31" s="395"/>
      <c r="BC31" s="395"/>
      <c r="BD31" s="199"/>
      <c r="BE31" s="396">
        <f>IF(BG31="","",MAX(C31:D40,U31:V40,AM31:AN40)+1)</f>
        <v>16</v>
      </c>
      <c r="BF31" s="396"/>
      <c r="BG31" s="395" t="str">
        <f>IF('各会計、関係団体の財政状況及び健全化判断比率'!B33="","",'各会計、関係団体の財政状況及び健全化判断比率'!B33)</f>
        <v>流域下水道事業特別会計</v>
      </c>
      <c r="BH31" s="395"/>
      <c r="BI31" s="395"/>
      <c r="BJ31" s="395"/>
      <c r="BK31" s="395"/>
      <c r="BL31" s="395"/>
      <c r="BM31" s="395"/>
      <c r="BN31" s="395"/>
      <c r="BO31" s="395"/>
      <c r="BP31" s="395"/>
      <c r="BQ31" s="395"/>
      <c r="BR31" s="395"/>
      <c r="BS31" s="395"/>
      <c r="BT31" s="395"/>
      <c r="BU31" s="395"/>
      <c r="BV31" s="199"/>
      <c r="BW31" s="396">
        <f>IF(BY31="","",MAX(C31:D40,U31:V40,AM31:AN40,BE31:BF40)+1)</f>
        <v>17</v>
      </c>
      <c r="BX31" s="396"/>
      <c r="BY31" s="395" t="str">
        <f>IF('各会計、関係団体の財政状況及び健全化判断比率'!B68="","",'各会計、関係団体の財政状況及び健全化判断比率'!B68)</f>
        <v>関西広域連合</v>
      </c>
      <c r="BZ31" s="395"/>
      <c r="CA31" s="395"/>
      <c r="CB31" s="395"/>
      <c r="CC31" s="395"/>
      <c r="CD31" s="395"/>
      <c r="CE31" s="395"/>
      <c r="CF31" s="395"/>
      <c r="CG31" s="395"/>
      <c r="CH31" s="395"/>
      <c r="CI31" s="395"/>
      <c r="CJ31" s="395"/>
      <c r="CK31" s="395"/>
      <c r="CL31" s="395"/>
      <c r="CM31" s="395"/>
      <c r="CN31" s="199"/>
      <c r="CO31" s="396">
        <f>IF(CQ31="","",MAX(C31:D40,U31:V40,AM31:AN40,BE31:BF40,BW31:BX40)+1)</f>
        <v>18</v>
      </c>
      <c r="CP31" s="396"/>
      <c r="CQ31" s="395" t="str">
        <f>IF('各会計、関係団体の財政状況及び健全化判断比率'!BS7="","",'各会計、関係団体の財政状況及び健全化判断比率'!BS7)</f>
        <v>滋賀県造林公社（林業公社）</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市町振興資金貸付事業特別会計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病院事業会計</v>
      </c>
      <c r="AP32" s="395"/>
      <c r="AQ32" s="395"/>
      <c r="AR32" s="395"/>
      <c r="AS32" s="395"/>
      <c r="AT32" s="395"/>
      <c r="AU32" s="395"/>
      <c r="AV32" s="395"/>
      <c r="AW32" s="395"/>
      <c r="AX32" s="395"/>
      <c r="AY32" s="395"/>
      <c r="AZ32" s="395"/>
      <c r="BA32" s="395"/>
      <c r="BB32" s="395"/>
      <c r="BC32" s="395"/>
      <c r="BD32" s="199"/>
      <c r="BE32" s="396" t="str">
        <f t="shared" ref="BE32:BE40" si="2">IF(BG32="","",BE31+1)</f>
        <v/>
      </c>
      <c r="BF32" s="396"/>
      <c r="BG32" s="395"/>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19</v>
      </c>
      <c r="CP32" s="396"/>
      <c r="CQ32" s="395" t="str">
        <f>IF('各会計、関係団体の財政状況及び健全化判断比率'!BS8="","",'各会計、関係団体の財政状況及び健全化判断比率'!BS8)</f>
        <v>滋賀県建設技術センター</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母子父子寡婦福祉資金貸付事業特別会計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工業用水道事業会計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20</v>
      </c>
      <c r="CP33" s="396"/>
      <c r="CQ33" s="395" t="str">
        <f>IF('各会計、関係団体の財政状況及び健全化判断比率'!BS9="","",'各会計、関係団体の財政状況及び健全化判断比率'!BS9)</f>
        <v>滋賀県水産振興協会</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中小企業支援資金貸付事業特別会計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水道用水供給事業会計</v>
      </c>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21</v>
      </c>
      <c r="CP34" s="396"/>
      <c r="CQ34" s="395" t="str">
        <f>IF('各会計、関係団体の財政状況及び健全化判断比率'!BS10="","",'各会計、関係団体の財政状況及び健全化判断比率'!BS10)</f>
        <v>滋賀県農林漁業担い手育成基金</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就農支援資金貸付事業等特別会計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22</v>
      </c>
      <c r="CP35" s="396"/>
      <c r="CQ35" s="395" t="str">
        <f>IF('各会計、関係団体の財政状況及び健全化判断比率'!BS11="","",'各会計、関係団体の財政状況及び健全化判断比率'!BS11)</f>
        <v>滋賀食肉公社</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林業・木材産業改善資金貸付事業特別会計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23</v>
      </c>
      <c r="CP36" s="396"/>
      <c r="CQ36" s="395" t="str">
        <f>IF('各会計、関係団体の財政状況及び健全化判断比率'!BS12="","",'各会計、関係団体の財政状況及び健全化判断比率'!BS12)</f>
        <v>滋賀県緑化推進会</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沿岸漁業改善資金貸付事業特別会計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24</v>
      </c>
      <c r="CP37" s="396"/>
      <c r="CQ37" s="395" t="str">
        <f>IF('各会計、関係団体の財政状況及び健全化判断比率'!BS13="","",'各会計、関係団体の財政状況及び健全化判断比率'!BS13)</f>
        <v>滋賀県産業支援プラザ</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琵琶湖総合開発資金管理事業特別会計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25</v>
      </c>
      <c r="CP38" s="396"/>
      <c r="CQ38" s="395" t="str">
        <f>IF('各会計、関係団体の財政状況及び健全化判断比率'!BS14="","",'各会計、関係団体の財政状況及び健全化判断比率'!BS14)</f>
        <v>滋賀県陶芸の森</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公債管理特別会計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26</v>
      </c>
      <c r="CP39" s="396"/>
      <c r="CQ39" s="395" t="str">
        <f>IF('各会計、関係団体の財政状況及び健全化判断比率'!BS15="","",'各会計、関係団体の財政状況及び健全化判断比率'!BS15)</f>
        <v>糸賀一雄記念財団</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土地取得事業特別会計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27</v>
      </c>
      <c r="CP40" s="396"/>
      <c r="CQ40" s="395" t="str">
        <f>IF('各会計、関係団体の財政状況及び健全化判断比率'!BS16="","",'各会計、関係団体の財政状況及び健全化判断比率'!BS16)</f>
        <v>滋賀県生活衛生営業指導センター</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182</v>
      </c>
    </row>
    <row r="48" spans="1:119" x14ac:dyDescent="0.2">
      <c r="E48" s="159"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xOuqPGhvx5+sZKKsMWDXEPkHW1Ka5NdwUQC3z6ho/wWgsapgFmLlUQc3TNp8kTAnNvUZXbUWB15xOQLXcsfDFA==" saltValue="EO9KlZzotyP0evXr59huO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547</v>
      </c>
      <c r="G33" s="17" t="s">
        <v>548</v>
      </c>
      <c r="H33" s="17" t="s">
        <v>549</v>
      </c>
      <c r="I33" s="17" t="s">
        <v>550</v>
      </c>
      <c r="J33" s="18" t="s">
        <v>551</v>
      </c>
      <c r="K33" s="10"/>
      <c r="L33" s="10"/>
      <c r="M33" s="10"/>
      <c r="N33" s="10"/>
      <c r="O33" s="10"/>
      <c r="P33" s="10"/>
    </row>
    <row r="34" spans="1:16" ht="39" customHeight="1" x14ac:dyDescent="0.2">
      <c r="A34" s="10"/>
      <c r="B34" s="19"/>
      <c r="C34" s="1162" t="s">
        <v>554</v>
      </c>
      <c r="D34" s="1162"/>
      <c r="E34" s="1163"/>
      <c r="F34" s="20">
        <v>2.84</v>
      </c>
      <c r="G34" s="21">
        <v>2.67</v>
      </c>
      <c r="H34" s="21">
        <v>2.91</v>
      </c>
      <c r="I34" s="21">
        <v>3.11</v>
      </c>
      <c r="J34" s="22">
        <v>3.23</v>
      </c>
      <c r="K34" s="10"/>
      <c r="L34" s="10"/>
      <c r="M34" s="10"/>
      <c r="N34" s="10"/>
      <c r="O34" s="10"/>
      <c r="P34" s="10"/>
    </row>
    <row r="35" spans="1:16" ht="39" customHeight="1" x14ac:dyDescent="0.2">
      <c r="A35" s="10"/>
      <c r="B35" s="23"/>
      <c r="C35" s="1156" t="s">
        <v>555</v>
      </c>
      <c r="D35" s="1157"/>
      <c r="E35" s="1158"/>
      <c r="F35" s="24">
        <v>1.25</v>
      </c>
      <c r="G35" s="25">
        <v>1.31</v>
      </c>
      <c r="H35" s="25">
        <v>1.43</v>
      </c>
      <c r="I35" s="25">
        <v>1.55</v>
      </c>
      <c r="J35" s="26">
        <v>1.71</v>
      </c>
      <c r="K35" s="10"/>
      <c r="L35" s="10"/>
      <c r="M35" s="10"/>
      <c r="N35" s="10"/>
      <c r="O35" s="10"/>
      <c r="P35" s="10"/>
    </row>
    <row r="36" spans="1:16" ht="39" customHeight="1" x14ac:dyDescent="0.2">
      <c r="A36" s="10"/>
      <c r="B36" s="23"/>
      <c r="C36" s="1156" t="s">
        <v>556</v>
      </c>
      <c r="D36" s="1157"/>
      <c r="E36" s="1158"/>
      <c r="F36" s="24">
        <v>2.2000000000000002</v>
      </c>
      <c r="G36" s="25">
        <v>2.06</v>
      </c>
      <c r="H36" s="25">
        <v>1.86</v>
      </c>
      <c r="I36" s="25">
        <v>1.52</v>
      </c>
      <c r="J36" s="26">
        <v>1.55</v>
      </c>
      <c r="K36" s="10"/>
      <c r="L36" s="10"/>
      <c r="M36" s="10"/>
      <c r="N36" s="10"/>
      <c r="O36" s="10"/>
      <c r="P36" s="10"/>
    </row>
    <row r="37" spans="1:16" ht="39" customHeight="1" x14ac:dyDescent="0.2">
      <c r="A37" s="10"/>
      <c r="B37" s="23"/>
      <c r="C37" s="1156" t="s">
        <v>557</v>
      </c>
      <c r="D37" s="1157"/>
      <c r="E37" s="1158"/>
      <c r="F37" s="24">
        <v>0.4</v>
      </c>
      <c r="G37" s="25">
        <v>0.32</v>
      </c>
      <c r="H37" s="25">
        <v>0.35</v>
      </c>
      <c r="I37" s="25">
        <v>0.52</v>
      </c>
      <c r="J37" s="26">
        <v>1.1000000000000001</v>
      </c>
      <c r="K37" s="10"/>
      <c r="L37" s="10"/>
      <c r="M37" s="10"/>
      <c r="N37" s="10"/>
      <c r="O37" s="10"/>
      <c r="P37" s="10"/>
    </row>
    <row r="38" spans="1:16" ht="39" customHeight="1" x14ac:dyDescent="0.2">
      <c r="A38" s="10"/>
      <c r="B38" s="23"/>
      <c r="C38" s="1156" t="s">
        <v>558</v>
      </c>
      <c r="D38" s="1157"/>
      <c r="E38" s="1158"/>
      <c r="F38" s="24" t="s">
        <v>507</v>
      </c>
      <c r="G38" s="25" t="s">
        <v>507</v>
      </c>
      <c r="H38" s="25" t="s">
        <v>507</v>
      </c>
      <c r="I38" s="25" t="s">
        <v>507</v>
      </c>
      <c r="J38" s="26">
        <v>0.68</v>
      </c>
      <c r="K38" s="10"/>
      <c r="L38" s="10"/>
      <c r="M38" s="10"/>
      <c r="N38" s="10"/>
      <c r="O38" s="10"/>
      <c r="P38" s="10"/>
    </row>
    <row r="39" spans="1:16" ht="39" customHeight="1" x14ac:dyDescent="0.2">
      <c r="A39" s="10"/>
      <c r="B39" s="23"/>
      <c r="C39" s="1156" t="s">
        <v>559</v>
      </c>
      <c r="D39" s="1157"/>
      <c r="E39" s="1158"/>
      <c r="F39" s="24" t="s">
        <v>507</v>
      </c>
      <c r="G39" s="25" t="s">
        <v>507</v>
      </c>
      <c r="H39" s="25" t="s">
        <v>507</v>
      </c>
      <c r="I39" s="25">
        <v>0.27</v>
      </c>
      <c r="J39" s="26">
        <v>0.56999999999999995</v>
      </c>
      <c r="K39" s="10"/>
      <c r="L39" s="10"/>
      <c r="M39" s="10"/>
      <c r="N39" s="10"/>
      <c r="O39" s="10"/>
      <c r="P39" s="10"/>
    </row>
    <row r="40" spans="1:16" ht="39" customHeight="1" x14ac:dyDescent="0.2">
      <c r="A40" s="10"/>
      <c r="B40" s="23"/>
      <c r="C40" s="1156" t="s">
        <v>560</v>
      </c>
      <c r="D40" s="1157"/>
      <c r="E40" s="1158"/>
      <c r="F40" s="24">
        <v>0.25</v>
      </c>
      <c r="G40" s="25">
        <v>0.27</v>
      </c>
      <c r="H40" s="25">
        <v>0.26</v>
      </c>
      <c r="I40" s="25">
        <v>0.25</v>
      </c>
      <c r="J40" s="26">
        <v>0.27</v>
      </c>
      <c r="K40" s="10"/>
      <c r="L40" s="10"/>
      <c r="M40" s="10"/>
      <c r="N40" s="10"/>
      <c r="O40" s="10"/>
      <c r="P40" s="10"/>
    </row>
    <row r="41" spans="1:16" ht="39" customHeight="1" x14ac:dyDescent="0.2">
      <c r="A41" s="10"/>
      <c r="B41" s="23"/>
      <c r="C41" s="1156" t="s">
        <v>561</v>
      </c>
      <c r="D41" s="1157"/>
      <c r="E41" s="1158"/>
      <c r="F41" s="24">
        <v>0.09</v>
      </c>
      <c r="G41" s="25">
        <v>0.06</v>
      </c>
      <c r="H41" s="25">
        <v>0.03</v>
      </c>
      <c r="I41" s="25">
        <v>0.05</v>
      </c>
      <c r="J41" s="26">
        <v>0.05</v>
      </c>
      <c r="K41" s="10"/>
      <c r="L41" s="10"/>
      <c r="M41" s="10"/>
      <c r="N41" s="10"/>
      <c r="O41" s="10"/>
      <c r="P41" s="10"/>
    </row>
    <row r="42" spans="1:16" ht="39" customHeight="1" x14ac:dyDescent="0.2">
      <c r="A42" s="10"/>
      <c r="B42" s="27"/>
      <c r="C42" s="1156" t="s">
        <v>562</v>
      </c>
      <c r="D42" s="1157"/>
      <c r="E42" s="1158"/>
      <c r="F42" s="24" t="s">
        <v>507</v>
      </c>
      <c r="G42" s="25" t="s">
        <v>507</v>
      </c>
      <c r="H42" s="25" t="s">
        <v>507</v>
      </c>
      <c r="I42" s="25" t="s">
        <v>507</v>
      </c>
      <c r="J42" s="26" t="s">
        <v>507</v>
      </c>
      <c r="K42" s="10"/>
      <c r="L42" s="10"/>
      <c r="M42" s="10"/>
      <c r="N42" s="10"/>
      <c r="O42" s="10"/>
      <c r="P42" s="10"/>
    </row>
    <row r="43" spans="1:16" ht="39" customHeight="1" thickBot="1" x14ac:dyDescent="0.25">
      <c r="A43" s="10"/>
      <c r="B43" s="28"/>
      <c r="C43" s="1159" t="s">
        <v>563</v>
      </c>
      <c r="D43" s="1160"/>
      <c r="E43" s="1161"/>
      <c r="F43" s="29">
        <v>0.08</v>
      </c>
      <c r="G43" s="30">
        <v>0.1</v>
      </c>
      <c r="H43" s="30">
        <v>0.22</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uV3fcqw4qT9Jdb8JtmBargIkwOr+5KqixC4sgqJiYu1Qvzn4TxbJyTqITtMn+6VFimyFIY9T/XBTt/zkHIjHzQ==" saltValue="KOyNYSKc6z0g70DJChpH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547</v>
      </c>
      <c r="L44" s="44" t="s">
        <v>548</v>
      </c>
      <c r="M44" s="44" t="s">
        <v>549</v>
      </c>
      <c r="N44" s="44" t="s">
        <v>550</v>
      </c>
      <c r="O44" s="45" t="s">
        <v>551</v>
      </c>
      <c r="P44" s="36"/>
      <c r="Q44" s="36"/>
      <c r="R44" s="36"/>
      <c r="S44" s="36"/>
      <c r="T44" s="36"/>
      <c r="U44" s="36"/>
    </row>
    <row r="45" spans="1:21" ht="30.75" customHeight="1" x14ac:dyDescent="0.2">
      <c r="A45" s="36"/>
      <c r="B45" s="1182" t="s">
        <v>10</v>
      </c>
      <c r="C45" s="1183"/>
      <c r="D45" s="46"/>
      <c r="E45" s="1188" t="s">
        <v>11</v>
      </c>
      <c r="F45" s="1188"/>
      <c r="G45" s="1188"/>
      <c r="H45" s="1188"/>
      <c r="I45" s="1188"/>
      <c r="J45" s="1189"/>
      <c r="K45" s="47">
        <v>80829</v>
      </c>
      <c r="L45" s="48">
        <v>79821</v>
      </c>
      <c r="M45" s="48">
        <v>77889</v>
      </c>
      <c r="N45" s="48">
        <v>77338</v>
      </c>
      <c r="O45" s="49">
        <v>78155</v>
      </c>
      <c r="P45" s="36"/>
      <c r="Q45" s="36"/>
      <c r="R45" s="36"/>
      <c r="S45" s="36"/>
      <c r="T45" s="36"/>
      <c r="U45" s="36"/>
    </row>
    <row r="46" spans="1:21" ht="30.75" customHeight="1" x14ac:dyDescent="0.2">
      <c r="A46" s="36"/>
      <c r="B46" s="1184"/>
      <c r="C46" s="1185"/>
      <c r="D46" s="50"/>
      <c r="E46" s="1166" t="s">
        <v>12</v>
      </c>
      <c r="F46" s="1166"/>
      <c r="G46" s="1166"/>
      <c r="H46" s="1166"/>
      <c r="I46" s="1166"/>
      <c r="J46" s="1167"/>
      <c r="K46" s="51" t="s">
        <v>507</v>
      </c>
      <c r="L46" s="52" t="s">
        <v>507</v>
      </c>
      <c r="M46" s="52" t="s">
        <v>507</v>
      </c>
      <c r="N46" s="52" t="s">
        <v>507</v>
      </c>
      <c r="O46" s="53" t="s">
        <v>507</v>
      </c>
      <c r="P46" s="36"/>
      <c r="Q46" s="36"/>
      <c r="R46" s="36"/>
      <c r="S46" s="36"/>
      <c r="T46" s="36"/>
      <c r="U46" s="36"/>
    </row>
    <row r="47" spans="1:21" ht="30.75" customHeight="1" x14ac:dyDescent="0.2">
      <c r="A47" s="36"/>
      <c r="B47" s="1184"/>
      <c r="C47" s="1185"/>
      <c r="D47" s="50"/>
      <c r="E47" s="1166" t="s">
        <v>13</v>
      </c>
      <c r="F47" s="1166"/>
      <c r="G47" s="1166"/>
      <c r="H47" s="1166"/>
      <c r="I47" s="1166"/>
      <c r="J47" s="1167"/>
      <c r="K47" s="51">
        <v>1000</v>
      </c>
      <c r="L47" s="52">
        <v>1333</v>
      </c>
      <c r="M47" s="52">
        <v>1667</v>
      </c>
      <c r="N47" s="52">
        <v>2000</v>
      </c>
      <c r="O47" s="53">
        <v>2333</v>
      </c>
      <c r="P47" s="36"/>
      <c r="Q47" s="36"/>
      <c r="R47" s="36"/>
      <c r="S47" s="36"/>
      <c r="T47" s="36"/>
      <c r="U47" s="36"/>
    </row>
    <row r="48" spans="1:21" ht="30.75" customHeight="1" x14ac:dyDescent="0.2">
      <c r="A48" s="36"/>
      <c r="B48" s="1184"/>
      <c r="C48" s="1185"/>
      <c r="D48" s="50"/>
      <c r="E48" s="1166" t="s">
        <v>14</v>
      </c>
      <c r="F48" s="1166"/>
      <c r="G48" s="1166"/>
      <c r="H48" s="1166"/>
      <c r="I48" s="1166"/>
      <c r="J48" s="1167"/>
      <c r="K48" s="51">
        <v>2631</v>
      </c>
      <c r="L48" s="52">
        <v>2680</v>
      </c>
      <c r="M48" s="52">
        <v>2640</v>
      </c>
      <c r="N48" s="52">
        <v>3106</v>
      </c>
      <c r="O48" s="53">
        <v>3181</v>
      </c>
      <c r="P48" s="36"/>
      <c r="Q48" s="36"/>
      <c r="R48" s="36"/>
      <c r="S48" s="36"/>
      <c r="T48" s="36"/>
      <c r="U48" s="36"/>
    </row>
    <row r="49" spans="1:21" ht="30.75" customHeight="1" x14ac:dyDescent="0.2">
      <c r="A49" s="36"/>
      <c r="B49" s="1184"/>
      <c r="C49" s="1185"/>
      <c r="D49" s="50"/>
      <c r="E49" s="1166" t="s">
        <v>15</v>
      </c>
      <c r="F49" s="1166"/>
      <c r="G49" s="1166"/>
      <c r="H49" s="1166"/>
      <c r="I49" s="1166"/>
      <c r="J49" s="1167"/>
      <c r="K49" s="51" t="s">
        <v>507</v>
      </c>
      <c r="L49" s="52" t="s">
        <v>507</v>
      </c>
      <c r="M49" s="52">
        <v>0</v>
      </c>
      <c r="N49" s="52">
        <v>0</v>
      </c>
      <c r="O49" s="53">
        <v>0</v>
      </c>
      <c r="P49" s="36"/>
      <c r="Q49" s="36"/>
      <c r="R49" s="36"/>
      <c r="S49" s="36"/>
      <c r="T49" s="36"/>
      <c r="U49" s="36"/>
    </row>
    <row r="50" spans="1:21" ht="30.75" customHeight="1" x14ac:dyDescent="0.2">
      <c r="A50" s="36"/>
      <c r="B50" s="1184"/>
      <c r="C50" s="1185"/>
      <c r="D50" s="50"/>
      <c r="E50" s="1166" t="s">
        <v>16</v>
      </c>
      <c r="F50" s="1166"/>
      <c r="G50" s="1166"/>
      <c r="H50" s="1166"/>
      <c r="I50" s="1166"/>
      <c r="J50" s="1167"/>
      <c r="K50" s="51">
        <v>2625</v>
      </c>
      <c r="L50" s="52">
        <v>2374</v>
      </c>
      <c r="M50" s="52">
        <v>2735</v>
      </c>
      <c r="N50" s="52">
        <v>2739</v>
      </c>
      <c r="O50" s="53">
        <v>2772</v>
      </c>
      <c r="P50" s="36"/>
      <c r="Q50" s="36"/>
      <c r="R50" s="36"/>
      <c r="S50" s="36"/>
      <c r="T50" s="36"/>
      <c r="U50" s="36"/>
    </row>
    <row r="51" spans="1:21" ht="30.75" customHeight="1" x14ac:dyDescent="0.2">
      <c r="A51" s="36"/>
      <c r="B51" s="1186"/>
      <c r="C51" s="1187"/>
      <c r="D51" s="54"/>
      <c r="E51" s="1166" t="s">
        <v>17</v>
      </c>
      <c r="F51" s="1166"/>
      <c r="G51" s="1166"/>
      <c r="H51" s="1166"/>
      <c r="I51" s="1166"/>
      <c r="J51" s="1167"/>
      <c r="K51" s="51">
        <v>2</v>
      </c>
      <c r="L51" s="52">
        <v>1</v>
      </c>
      <c r="M51" s="52">
        <v>1</v>
      </c>
      <c r="N51" s="52">
        <v>0</v>
      </c>
      <c r="O51" s="53" t="s">
        <v>507</v>
      </c>
      <c r="P51" s="36"/>
      <c r="Q51" s="36"/>
      <c r="R51" s="36"/>
      <c r="S51" s="36"/>
      <c r="T51" s="36"/>
      <c r="U51" s="36"/>
    </row>
    <row r="52" spans="1:21" ht="30.75" customHeight="1" x14ac:dyDescent="0.2">
      <c r="A52" s="36"/>
      <c r="B52" s="1164" t="s">
        <v>18</v>
      </c>
      <c r="C52" s="1165"/>
      <c r="D52" s="54"/>
      <c r="E52" s="1166" t="s">
        <v>19</v>
      </c>
      <c r="F52" s="1166"/>
      <c r="G52" s="1166"/>
      <c r="H52" s="1166"/>
      <c r="I52" s="1166"/>
      <c r="J52" s="1167"/>
      <c r="K52" s="51">
        <v>47475</v>
      </c>
      <c r="L52" s="52">
        <v>49773</v>
      </c>
      <c r="M52" s="52">
        <v>50602</v>
      </c>
      <c r="N52" s="52">
        <v>52406</v>
      </c>
      <c r="O52" s="53">
        <v>55922</v>
      </c>
      <c r="P52" s="36"/>
      <c r="Q52" s="36"/>
      <c r="R52" s="36"/>
      <c r="S52" s="36"/>
      <c r="T52" s="36"/>
      <c r="U52" s="36"/>
    </row>
    <row r="53" spans="1:21" ht="30.75" customHeight="1" thickBot="1" x14ac:dyDescent="0.25">
      <c r="A53" s="36"/>
      <c r="B53" s="1168" t="s">
        <v>20</v>
      </c>
      <c r="C53" s="1169"/>
      <c r="D53" s="55"/>
      <c r="E53" s="1170" t="s">
        <v>21</v>
      </c>
      <c r="F53" s="1170"/>
      <c r="G53" s="1170"/>
      <c r="H53" s="1170"/>
      <c r="I53" s="1170"/>
      <c r="J53" s="1171"/>
      <c r="K53" s="56">
        <v>39612</v>
      </c>
      <c r="L53" s="57">
        <v>36436</v>
      </c>
      <c r="M53" s="57">
        <v>34330</v>
      </c>
      <c r="N53" s="57">
        <v>32777</v>
      </c>
      <c r="O53" s="58">
        <v>30519</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564</v>
      </c>
      <c r="L55" s="65" t="s">
        <v>565</v>
      </c>
      <c r="M55" s="65" t="s">
        <v>566</v>
      </c>
      <c r="N55" s="65" t="s">
        <v>567</v>
      </c>
      <c r="O55" s="66" t="s">
        <v>568</v>
      </c>
      <c r="P55" s="36"/>
      <c r="Q55" s="36"/>
      <c r="R55" s="36"/>
      <c r="S55" s="36"/>
      <c r="T55" s="36"/>
      <c r="U55" s="36"/>
    </row>
    <row r="56" spans="1:21" ht="30.75" customHeight="1" x14ac:dyDescent="0.2">
      <c r="A56" s="36"/>
      <c r="B56" s="1172" t="s">
        <v>23</v>
      </c>
      <c r="C56" s="1173"/>
      <c r="D56" s="1176" t="s">
        <v>24</v>
      </c>
      <c r="E56" s="1177"/>
      <c r="F56" s="1177"/>
      <c r="G56" s="1177"/>
      <c r="H56" s="1177"/>
      <c r="I56" s="1177"/>
      <c r="J56" s="1178"/>
      <c r="K56" s="67">
        <v>1000</v>
      </c>
      <c r="L56" s="68">
        <v>2000</v>
      </c>
      <c r="M56" s="68">
        <v>3333</v>
      </c>
      <c r="N56" s="68">
        <v>5000</v>
      </c>
      <c r="O56" s="69">
        <v>7000</v>
      </c>
      <c r="P56" s="36"/>
      <c r="Q56" s="36"/>
      <c r="R56" s="36"/>
      <c r="S56" s="36"/>
      <c r="T56" s="36"/>
      <c r="U56" s="36"/>
    </row>
    <row r="57" spans="1:21" ht="30.75" customHeight="1" thickBot="1" x14ac:dyDescent="0.25">
      <c r="A57" s="36"/>
      <c r="B57" s="1174"/>
      <c r="C57" s="1175"/>
      <c r="D57" s="1179" t="s">
        <v>25</v>
      </c>
      <c r="E57" s="1180"/>
      <c r="F57" s="1180"/>
      <c r="G57" s="1180"/>
      <c r="H57" s="1180"/>
      <c r="I57" s="1180"/>
      <c r="J57" s="1181"/>
      <c r="K57" s="70">
        <v>1000</v>
      </c>
      <c r="L57" s="71">
        <v>2000</v>
      </c>
      <c r="M57" s="71">
        <v>3333</v>
      </c>
      <c r="N57" s="71">
        <v>5000</v>
      </c>
      <c r="O57" s="72">
        <v>7000</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56mWyqbaj4J9nHAvXE8qbpImAvGuu3F+cGQxBpe5p8R3u6Pw86is/toxCWYuqEWi5GvFgupHi3xIMkuKoZbUGg==" saltValue="V/aaYKVbq13tSca3oyAQ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547</v>
      </c>
      <c r="J40" s="384" t="s">
        <v>548</v>
      </c>
      <c r="K40" s="384" t="s">
        <v>549</v>
      </c>
      <c r="L40" s="384" t="s">
        <v>550</v>
      </c>
      <c r="M40" s="385" t="s">
        <v>551</v>
      </c>
    </row>
    <row r="41" spans="2:13" ht="27.75" customHeight="1" x14ac:dyDescent="0.2">
      <c r="B41" s="1202" t="s">
        <v>28</v>
      </c>
      <c r="C41" s="1203"/>
      <c r="D41" s="83"/>
      <c r="E41" s="1204" t="s">
        <v>29</v>
      </c>
      <c r="F41" s="1204"/>
      <c r="G41" s="1204"/>
      <c r="H41" s="1205"/>
      <c r="I41" s="386">
        <v>1061453</v>
      </c>
      <c r="J41" s="387">
        <v>1068022</v>
      </c>
      <c r="K41" s="387">
        <v>1070246</v>
      </c>
      <c r="L41" s="387">
        <v>1079586</v>
      </c>
      <c r="M41" s="388">
        <v>1082500</v>
      </c>
    </row>
    <row r="42" spans="2:13" ht="27.75" customHeight="1" x14ac:dyDescent="0.2">
      <c r="B42" s="1192"/>
      <c r="C42" s="1193"/>
      <c r="D42" s="84"/>
      <c r="E42" s="1196" t="s">
        <v>30</v>
      </c>
      <c r="F42" s="1196"/>
      <c r="G42" s="1196"/>
      <c r="H42" s="1197"/>
      <c r="I42" s="389">
        <v>46890</v>
      </c>
      <c r="J42" s="390">
        <v>47181</v>
      </c>
      <c r="K42" s="390">
        <v>45363</v>
      </c>
      <c r="L42" s="390">
        <v>42967</v>
      </c>
      <c r="M42" s="391">
        <v>44841</v>
      </c>
    </row>
    <row r="43" spans="2:13" ht="27.75" customHeight="1" x14ac:dyDescent="0.2">
      <c r="B43" s="1192"/>
      <c r="C43" s="1193"/>
      <c r="D43" s="84"/>
      <c r="E43" s="1196" t="s">
        <v>31</v>
      </c>
      <c r="F43" s="1196"/>
      <c r="G43" s="1196"/>
      <c r="H43" s="1197"/>
      <c r="I43" s="389">
        <v>32211</v>
      </c>
      <c r="J43" s="390">
        <v>33036</v>
      </c>
      <c r="K43" s="390">
        <v>34743</v>
      </c>
      <c r="L43" s="390">
        <v>37585</v>
      </c>
      <c r="M43" s="391">
        <v>38978</v>
      </c>
    </row>
    <row r="44" spans="2:13" ht="27.75" customHeight="1" x14ac:dyDescent="0.2">
      <c r="B44" s="1192"/>
      <c r="C44" s="1193"/>
      <c r="D44" s="84"/>
      <c r="E44" s="1196" t="s">
        <v>32</v>
      </c>
      <c r="F44" s="1196"/>
      <c r="G44" s="1196"/>
      <c r="H44" s="1197"/>
      <c r="I44" s="389" t="s">
        <v>507</v>
      </c>
      <c r="J44" s="390">
        <v>1</v>
      </c>
      <c r="K44" s="390">
        <v>1</v>
      </c>
      <c r="L44" s="390">
        <v>4</v>
      </c>
      <c r="M44" s="391">
        <v>6</v>
      </c>
    </row>
    <row r="45" spans="2:13" ht="27.75" customHeight="1" x14ac:dyDescent="0.2">
      <c r="B45" s="1192"/>
      <c r="C45" s="1193"/>
      <c r="D45" s="84"/>
      <c r="E45" s="1196" t="s">
        <v>33</v>
      </c>
      <c r="F45" s="1196"/>
      <c r="G45" s="1196"/>
      <c r="H45" s="1197"/>
      <c r="I45" s="389">
        <v>146876</v>
      </c>
      <c r="J45" s="390">
        <v>143970</v>
      </c>
      <c r="K45" s="390">
        <v>139774</v>
      </c>
      <c r="L45" s="390">
        <v>130040</v>
      </c>
      <c r="M45" s="391">
        <v>125648</v>
      </c>
    </row>
    <row r="46" spans="2:13" ht="27.75" customHeight="1" x14ac:dyDescent="0.2">
      <c r="B46" s="1192"/>
      <c r="C46" s="1193"/>
      <c r="D46" s="85"/>
      <c r="E46" s="1206" t="s">
        <v>34</v>
      </c>
      <c r="F46" s="1206"/>
      <c r="G46" s="1206"/>
      <c r="H46" s="1207"/>
      <c r="I46" s="389">
        <v>5090</v>
      </c>
      <c r="J46" s="390">
        <v>4053</v>
      </c>
      <c r="K46" s="390">
        <v>3690</v>
      </c>
      <c r="L46" s="390">
        <v>3205</v>
      </c>
      <c r="M46" s="391">
        <v>2845</v>
      </c>
    </row>
    <row r="47" spans="2:13" ht="27.75" customHeight="1" x14ac:dyDescent="0.2">
      <c r="B47" s="1192"/>
      <c r="C47" s="1193"/>
      <c r="D47" s="86"/>
      <c r="E47" s="1208" t="s">
        <v>35</v>
      </c>
      <c r="F47" s="1209"/>
      <c r="G47" s="1209"/>
      <c r="H47" s="1210"/>
      <c r="I47" s="389" t="s">
        <v>507</v>
      </c>
      <c r="J47" s="390" t="s">
        <v>507</v>
      </c>
      <c r="K47" s="390" t="s">
        <v>507</v>
      </c>
      <c r="L47" s="390" t="s">
        <v>507</v>
      </c>
      <c r="M47" s="391" t="s">
        <v>507</v>
      </c>
    </row>
    <row r="48" spans="2:13" ht="27.75" customHeight="1" x14ac:dyDescent="0.2">
      <c r="B48" s="1192"/>
      <c r="C48" s="1193"/>
      <c r="D48" s="84"/>
      <c r="E48" s="1196" t="s">
        <v>36</v>
      </c>
      <c r="F48" s="1196"/>
      <c r="G48" s="1196"/>
      <c r="H48" s="1197"/>
      <c r="I48" s="389" t="s">
        <v>507</v>
      </c>
      <c r="J48" s="390" t="s">
        <v>507</v>
      </c>
      <c r="K48" s="390" t="s">
        <v>507</v>
      </c>
      <c r="L48" s="390" t="s">
        <v>507</v>
      </c>
      <c r="M48" s="391" t="s">
        <v>507</v>
      </c>
    </row>
    <row r="49" spans="2:13" ht="27.75" customHeight="1" x14ac:dyDescent="0.2">
      <c r="B49" s="1194"/>
      <c r="C49" s="1195"/>
      <c r="D49" s="84"/>
      <c r="E49" s="1196" t="s">
        <v>37</v>
      </c>
      <c r="F49" s="1196"/>
      <c r="G49" s="1196"/>
      <c r="H49" s="1197"/>
      <c r="I49" s="389" t="s">
        <v>507</v>
      </c>
      <c r="J49" s="390" t="s">
        <v>507</v>
      </c>
      <c r="K49" s="390" t="s">
        <v>507</v>
      </c>
      <c r="L49" s="390" t="s">
        <v>507</v>
      </c>
      <c r="M49" s="391" t="s">
        <v>507</v>
      </c>
    </row>
    <row r="50" spans="2:13" ht="27.75" customHeight="1" x14ac:dyDescent="0.2">
      <c r="B50" s="1190" t="s">
        <v>38</v>
      </c>
      <c r="C50" s="1191"/>
      <c r="D50" s="87"/>
      <c r="E50" s="1196" t="s">
        <v>39</v>
      </c>
      <c r="F50" s="1196"/>
      <c r="G50" s="1196"/>
      <c r="H50" s="1197"/>
      <c r="I50" s="389">
        <v>65818</v>
      </c>
      <c r="J50" s="390">
        <v>64672</v>
      </c>
      <c r="K50" s="390">
        <v>56557</v>
      </c>
      <c r="L50" s="390">
        <v>55163</v>
      </c>
      <c r="M50" s="391">
        <v>63791</v>
      </c>
    </row>
    <row r="51" spans="2:13" ht="27.75" customHeight="1" x14ac:dyDescent="0.2">
      <c r="B51" s="1192"/>
      <c r="C51" s="1193"/>
      <c r="D51" s="84"/>
      <c r="E51" s="1196" t="s">
        <v>40</v>
      </c>
      <c r="F51" s="1196"/>
      <c r="G51" s="1196"/>
      <c r="H51" s="1197"/>
      <c r="I51" s="389">
        <v>6861</v>
      </c>
      <c r="J51" s="390">
        <v>6368</v>
      </c>
      <c r="K51" s="390">
        <v>5909</v>
      </c>
      <c r="L51" s="390">
        <v>5238</v>
      </c>
      <c r="M51" s="391">
        <v>4821</v>
      </c>
    </row>
    <row r="52" spans="2:13" ht="27.75" customHeight="1" x14ac:dyDescent="0.2">
      <c r="B52" s="1194"/>
      <c r="C52" s="1195"/>
      <c r="D52" s="84"/>
      <c r="E52" s="1196" t="s">
        <v>41</v>
      </c>
      <c r="F52" s="1196"/>
      <c r="G52" s="1196"/>
      <c r="H52" s="1197"/>
      <c r="I52" s="389">
        <v>677307</v>
      </c>
      <c r="J52" s="390">
        <v>680557</v>
      </c>
      <c r="K52" s="390">
        <v>675030</v>
      </c>
      <c r="L52" s="390">
        <v>671594</v>
      </c>
      <c r="M52" s="391">
        <v>664746</v>
      </c>
    </row>
    <row r="53" spans="2:13" ht="27.75" customHeight="1" thickBot="1" x14ac:dyDescent="0.25">
      <c r="B53" s="1198" t="s">
        <v>42</v>
      </c>
      <c r="C53" s="1199"/>
      <c r="D53" s="88"/>
      <c r="E53" s="1200" t="s">
        <v>43</v>
      </c>
      <c r="F53" s="1200"/>
      <c r="G53" s="1200"/>
      <c r="H53" s="1201"/>
      <c r="I53" s="392">
        <v>542534</v>
      </c>
      <c r="J53" s="393">
        <v>544665</v>
      </c>
      <c r="K53" s="393">
        <v>556321</v>
      </c>
      <c r="L53" s="393">
        <v>561390</v>
      </c>
      <c r="M53" s="394">
        <v>561460</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QFJQgw4vf23utvFSnAXgz+a2ZcRIY+aEXM4BzshqOizMaRzzjdAiR/dit0CvPjVB3U3ul80/bZ4aL/uzprQWA==" saltValue="sDM2wp7DWqCUpbQM3HfX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549</v>
      </c>
      <c r="G54" s="96" t="s">
        <v>550</v>
      </c>
      <c r="H54" s="97" t="s">
        <v>551</v>
      </c>
    </row>
    <row r="55" spans="2:8" ht="52.5" customHeight="1" x14ac:dyDescent="0.2">
      <c r="B55" s="98"/>
      <c r="C55" s="1219" t="s">
        <v>45</v>
      </c>
      <c r="D55" s="1219"/>
      <c r="E55" s="1220"/>
      <c r="F55" s="99">
        <v>15678</v>
      </c>
      <c r="G55" s="99">
        <v>15595</v>
      </c>
      <c r="H55" s="100">
        <v>19714</v>
      </c>
    </row>
    <row r="56" spans="2:8" ht="52.5" customHeight="1" x14ac:dyDescent="0.2">
      <c r="B56" s="101"/>
      <c r="C56" s="1221" t="s">
        <v>46</v>
      </c>
      <c r="D56" s="1221"/>
      <c r="E56" s="1222"/>
      <c r="F56" s="102">
        <v>9082</v>
      </c>
      <c r="G56" s="102">
        <v>7989</v>
      </c>
      <c r="H56" s="103">
        <v>9995</v>
      </c>
    </row>
    <row r="57" spans="2:8" ht="53.25" customHeight="1" x14ac:dyDescent="0.2">
      <c r="B57" s="101"/>
      <c r="C57" s="1223" t="s">
        <v>47</v>
      </c>
      <c r="D57" s="1223"/>
      <c r="E57" s="1224"/>
      <c r="F57" s="104">
        <v>28930</v>
      </c>
      <c r="G57" s="104">
        <v>26746</v>
      </c>
      <c r="H57" s="105">
        <v>27135</v>
      </c>
    </row>
    <row r="58" spans="2:8" ht="45.75" customHeight="1" x14ac:dyDescent="0.2">
      <c r="B58" s="106"/>
      <c r="C58" s="1211" t="s">
        <v>612</v>
      </c>
      <c r="D58" s="1212"/>
      <c r="E58" s="1213"/>
      <c r="F58" s="107">
        <v>5827</v>
      </c>
      <c r="G58" s="107">
        <v>5832</v>
      </c>
      <c r="H58" s="108">
        <v>5834</v>
      </c>
    </row>
    <row r="59" spans="2:8" ht="45.75" customHeight="1" x14ac:dyDescent="0.2">
      <c r="B59" s="106"/>
      <c r="C59" s="1211" t="s">
        <v>613</v>
      </c>
      <c r="D59" s="1212"/>
      <c r="E59" s="1213"/>
      <c r="F59" s="107">
        <v>3602</v>
      </c>
      <c r="G59" s="107">
        <v>3634</v>
      </c>
      <c r="H59" s="108">
        <v>3686</v>
      </c>
    </row>
    <row r="60" spans="2:8" ht="45.75" customHeight="1" x14ac:dyDescent="0.2">
      <c r="B60" s="106"/>
      <c r="C60" s="1211" t="s">
        <v>632</v>
      </c>
      <c r="D60" s="1212"/>
      <c r="E60" s="1213"/>
      <c r="F60" s="107">
        <v>2259</v>
      </c>
      <c r="G60" s="107">
        <v>2178</v>
      </c>
      <c r="H60" s="108">
        <v>2511</v>
      </c>
    </row>
    <row r="61" spans="2:8" ht="45.75" customHeight="1" x14ac:dyDescent="0.2">
      <c r="B61" s="106"/>
      <c r="C61" s="1211" t="s">
        <v>614</v>
      </c>
      <c r="D61" s="1212"/>
      <c r="E61" s="1213"/>
      <c r="F61" s="107">
        <v>3061</v>
      </c>
      <c r="G61" s="107">
        <v>2584</v>
      </c>
      <c r="H61" s="108">
        <v>2328</v>
      </c>
    </row>
    <row r="62" spans="2:8" ht="45.75" customHeight="1" thickBot="1" x14ac:dyDescent="0.25">
      <c r="B62" s="109"/>
      <c r="C62" s="1214" t="s">
        <v>615</v>
      </c>
      <c r="D62" s="1215"/>
      <c r="E62" s="1216"/>
      <c r="F62" s="110">
        <v>1193</v>
      </c>
      <c r="G62" s="110">
        <v>1188</v>
      </c>
      <c r="H62" s="111">
        <v>1185</v>
      </c>
    </row>
    <row r="63" spans="2:8" ht="52.5" customHeight="1" thickBot="1" x14ac:dyDescent="0.25">
      <c r="B63" s="112"/>
      <c r="C63" s="1217" t="s">
        <v>48</v>
      </c>
      <c r="D63" s="1217"/>
      <c r="E63" s="1218"/>
      <c r="F63" s="113">
        <v>53690</v>
      </c>
      <c r="G63" s="113">
        <v>50330</v>
      </c>
      <c r="H63" s="114">
        <v>56844</v>
      </c>
    </row>
    <row r="64" spans="2:8" ht="15" customHeight="1" x14ac:dyDescent="0.2"/>
    <row r="65" ht="0" hidden="1" customHeight="1" x14ac:dyDescent="0.2"/>
    <row r="66" ht="0" hidden="1" customHeight="1" x14ac:dyDescent="0.2"/>
  </sheetData>
  <sheetProtection algorithmName="SHA-512" hashValue="7CTfD8mrUR26gChZV97PJoCK9I08dOc76yfKQK/hUL7SNPwR9YikSIIQb9/V1J2HYzpuXsDQ1Hh0wRHS0U1nMg==" saltValue="dOh+eR6u9S/BINEuPFNN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634</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634</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635</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636</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637</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638</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547</v>
      </c>
      <c r="BQ50" s="1259"/>
      <c r="BR50" s="1259"/>
      <c r="BS50" s="1259"/>
      <c r="BT50" s="1259"/>
      <c r="BU50" s="1259"/>
      <c r="BV50" s="1259"/>
      <c r="BW50" s="1259"/>
      <c r="BX50" s="1259" t="s">
        <v>548</v>
      </c>
      <c r="BY50" s="1259"/>
      <c r="BZ50" s="1259"/>
      <c r="CA50" s="1259"/>
      <c r="CB50" s="1259"/>
      <c r="CC50" s="1259"/>
      <c r="CD50" s="1259"/>
      <c r="CE50" s="1259"/>
      <c r="CF50" s="1259" t="s">
        <v>549</v>
      </c>
      <c r="CG50" s="1259"/>
      <c r="CH50" s="1259"/>
      <c r="CI50" s="1259"/>
      <c r="CJ50" s="1259"/>
      <c r="CK50" s="1259"/>
      <c r="CL50" s="1259"/>
      <c r="CM50" s="1259"/>
      <c r="CN50" s="1259" t="s">
        <v>550</v>
      </c>
      <c r="CO50" s="1259"/>
      <c r="CP50" s="1259"/>
      <c r="CQ50" s="1259"/>
      <c r="CR50" s="1259"/>
      <c r="CS50" s="1259"/>
      <c r="CT50" s="1259"/>
      <c r="CU50" s="1259"/>
      <c r="CV50" s="1259" t="s">
        <v>551</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639</v>
      </c>
      <c r="AO51" s="1263"/>
      <c r="AP51" s="1263"/>
      <c r="AQ51" s="1263"/>
      <c r="AR51" s="1263"/>
      <c r="AS51" s="1263"/>
      <c r="AT51" s="1263"/>
      <c r="AU51" s="1263"/>
      <c r="AV51" s="1263"/>
      <c r="AW51" s="1263"/>
      <c r="AX51" s="1263"/>
      <c r="AY51" s="1263"/>
      <c r="AZ51" s="1263"/>
      <c r="BA51" s="1263"/>
      <c r="BB51" s="1263" t="s">
        <v>640</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5">
        <v>194.7</v>
      </c>
      <c r="BY51" s="1265"/>
      <c r="BZ51" s="1265"/>
      <c r="CA51" s="1265"/>
      <c r="CB51" s="1265"/>
      <c r="CC51" s="1265"/>
      <c r="CD51" s="1265"/>
      <c r="CE51" s="1265"/>
      <c r="CF51" s="1265">
        <v>199.6</v>
      </c>
      <c r="CG51" s="1265"/>
      <c r="CH51" s="1265"/>
      <c r="CI51" s="1265"/>
      <c r="CJ51" s="1265"/>
      <c r="CK51" s="1265"/>
      <c r="CL51" s="1265"/>
      <c r="CM51" s="1265"/>
      <c r="CN51" s="1265">
        <v>200.2</v>
      </c>
      <c r="CO51" s="1265"/>
      <c r="CP51" s="1265"/>
      <c r="CQ51" s="1265"/>
      <c r="CR51" s="1265"/>
      <c r="CS51" s="1265"/>
      <c r="CT51" s="1265"/>
      <c r="CU51" s="1265"/>
      <c r="CV51" s="1265">
        <v>200.4</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641</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5">
        <v>45.8</v>
      </c>
      <c r="BY53" s="1265"/>
      <c r="BZ53" s="1265"/>
      <c r="CA53" s="1265"/>
      <c r="CB53" s="1265"/>
      <c r="CC53" s="1265"/>
      <c r="CD53" s="1265"/>
      <c r="CE53" s="1265"/>
      <c r="CF53" s="1265">
        <v>47.1</v>
      </c>
      <c r="CG53" s="1265"/>
      <c r="CH53" s="1265"/>
      <c r="CI53" s="1265"/>
      <c r="CJ53" s="1265"/>
      <c r="CK53" s="1265"/>
      <c r="CL53" s="1265"/>
      <c r="CM53" s="1265"/>
      <c r="CN53" s="1265">
        <v>48.5</v>
      </c>
      <c r="CO53" s="1265"/>
      <c r="CP53" s="1265"/>
      <c r="CQ53" s="1265"/>
      <c r="CR53" s="1265"/>
      <c r="CS53" s="1265"/>
      <c r="CT53" s="1265"/>
      <c r="CU53" s="1265"/>
      <c r="CV53" s="1265">
        <v>49.9</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642</v>
      </c>
      <c r="AO55" s="1259"/>
      <c r="AP55" s="1259"/>
      <c r="AQ55" s="1259"/>
      <c r="AR55" s="1259"/>
      <c r="AS55" s="1259"/>
      <c r="AT55" s="1259"/>
      <c r="AU55" s="1259"/>
      <c r="AV55" s="1259"/>
      <c r="AW55" s="1259"/>
      <c r="AX55" s="1259"/>
      <c r="AY55" s="1259"/>
      <c r="AZ55" s="1259"/>
      <c r="BA55" s="1259"/>
      <c r="BB55" s="1263" t="s">
        <v>640</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5">
        <v>196.3</v>
      </c>
      <c r="BY55" s="1265"/>
      <c r="BZ55" s="1265"/>
      <c r="CA55" s="1265"/>
      <c r="CB55" s="1265"/>
      <c r="CC55" s="1265"/>
      <c r="CD55" s="1265"/>
      <c r="CE55" s="1265"/>
      <c r="CF55" s="1265">
        <v>196.2</v>
      </c>
      <c r="CG55" s="1265"/>
      <c r="CH55" s="1265"/>
      <c r="CI55" s="1265"/>
      <c r="CJ55" s="1265"/>
      <c r="CK55" s="1265"/>
      <c r="CL55" s="1265"/>
      <c r="CM55" s="1265"/>
      <c r="CN55" s="1265">
        <v>198</v>
      </c>
      <c r="CO55" s="1265"/>
      <c r="CP55" s="1265"/>
      <c r="CQ55" s="1265"/>
      <c r="CR55" s="1265"/>
      <c r="CS55" s="1265"/>
      <c r="CT55" s="1265"/>
      <c r="CU55" s="1265"/>
      <c r="CV55" s="1265">
        <v>195.2</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641</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5">
        <v>56.1</v>
      </c>
      <c r="BY57" s="1265"/>
      <c r="BZ57" s="1265"/>
      <c r="CA57" s="1265"/>
      <c r="CB57" s="1265"/>
      <c r="CC57" s="1265"/>
      <c r="CD57" s="1265"/>
      <c r="CE57" s="1265"/>
      <c r="CF57" s="1265">
        <v>57.3</v>
      </c>
      <c r="CG57" s="1265"/>
      <c r="CH57" s="1265"/>
      <c r="CI57" s="1265"/>
      <c r="CJ57" s="1265"/>
      <c r="CK57" s="1265"/>
      <c r="CL57" s="1265"/>
      <c r="CM57" s="1265"/>
      <c r="CN57" s="1265">
        <v>60.1</v>
      </c>
      <c r="CO57" s="1265"/>
      <c r="CP57" s="1265"/>
      <c r="CQ57" s="1265"/>
      <c r="CR57" s="1265"/>
      <c r="CS57" s="1265"/>
      <c r="CT57" s="1265"/>
      <c r="CU57" s="1265"/>
      <c r="CV57" s="1265">
        <v>60.7</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643</v>
      </c>
    </row>
    <row r="64" spans="1:109" ht="13" x14ac:dyDescent="0.2">
      <c r="B64" s="1234"/>
      <c r="G64" s="1241"/>
      <c r="I64" s="1275"/>
      <c r="J64" s="1275"/>
      <c r="K64" s="1275"/>
      <c r="L64" s="1275"/>
      <c r="M64" s="1275"/>
      <c r="N64" s="1276"/>
      <c r="AM64" s="1241"/>
      <c r="AN64" s="1241" t="s">
        <v>636</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644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 x14ac:dyDescent="0.2">
      <c r="B66" s="123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 x14ac:dyDescent="0.2">
      <c r="B67" s="123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 x14ac:dyDescent="0.2">
      <c r="B68" s="123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 x14ac:dyDescent="0.2">
      <c r="B69" s="123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 x14ac:dyDescent="0.2">
      <c r="B70" s="1234"/>
      <c r="H70" s="1285"/>
      <c r="I70" s="1285"/>
      <c r="J70" s="1286"/>
      <c r="K70" s="1286"/>
      <c r="L70" s="1287"/>
      <c r="M70" s="1286"/>
      <c r="N70" s="1287"/>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8"/>
      <c r="I71" s="1289"/>
      <c r="J71" s="1286"/>
      <c r="K71" s="1286"/>
      <c r="L71" s="1287"/>
      <c r="M71" s="1286"/>
      <c r="N71" s="1287"/>
      <c r="AM71" s="1288"/>
      <c r="AN71" s="1227" t="s">
        <v>638</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547</v>
      </c>
      <c r="BQ72" s="1259"/>
      <c r="BR72" s="1259"/>
      <c r="BS72" s="1259"/>
      <c r="BT72" s="1259"/>
      <c r="BU72" s="1259"/>
      <c r="BV72" s="1259"/>
      <c r="BW72" s="1259"/>
      <c r="BX72" s="1259" t="s">
        <v>548</v>
      </c>
      <c r="BY72" s="1259"/>
      <c r="BZ72" s="1259"/>
      <c r="CA72" s="1259"/>
      <c r="CB72" s="1259"/>
      <c r="CC72" s="1259"/>
      <c r="CD72" s="1259"/>
      <c r="CE72" s="1259"/>
      <c r="CF72" s="1259" t="s">
        <v>549</v>
      </c>
      <c r="CG72" s="1259"/>
      <c r="CH72" s="1259"/>
      <c r="CI72" s="1259"/>
      <c r="CJ72" s="1259"/>
      <c r="CK72" s="1259"/>
      <c r="CL72" s="1259"/>
      <c r="CM72" s="1259"/>
      <c r="CN72" s="1259" t="s">
        <v>550</v>
      </c>
      <c r="CO72" s="1259"/>
      <c r="CP72" s="1259"/>
      <c r="CQ72" s="1259"/>
      <c r="CR72" s="1259"/>
      <c r="CS72" s="1259"/>
      <c r="CT72" s="1259"/>
      <c r="CU72" s="1259"/>
      <c r="CV72" s="1259" t="s">
        <v>551</v>
      </c>
      <c r="CW72" s="1259"/>
      <c r="CX72" s="1259"/>
      <c r="CY72" s="1259"/>
      <c r="CZ72" s="1259"/>
      <c r="DA72" s="1259"/>
      <c r="DB72" s="1259"/>
      <c r="DC72" s="1259"/>
    </row>
    <row r="73" spans="2:107" ht="13" x14ac:dyDescent="0.2">
      <c r="B73" s="1234"/>
      <c r="G73" s="1260"/>
      <c r="H73" s="1260"/>
      <c r="I73" s="1260"/>
      <c r="J73" s="1260"/>
      <c r="K73" s="1290"/>
      <c r="L73" s="1290"/>
      <c r="M73" s="1290"/>
      <c r="N73" s="1290"/>
      <c r="AM73" s="1252"/>
      <c r="AN73" s="1263" t="s">
        <v>639</v>
      </c>
      <c r="AO73" s="1263"/>
      <c r="AP73" s="1263"/>
      <c r="AQ73" s="1263"/>
      <c r="AR73" s="1263"/>
      <c r="AS73" s="1263"/>
      <c r="AT73" s="1263"/>
      <c r="AU73" s="1263"/>
      <c r="AV73" s="1263"/>
      <c r="AW73" s="1263"/>
      <c r="AX73" s="1263"/>
      <c r="AY73" s="1263"/>
      <c r="AZ73" s="1263"/>
      <c r="BA73" s="1263"/>
      <c r="BB73" s="1263" t="s">
        <v>640</v>
      </c>
      <c r="BC73" s="1263"/>
      <c r="BD73" s="1263"/>
      <c r="BE73" s="1263"/>
      <c r="BF73" s="1263"/>
      <c r="BG73" s="1263"/>
      <c r="BH73" s="1263"/>
      <c r="BI73" s="1263"/>
      <c r="BJ73" s="1263"/>
      <c r="BK73" s="1263"/>
      <c r="BL73" s="1263"/>
      <c r="BM73" s="1263"/>
      <c r="BN73" s="1263"/>
      <c r="BO73" s="1263"/>
      <c r="BP73" s="1265">
        <v>198.7</v>
      </c>
      <c r="BQ73" s="1265"/>
      <c r="BR73" s="1265"/>
      <c r="BS73" s="1265"/>
      <c r="BT73" s="1265"/>
      <c r="BU73" s="1265"/>
      <c r="BV73" s="1265"/>
      <c r="BW73" s="1265"/>
      <c r="BX73" s="1265">
        <v>194.7</v>
      </c>
      <c r="BY73" s="1265"/>
      <c r="BZ73" s="1265"/>
      <c r="CA73" s="1265"/>
      <c r="CB73" s="1265"/>
      <c r="CC73" s="1265"/>
      <c r="CD73" s="1265"/>
      <c r="CE73" s="1265"/>
      <c r="CF73" s="1265">
        <v>199.6</v>
      </c>
      <c r="CG73" s="1265"/>
      <c r="CH73" s="1265"/>
      <c r="CI73" s="1265"/>
      <c r="CJ73" s="1265"/>
      <c r="CK73" s="1265"/>
      <c r="CL73" s="1265"/>
      <c r="CM73" s="1265"/>
      <c r="CN73" s="1265">
        <v>200.2</v>
      </c>
      <c r="CO73" s="1265"/>
      <c r="CP73" s="1265"/>
      <c r="CQ73" s="1265"/>
      <c r="CR73" s="1265"/>
      <c r="CS73" s="1265"/>
      <c r="CT73" s="1265"/>
      <c r="CU73" s="1265"/>
      <c r="CV73" s="1265">
        <v>200.4</v>
      </c>
      <c r="CW73" s="1265"/>
      <c r="CX73" s="1265"/>
      <c r="CY73" s="1265"/>
      <c r="CZ73" s="1265"/>
      <c r="DA73" s="1265"/>
      <c r="DB73" s="1265"/>
      <c r="DC73" s="1265"/>
    </row>
    <row r="74" spans="2:107" ht="13" x14ac:dyDescent="0.2">
      <c r="B74" s="1234"/>
      <c r="G74" s="1260"/>
      <c r="H74" s="1260"/>
      <c r="I74" s="1260"/>
      <c r="J74" s="1260"/>
      <c r="K74" s="1290"/>
      <c r="L74" s="1290"/>
      <c r="M74" s="1290"/>
      <c r="N74" s="1290"/>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645</v>
      </c>
      <c r="BC75" s="1263"/>
      <c r="BD75" s="1263"/>
      <c r="BE75" s="1263"/>
      <c r="BF75" s="1263"/>
      <c r="BG75" s="1263"/>
      <c r="BH75" s="1263"/>
      <c r="BI75" s="1263"/>
      <c r="BJ75" s="1263"/>
      <c r="BK75" s="1263"/>
      <c r="BL75" s="1263"/>
      <c r="BM75" s="1263"/>
      <c r="BN75" s="1263"/>
      <c r="BO75" s="1263"/>
      <c r="BP75" s="1265">
        <v>14.5</v>
      </c>
      <c r="BQ75" s="1265"/>
      <c r="BR75" s="1265"/>
      <c r="BS75" s="1265"/>
      <c r="BT75" s="1265"/>
      <c r="BU75" s="1265"/>
      <c r="BV75" s="1265"/>
      <c r="BW75" s="1265"/>
      <c r="BX75" s="1265">
        <v>14.1</v>
      </c>
      <c r="BY75" s="1265"/>
      <c r="BZ75" s="1265"/>
      <c r="CA75" s="1265"/>
      <c r="CB75" s="1265"/>
      <c r="CC75" s="1265"/>
      <c r="CD75" s="1265"/>
      <c r="CE75" s="1265"/>
      <c r="CF75" s="1265">
        <v>13.2</v>
      </c>
      <c r="CG75" s="1265"/>
      <c r="CH75" s="1265"/>
      <c r="CI75" s="1265"/>
      <c r="CJ75" s="1265"/>
      <c r="CK75" s="1265"/>
      <c r="CL75" s="1265"/>
      <c r="CM75" s="1265"/>
      <c r="CN75" s="1265">
        <v>12.3</v>
      </c>
      <c r="CO75" s="1265"/>
      <c r="CP75" s="1265"/>
      <c r="CQ75" s="1265"/>
      <c r="CR75" s="1265"/>
      <c r="CS75" s="1265"/>
      <c r="CT75" s="1265"/>
      <c r="CU75" s="1265"/>
      <c r="CV75" s="1265">
        <v>11.6</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90"/>
      <c r="L77" s="1290"/>
      <c r="M77" s="1290"/>
      <c r="N77" s="1290"/>
      <c r="AN77" s="1259" t="s">
        <v>642</v>
      </c>
      <c r="AO77" s="1259"/>
      <c r="AP77" s="1259"/>
      <c r="AQ77" s="1259"/>
      <c r="AR77" s="1259"/>
      <c r="AS77" s="1259"/>
      <c r="AT77" s="1259"/>
      <c r="AU77" s="1259"/>
      <c r="AV77" s="1259"/>
      <c r="AW77" s="1259"/>
      <c r="AX77" s="1259"/>
      <c r="AY77" s="1259"/>
      <c r="AZ77" s="1259"/>
      <c r="BA77" s="1259"/>
      <c r="BB77" s="1263" t="s">
        <v>640</v>
      </c>
      <c r="BC77" s="1263"/>
      <c r="BD77" s="1263"/>
      <c r="BE77" s="1263"/>
      <c r="BF77" s="1263"/>
      <c r="BG77" s="1263"/>
      <c r="BH77" s="1263"/>
      <c r="BI77" s="1263"/>
      <c r="BJ77" s="1263"/>
      <c r="BK77" s="1263"/>
      <c r="BL77" s="1263"/>
      <c r="BM77" s="1263"/>
      <c r="BN77" s="1263"/>
      <c r="BO77" s="1263"/>
      <c r="BP77" s="1265">
        <v>209.6</v>
      </c>
      <c r="BQ77" s="1265"/>
      <c r="BR77" s="1265"/>
      <c r="BS77" s="1265"/>
      <c r="BT77" s="1265"/>
      <c r="BU77" s="1265"/>
      <c r="BV77" s="1265"/>
      <c r="BW77" s="1265"/>
      <c r="BX77" s="1265">
        <v>196.3</v>
      </c>
      <c r="BY77" s="1265"/>
      <c r="BZ77" s="1265"/>
      <c r="CA77" s="1265"/>
      <c r="CB77" s="1265"/>
      <c r="CC77" s="1265"/>
      <c r="CD77" s="1265"/>
      <c r="CE77" s="1265"/>
      <c r="CF77" s="1265">
        <v>196.2</v>
      </c>
      <c r="CG77" s="1265"/>
      <c r="CH77" s="1265"/>
      <c r="CI77" s="1265"/>
      <c r="CJ77" s="1265"/>
      <c r="CK77" s="1265"/>
      <c r="CL77" s="1265"/>
      <c r="CM77" s="1265"/>
      <c r="CN77" s="1265">
        <v>198</v>
      </c>
      <c r="CO77" s="1265"/>
      <c r="CP77" s="1265"/>
      <c r="CQ77" s="1265"/>
      <c r="CR77" s="1265"/>
      <c r="CS77" s="1265"/>
      <c r="CT77" s="1265"/>
      <c r="CU77" s="1265"/>
      <c r="CV77" s="1265">
        <v>195.2</v>
      </c>
      <c r="CW77" s="1265"/>
      <c r="CX77" s="1265"/>
      <c r="CY77" s="1265"/>
      <c r="CZ77" s="1265"/>
      <c r="DA77" s="1265"/>
      <c r="DB77" s="1265"/>
      <c r="DC77" s="1265"/>
    </row>
    <row r="78" spans="2:107" ht="13" x14ac:dyDescent="0.2">
      <c r="B78" s="1234"/>
      <c r="G78" s="1253"/>
      <c r="H78" s="1253"/>
      <c r="I78" s="1253"/>
      <c r="J78" s="1253"/>
      <c r="K78" s="1290"/>
      <c r="L78" s="1290"/>
      <c r="M78" s="1290"/>
      <c r="N78" s="1290"/>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91"/>
      <c r="L79" s="1291"/>
      <c r="M79" s="1291"/>
      <c r="N79" s="1291"/>
      <c r="AN79" s="1259"/>
      <c r="AO79" s="1259"/>
      <c r="AP79" s="1259"/>
      <c r="AQ79" s="1259"/>
      <c r="AR79" s="1259"/>
      <c r="AS79" s="1259"/>
      <c r="AT79" s="1259"/>
      <c r="AU79" s="1259"/>
      <c r="AV79" s="1259"/>
      <c r="AW79" s="1259"/>
      <c r="AX79" s="1259"/>
      <c r="AY79" s="1259"/>
      <c r="AZ79" s="1259"/>
      <c r="BA79" s="1259"/>
      <c r="BB79" s="1263" t="s">
        <v>645</v>
      </c>
      <c r="BC79" s="1263"/>
      <c r="BD79" s="1263"/>
      <c r="BE79" s="1263"/>
      <c r="BF79" s="1263"/>
      <c r="BG79" s="1263"/>
      <c r="BH79" s="1263"/>
      <c r="BI79" s="1263"/>
      <c r="BJ79" s="1263"/>
      <c r="BK79" s="1263"/>
      <c r="BL79" s="1263"/>
      <c r="BM79" s="1263"/>
      <c r="BN79" s="1263"/>
      <c r="BO79" s="1263"/>
      <c r="BP79" s="1265">
        <v>14.3</v>
      </c>
      <c r="BQ79" s="1265"/>
      <c r="BR79" s="1265"/>
      <c r="BS79" s="1265"/>
      <c r="BT79" s="1265"/>
      <c r="BU79" s="1265"/>
      <c r="BV79" s="1265"/>
      <c r="BW79" s="1265"/>
      <c r="BX79" s="1265">
        <v>14</v>
      </c>
      <c r="BY79" s="1265"/>
      <c r="BZ79" s="1265"/>
      <c r="CA79" s="1265"/>
      <c r="CB79" s="1265"/>
      <c r="CC79" s="1265"/>
      <c r="CD79" s="1265"/>
      <c r="CE79" s="1265"/>
      <c r="CF79" s="1265">
        <v>13.3</v>
      </c>
      <c r="CG79" s="1265"/>
      <c r="CH79" s="1265"/>
      <c r="CI79" s="1265"/>
      <c r="CJ79" s="1265"/>
      <c r="CK79" s="1265"/>
      <c r="CL79" s="1265"/>
      <c r="CM79" s="1265"/>
      <c r="CN79" s="1265">
        <v>12.7</v>
      </c>
      <c r="CO79" s="1265"/>
      <c r="CP79" s="1265"/>
      <c r="CQ79" s="1265"/>
      <c r="CR79" s="1265"/>
      <c r="CS79" s="1265"/>
      <c r="CT79" s="1265"/>
      <c r="CU79" s="1265"/>
      <c r="CV79" s="1265">
        <v>12.3</v>
      </c>
      <c r="CW79" s="1265"/>
      <c r="CX79" s="1265"/>
      <c r="CY79" s="1265"/>
      <c r="CZ79" s="1265"/>
      <c r="DA79" s="1265"/>
      <c r="DB79" s="1265"/>
      <c r="DC79" s="1265"/>
    </row>
    <row r="80" spans="2:107" ht="13" x14ac:dyDescent="0.2">
      <c r="B80" s="1234"/>
      <c r="G80" s="1253"/>
      <c r="H80" s="1253"/>
      <c r="I80" s="1267"/>
      <c r="J80" s="1267"/>
      <c r="K80" s="1291"/>
      <c r="L80" s="1291"/>
      <c r="M80" s="1291"/>
      <c r="N80" s="1291"/>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92"/>
      <c r="L82" s="1292"/>
      <c r="M82" s="1292"/>
      <c r="N82" s="1292"/>
      <c r="AQ82" s="1292"/>
      <c r="AR82" s="1292"/>
      <c r="AS82" s="1292"/>
      <c r="AT82" s="1292"/>
      <c r="BC82" s="1292"/>
      <c r="BD82" s="1292"/>
      <c r="BE82" s="1292"/>
      <c r="BF82" s="1292"/>
      <c r="BO82" s="1292"/>
      <c r="BP82" s="1292"/>
      <c r="BQ82" s="1292"/>
      <c r="BR82" s="1292"/>
      <c r="CA82" s="1292"/>
      <c r="CB82" s="1292"/>
      <c r="CC82" s="1292"/>
      <c r="CD82" s="1292"/>
      <c r="CM82" s="1292"/>
      <c r="CN82" s="1292"/>
      <c r="CO82" s="1292"/>
      <c r="CP82" s="1292"/>
      <c r="CY82" s="1292"/>
      <c r="CZ82" s="1292"/>
      <c r="DA82" s="1292"/>
      <c r="DB82" s="1292"/>
      <c r="DC82" s="1292"/>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93"/>
      <c r="AQ87" s="1293"/>
      <c r="BC87" s="1293"/>
      <c r="BO87" s="1293"/>
      <c r="CA87" s="1293"/>
      <c r="CM87" s="1293"/>
      <c r="CY87" s="1293"/>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9ffyas0pwq/xnyH7Xab6AUn+yydfr7gxWut8slSKU976BY55i3GF0XwsDEgoVCgmDaVMBT4i8+/lzLJPJ7zZ5Q==" saltValue="wx8fUcy0GsH9wiWVpJRaK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AbzbJ6HI6XiSxEUvjitjrhe8zBdXkuRkjn36yf00pOn4kyqqsI1JVi68fr+evzPi0gkoQp6/3sop9uCji85yg==" saltValue="6HNh0HCnb2hTQMlNCT8D6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UWi9KgaweC60EyLjrrLtPHYAq+4OLGCPA5QP+vtOmUXkBZ8wuhtr71HmEmGTWRwISuXali0FJNjZ+k0yS05GQ==" saltValue="FSEsg/M/EFdXa8ZEvrLB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538</v>
      </c>
      <c r="B3" s="130"/>
      <c r="C3" s="131"/>
      <c r="D3" s="132">
        <v>49364</v>
      </c>
      <c r="E3" s="133"/>
      <c r="F3" s="134">
        <v>35216</v>
      </c>
      <c r="G3" s="135"/>
      <c r="H3" s="136"/>
    </row>
    <row r="4" spans="1:8" x14ac:dyDescent="0.2">
      <c r="A4" s="137"/>
      <c r="B4" s="138"/>
      <c r="C4" s="139"/>
      <c r="D4" s="140">
        <v>20268</v>
      </c>
      <c r="E4" s="141"/>
      <c r="F4" s="142">
        <v>12644</v>
      </c>
      <c r="G4" s="143"/>
      <c r="H4" s="144"/>
    </row>
    <row r="5" spans="1:8" x14ac:dyDescent="0.2">
      <c r="A5" s="125" t="s">
        <v>540</v>
      </c>
      <c r="B5" s="130"/>
      <c r="C5" s="131"/>
      <c r="D5" s="132">
        <v>46962</v>
      </c>
      <c r="E5" s="133"/>
      <c r="F5" s="134">
        <v>36736</v>
      </c>
      <c r="G5" s="135"/>
      <c r="H5" s="136"/>
    </row>
    <row r="6" spans="1:8" x14ac:dyDescent="0.2">
      <c r="A6" s="137"/>
      <c r="B6" s="138"/>
      <c r="C6" s="139"/>
      <c r="D6" s="140">
        <v>22703</v>
      </c>
      <c r="E6" s="141"/>
      <c r="F6" s="142">
        <v>13410</v>
      </c>
      <c r="G6" s="143"/>
      <c r="H6" s="144"/>
    </row>
    <row r="7" spans="1:8" x14ac:dyDescent="0.2">
      <c r="A7" s="125" t="s">
        <v>541</v>
      </c>
      <c r="B7" s="130"/>
      <c r="C7" s="131"/>
      <c r="D7" s="132">
        <v>50982</v>
      </c>
      <c r="E7" s="133"/>
      <c r="F7" s="134">
        <v>38259</v>
      </c>
      <c r="G7" s="135"/>
      <c r="H7" s="136"/>
    </row>
    <row r="8" spans="1:8" x14ac:dyDescent="0.2">
      <c r="A8" s="137"/>
      <c r="B8" s="138"/>
      <c r="C8" s="139"/>
      <c r="D8" s="140">
        <v>21042</v>
      </c>
      <c r="E8" s="141"/>
      <c r="F8" s="142">
        <v>13379</v>
      </c>
      <c r="G8" s="143"/>
      <c r="H8" s="144"/>
    </row>
    <row r="9" spans="1:8" x14ac:dyDescent="0.2">
      <c r="A9" s="125" t="s">
        <v>542</v>
      </c>
      <c r="B9" s="130"/>
      <c r="C9" s="131"/>
      <c r="D9" s="132">
        <v>53646</v>
      </c>
      <c r="E9" s="133"/>
      <c r="F9" s="134">
        <v>39075</v>
      </c>
      <c r="G9" s="135"/>
      <c r="H9" s="136"/>
    </row>
    <row r="10" spans="1:8" x14ac:dyDescent="0.2">
      <c r="A10" s="137"/>
      <c r="B10" s="138"/>
      <c r="C10" s="139"/>
      <c r="D10" s="140">
        <v>23315</v>
      </c>
      <c r="E10" s="141"/>
      <c r="F10" s="142">
        <v>13441</v>
      </c>
      <c r="G10" s="143"/>
      <c r="H10" s="144"/>
    </row>
    <row r="11" spans="1:8" x14ac:dyDescent="0.2">
      <c r="A11" s="125" t="s">
        <v>543</v>
      </c>
      <c r="B11" s="130"/>
      <c r="C11" s="131"/>
      <c r="D11" s="132">
        <v>51812</v>
      </c>
      <c r="E11" s="133"/>
      <c r="F11" s="134">
        <v>39072</v>
      </c>
      <c r="G11" s="135"/>
      <c r="H11" s="136"/>
    </row>
    <row r="12" spans="1:8" x14ac:dyDescent="0.2">
      <c r="A12" s="137"/>
      <c r="B12" s="138"/>
      <c r="C12" s="145"/>
      <c r="D12" s="140">
        <v>20755</v>
      </c>
      <c r="E12" s="141"/>
      <c r="F12" s="142">
        <v>14106</v>
      </c>
      <c r="G12" s="143"/>
      <c r="H12" s="144"/>
    </row>
    <row r="13" spans="1:8" x14ac:dyDescent="0.2">
      <c r="A13" s="125"/>
      <c r="B13" s="130"/>
      <c r="C13" s="146"/>
      <c r="D13" s="147">
        <v>50553</v>
      </c>
      <c r="E13" s="148"/>
      <c r="F13" s="149">
        <v>37672</v>
      </c>
      <c r="G13" s="150"/>
      <c r="H13" s="136"/>
    </row>
    <row r="14" spans="1:8" x14ac:dyDescent="0.2">
      <c r="A14" s="137"/>
      <c r="B14" s="138"/>
      <c r="C14" s="139"/>
      <c r="D14" s="140">
        <v>21617</v>
      </c>
      <c r="E14" s="141"/>
      <c r="F14" s="142">
        <v>13396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0.34</v>
      </c>
      <c r="C19" s="151">
        <f>ROUND(VALUE(SUBSTITUTE(実質収支比率等に係る経年分析!G$48,"▲","-")),2)</f>
        <v>0.34</v>
      </c>
      <c r="D19" s="151">
        <f>ROUND(VALUE(SUBSTITUTE(実質収支比率等に係る経年分析!H$48,"▲","-")),2)</f>
        <v>0.3</v>
      </c>
      <c r="E19" s="151">
        <f>ROUND(VALUE(SUBSTITUTE(実質収支比率等に係る経年分析!I$48,"▲","-")),2)</f>
        <v>0.31</v>
      </c>
      <c r="F19" s="151">
        <f>ROUND(VALUE(SUBSTITUTE(実質収支比率等に係る経年分析!J$48,"▲","-")),2)</f>
        <v>0.33</v>
      </c>
    </row>
    <row r="20" spans="1:11" x14ac:dyDescent="0.2">
      <c r="A20" s="151" t="s">
        <v>53</v>
      </c>
      <c r="B20" s="151">
        <f>ROUND(VALUE(SUBSTITUTE(実質収支比率等に係る経年分析!F$47,"▲","-")),2)</f>
        <v>5.94</v>
      </c>
      <c r="C20" s="151">
        <f>ROUND(VALUE(SUBSTITUTE(実質収支比率等に係る経年分析!G$47,"▲","-")),2)</f>
        <v>5.81</v>
      </c>
      <c r="D20" s="151">
        <f>ROUND(VALUE(SUBSTITUTE(実質収支比率等に係る経年分析!H$47,"▲","-")),2)</f>
        <v>4.7699999999999996</v>
      </c>
      <c r="E20" s="151">
        <f>ROUND(VALUE(SUBSTITUTE(実質収支比率等に係る経年分析!I$47,"▲","-")),2)</f>
        <v>4.7</v>
      </c>
      <c r="F20" s="151">
        <f>ROUND(VALUE(SUBSTITUTE(実質収支比率等に係る経年分析!J$47,"▲","-")),2)</f>
        <v>5.94</v>
      </c>
    </row>
    <row r="21" spans="1:11" x14ac:dyDescent="0.2">
      <c r="A21" s="151" t="s">
        <v>54</v>
      </c>
      <c r="B21" s="151">
        <f>IF(ISNUMBER(VALUE(SUBSTITUTE(実質収支比率等に係る経年分析!F$49,"▲","-"))),ROUND(VALUE(SUBSTITUTE(実質収支比率等に係る経年分析!F$49,"▲","-")),2),NA())</f>
        <v>0.25</v>
      </c>
      <c r="C21" s="151">
        <f>IF(ISNUMBER(VALUE(SUBSTITUTE(実質収支比率等に係る経年分析!G$49,"▲","-"))),ROUND(VALUE(SUBSTITUTE(実質収支比率等に係る経年分析!G$49,"▲","-")),2),NA())</f>
        <v>0.03</v>
      </c>
      <c r="D21" s="151">
        <f>IF(ISNUMBER(VALUE(SUBSTITUTE(実質収支比率等に係る経年分析!H$49,"▲","-"))),ROUND(VALUE(SUBSTITUTE(実質収支比率等に係る経年分析!H$49,"▲","-")),2),NA())</f>
        <v>-1.07</v>
      </c>
      <c r="E21" s="151">
        <f>IF(ISNUMBER(VALUE(SUBSTITUTE(実質収支比率等に係る経年分析!I$49,"▲","-"))),ROUND(VALUE(SUBSTITUTE(実質収支比率等に係る経年分析!I$49,"▲","-")),2),NA())</f>
        <v>-0.02</v>
      </c>
      <c r="F21" s="151">
        <f>IF(ISNUMBER(VALUE(SUBSTITUTE(実質収支比率等に係る経年分析!J$49,"▲","-"))),ROUND(VALUE(SUBSTITUTE(実質収支比率等に係る経年分析!J$49,"▲","-")),2),NA())</f>
        <v>1.26</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0.08</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0.22</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市町振興資金貸付事業特別会計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0.09</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0.06</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0.03</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0.05</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0.05</v>
      </c>
    </row>
    <row r="30" spans="1:11" x14ac:dyDescent="0.2">
      <c r="A30" s="152" t="str">
        <f>IF(連結実質赤字比率に係る赤字・黒字の構成分析!C$40="",NA(),連結実質赤字比率に係る赤字・黒字の構成分析!C$40)</f>
        <v>一般会計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0.25</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0.27</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0.26</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0.25</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0.27</v>
      </c>
    </row>
    <row r="31" spans="1:11" x14ac:dyDescent="0.2">
      <c r="A31" s="152" t="str">
        <f>IF(連結実質赤字比率に係る赤字・黒字の構成分析!C$39="",NA(),連結実質赤字比率に係る赤字・黒字の構成分析!C$39)</f>
        <v>モーターボート競走事業会計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0.27</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0.56999999999999995</v>
      </c>
    </row>
    <row r="32" spans="1:11" x14ac:dyDescent="0.2">
      <c r="A32" s="152" t="str">
        <f>IF(連結実質赤字比率に係る赤字・黒字の構成分析!C$38="",NA(),連結実質赤字比率に係る赤字・黒字の構成分析!C$38)</f>
        <v>国民健康保険事業特別会計</v>
      </c>
      <c r="B32" s="152" t="e">
        <f>IF(ROUND(VALUE(SUBSTITUTE(連結実質赤字比率に係る赤字・黒字の構成分析!F$38,"▲", "-")), 2) &lt; 0, ABS(ROUND(VALUE(SUBSTITUTE(連結実質赤字比率に係る赤字・黒字の構成分析!F$38,"▲", "-")), 2)), NA())</f>
        <v>#VALUE!</v>
      </c>
      <c r="C32" s="152" t="e">
        <f>IF(ROUND(VALUE(SUBSTITUTE(連結実質赤字比率に係る赤字・黒字の構成分析!F$38,"▲", "-")), 2) &gt;= 0, ABS(ROUND(VALUE(SUBSTITUTE(連結実質赤字比率に係る赤字・黒字の構成分析!F$38,"▲", "-")), 2)), NA())</f>
        <v>#VALUE!</v>
      </c>
      <c r="D32" s="152" t="e">
        <f>IF(ROUND(VALUE(SUBSTITUTE(連結実質赤字比率に係る赤字・黒字の構成分析!G$38,"▲", "-")), 2) &lt; 0, ABS(ROUND(VALUE(SUBSTITUTE(連結実質赤字比率に係る赤字・黒字の構成分析!G$38,"▲", "-")), 2)), NA())</f>
        <v>#VALUE!</v>
      </c>
      <c r="E32" s="152" t="e">
        <f>IF(ROUND(VALUE(SUBSTITUTE(連結実質赤字比率に係る赤字・黒字の構成分析!G$38,"▲", "-")), 2) &gt;= 0, ABS(ROUND(VALUE(SUBSTITUTE(連結実質赤字比率に係る赤字・黒字の構成分析!G$38,"▲", "-")), 2)), NA())</f>
        <v>#VALUE!</v>
      </c>
      <c r="F32" s="152" t="e">
        <f>IF(ROUND(VALUE(SUBSTITUTE(連結実質赤字比率に係る赤字・黒字の構成分析!H$38,"▲", "-")), 2) &lt; 0, ABS(ROUND(VALUE(SUBSTITUTE(連結実質赤字比率に係る赤字・黒字の構成分析!H$38,"▲", "-")), 2)), NA())</f>
        <v>#VALUE!</v>
      </c>
      <c r="G32" s="152" t="e">
        <f>IF(ROUND(VALUE(SUBSTITUTE(連結実質赤字比率に係る赤字・黒字の構成分析!H$38,"▲", "-")), 2) &gt;= 0, ABS(ROUND(VALUE(SUBSTITUTE(連結実質赤字比率に係る赤字・黒字の構成分析!H$38,"▲", "-")), 2)), NA())</f>
        <v>#VALUE!</v>
      </c>
      <c r="H32" s="152" t="e">
        <f>IF(ROUND(VALUE(SUBSTITUTE(連結実質赤字比率に係る赤字・黒字の構成分析!I$38,"▲", "-")), 2) &lt; 0, ABS(ROUND(VALUE(SUBSTITUTE(連結実質赤字比率に係る赤字・黒字の構成分析!I$38,"▲", "-")), 2)), NA())</f>
        <v>#VALUE!</v>
      </c>
      <c r="I32" s="152" t="e">
        <f>IF(ROUND(VALUE(SUBSTITUTE(連結実質赤字比率に係る赤字・黒字の構成分析!I$38,"▲", "-")), 2) &gt;= 0, ABS(ROUND(VALUE(SUBSTITUTE(連結実質赤字比率に係る赤字・黒字の構成分析!I$38,"▲", "-")), 2)), NA())</f>
        <v>#VALUE!</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0.68</v>
      </c>
    </row>
    <row r="33" spans="1:16" x14ac:dyDescent="0.2">
      <c r="A33" s="152" t="str">
        <f>IF(連結実質赤字比率に係る赤字・黒字の構成分析!C$37="",NA(),連結実質赤字比率に係る赤字・黒字の構成分析!C$37)</f>
        <v>流域下水道事業特別会計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0.4</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0.32</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0.35</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0.52</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1.1000000000000001</v>
      </c>
    </row>
    <row r="34" spans="1:16" x14ac:dyDescent="0.2">
      <c r="A34" s="152" t="str">
        <f>IF(連結実質赤字比率に係る赤字・黒字の構成分析!C$36="",NA(),連結実質赤字比率に係る赤字・黒字の構成分析!C$36)</f>
        <v>病院事業会計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2.2000000000000002</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2.06</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1.86</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1.52</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1.55</v>
      </c>
    </row>
    <row r="35" spans="1:16" x14ac:dyDescent="0.2">
      <c r="A35" s="152" t="str">
        <f>IF(連結実質赤字比率に係る赤字・黒字の構成分析!C$35="",NA(),連結実質赤字比率に係る赤字・黒字の構成分析!C$35)</f>
        <v>工業用水道事業会計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1.25</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1.31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1.43</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1.55</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1.71</v>
      </c>
    </row>
    <row r="36" spans="1:16" x14ac:dyDescent="0.2">
      <c r="A36" s="152" t="str">
        <f>IF(連結実質赤字比率に係る赤字・黒字の構成分析!C$34="",NA(),連結実質赤字比率に係る赤字・黒字の構成分析!C$34)</f>
        <v>水道用水供給事業会計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2.84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2.67</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2.91</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3.11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3.23</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47475</v>
      </c>
      <c r="E42" s="153"/>
      <c r="F42" s="153"/>
      <c r="G42" s="153">
        <f>'実質公債費比率（分子）の構造'!L$52</f>
        <v>49773</v>
      </c>
      <c r="H42" s="153"/>
      <c r="I42" s="153"/>
      <c r="J42" s="153">
        <f>'実質公債費比率（分子）の構造'!M$52</f>
        <v>50602</v>
      </c>
      <c r="K42" s="153"/>
      <c r="L42" s="153"/>
      <c r="M42" s="153">
        <f>'実質公債費比率（分子）の構造'!N$52</f>
        <v>52406</v>
      </c>
      <c r="N42" s="153"/>
      <c r="O42" s="153"/>
      <c r="P42" s="153">
        <f>'実質公債費比率（分子）の構造'!O$52</f>
        <v>55922</v>
      </c>
    </row>
    <row r="43" spans="1:16" x14ac:dyDescent="0.2">
      <c r="A43" s="153" t="s">
        <v>62</v>
      </c>
      <c r="B43" s="153">
        <f>'実質公債費比率（分子）の構造'!K$51</f>
        <v>2</v>
      </c>
      <c r="C43" s="153"/>
      <c r="D43" s="153"/>
      <c r="E43" s="153">
        <f>'実質公債費比率（分子）の構造'!L$51</f>
        <v>1</v>
      </c>
      <c r="F43" s="153"/>
      <c r="G43" s="153"/>
      <c r="H43" s="153">
        <f>'実質公債費比率（分子）の構造'!M$51</f>
        <v>1</v>
      </c>
      <c r="I43" s="153"/>
      <c r="J43" s="153"/>
      <c r="K43" s="153">
        <f>'実質公債費比率（分子）の構造'!N$51</f>
        <v>0</v>
      </c>
      <c r="L43" s="153"/>
      <c r="M43" s="153"/>
      <c r="N43" s="153" t="str">
        <f>'実質公債費比率（分子）の構造'!O$51</f>
        <v>-</v>
      </c>
      <c r="O43" s="153"/>
      <c r="P43" s="153"/>
    </row>
    <row r="44" spans="1:16" x14ac:dyDescent="0.2">
      <c r="A44" s="153" t="s">
        <v>63</v>
      </c>
      <c r="B44" s="153">
        <f>'実質公債費比率（分子）の構造'!K$50</f>
        <v>2625</v>
      </c>
      <c r="C44" s="153"/>
      <c r="D44" s="153"/>
      <c r="E44" s="153">
        <f>'実質公債費比率（分子）の構造'!L$50</f>
        <v>2374</v>
      </c>
      <c r="F44" s="153"/>
      <c r="G44" s="153"/>
      <c r="H44" s="153">
        <f>'実質公債費比率（分子）の構造'!M$50</f>
        <v>2735</v>
      </c>
      <c r="I44" s="153"/>
      <c r="J44" s="153"/>
      <c r="K44" s="153">
        <f>'実質公債費比率（分子）の構造'!N$50</f>
        <v>2739</v>
      </c>
      <c r="L44" s="153"/>
      <c r="M44" s="153"/>
      <c r="N44" s="153">
        <f>'実質公債費比率（分子）の構造'!O$50</f>
        <v>2772</v>
      </c>
      <c r="O44" s="153"/>
      <c r="P44" s="153"/>
    </row>
    <row r="45" spans="1:16" x14ac:dyDescent="0.2">
      <c r="A45" s="153" t="s">
        <v>64</v>
      </c>
      <c r="B45" s="153" t="str">
        <f>'実質公債費比率（分子）の構造'!K$49</f>
        <v>-</v>
      </c>
      <c r="C45" s="153"/>
      <c r="D45" s="153"/>
      <c r="E45" s="153" t="str">
        <f>'実質公債費比率（分子）の構造'!L$49</f>
        <v>-</v>
      </c>
      <c r="F45" s="153"/>
      <c r="G45" s="153"/>
      <c r="H45" s="153">
        <f>'実質公債費比率（分子）の構造'!M$49</f>
        <v>0</v>
      </c>
      <c r="I45" s="153"/>
      <c r="J45" s="153"/>
      <c r="K45" s="153">
        <f>'実質公債費比率（分子）の構造'!N$49</f>
        <v>0</v>
      </c>
      <c r="L45" s="153"/>
      <c r="M45" s="153"/>
      <c r="N45" s="153">
        <f>'実質公債費比率（分子）の構造'!O$49</f>
        <v>0</v>
      </c>
      <c r="O45" s="153"/>
      <c r="P45" s="153"/>
    </row>
    <row r="46" spans="1:16" x14ac:dyDescent="0.2">
      <c r="A46" s="153" t="s">
        <v>65</v>
      </c>
      <c r="B46" s="153">
        <f>'実質公債費比率（分子）の構造'!K$48</f>
        <v>2631</v>
      </c>
      <c r="C46" s="153"/>
      <c r="D46" s="153"/>
      <c r="E46" s="153">
        <f>'実質公債費比率（分子）の構造'!L$48</f>
        <v>2680</v>
      </c>
      <c r="F46" s="153"/>
      <c r="G46" s="153"/>
      <c r="H46" s="153">
        <f>'実質公債費比率（分子）の構造'!M$48</f>
        <v>2640</v>
      </c>
      <c r="I46" s="153"/>
      <c r="J46" s="153"/>
      <c r="K46" s="153">
        <f>'実質公債費比率（分子）の構造'!N$48</f>
        <v>3106</v>
      </c>
      <c r="L46" s="153"/>
      <c r="M46" s="153"/>
      <c r="N46" s="153">
        <f>'実質公債費比率（分子）の構造'!O$48</f>
        <v>3181</v>
      </c>
      <c r="O46" s="153"/>
      <c r="P46" s="153"/>
    </row>
    <row r="47" spans="1:16" x14ac:dyDescent="0.2">
      <c r="A47" s="153" t="s">
        <v>66</v>
      </c>
      <c r="B47" s="153">
        <f>'実質公債費比率（分子）の構造'!K$47</f>
        <v>1000</v>
      </c>
      <c r="C47" s="153"/>
      <c r="D47" s="153"/>
      <c r="E47" s="153">
        <f>'実質公債費比率（分子）の構造'!L$47</f>
        <v>1333</v>
      </c>
      <c r="F47" s="153"/>
      <c r="G47" s="153"/>
      <c r="H47" s="153">
        <f>'実質公債費比率（分子）の構造'!M$47</f>
        <v>1667</v>
      </c>
      <c r="I47" s="153"/>
      <c r="J47" s="153"/>
      <c r="K47" s="153">
        <f>'実質公債費比率（分子）の構造'!N$47</f>
        <v>2000</v>
      </c>
      <c r="L47" s="153"/>
      <c r="M47" s="153"/>
      <c r="N47" s="153">
        <f>'実質公債費比率（分子）の構造'!O$47</f>
        <v>2333</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80829</v>
      </c>
      <c r="C49" s="153"/>
      <c r="D49" s="153"/>
      <c r="E49" s="153">
        <f>'実質公債費比率（分子）の構造'!L$45</f>
        <v>79821</v>
      </c>
      <c r="F49" s="153"/>
      <c r="G49" s="153"/>
      <c r="H49" s="153">
        <f>'実質公債費比率（分子）の構造'!M$45</f>
        <v>77889</v>
      </c>
      <c r="I49" s="153"/>
      <c r="J49" s="153"/>
      <c r="K49" s="153">
        <f>'実質公債費比率（分子）の構造'!N$45</f>
        <v>77338</v>
      </c>
      <c r="L49" s="153"/>
      <c r="M49" s="153"/>
      <c r="N49" s="153">
        <f>'実質公債費比率（分子）の構造'!O$45</f>
        <v>78155</v>
      </c>
      <c r="O49" s="153"/>
      <c r="P49" s="153"/>
    </row>
    <row r="50" spans="1:16" x14ac:dyDescent="0.2">
      <c r="A50" s="153" t="s">
        <v>69</v>
      </c>
      <c r="B50" s="153" t="e">
        <f>NA()</f>
        <v>#N/A</v>
      </c>
      <c r="C50" s="153">
        <f>IF(ISNUMBER('実質公債費比率（分子）の構造'!K$53),'実質公債費比率（分子）の構造'!K$53,NA())</f>
        <v>39612</v>
      </c>
      <c r="D50" s="153" t="e">
        <f>NA()</f>
        <v>#N/A</v>
      </c>
      <c r="E50" s="153" t="e">
        <f>NA()</f>
        <v>#N/A</v>
      </c>
      <c r="F50" s="153">
        <f>IF(ISNUMBER('実質公債費比率（分子）の構造'!L$53),'実質公債費比率（分子）の構造'!L$53,NA())</f>
        <v>36436</v>
      </c>
      <c r="G50" s="153" t="e">
        <f>NA()</f>
        <v>#N/A</v>
      </c>
      <c r="H50" s="153" t="e">
        <f>NA()</f>
        <v>#N/A</v>
      </c>
      <c r="I50" s="153">
        <f>IF(ISNUMBER('実質公債費比率（分子）の構造'!M$53),'実質公債費比率（分子）の構造'!M$53,NA())</f>
        <v>34330</v>
      </c>
      <c r="J50" s="153" t="e">
        <f>NA()</f>
        <v>#N/A</v>
      </c>
      <c r="K50" s="153" t="e">
        <f>NA()</f>
        <v>#N/A</v>
      </c>
      <c r="L50" s="153">
        <f>IF(ISNUMBER('実質公債費比率（分子）の構造'!N$53),'実質公債費比率（分子）の構造'!N$53,NA())</f>
        <v>32777</v>
      </c>
      <c r="M50" s="153" t="e">
        <f>NA()</f>
        <v>#N/A</v>
      </c>
      <c r="N50" s="153" t="e">
        <f>NA()</f>
        <v>#N/A</v>
      </c>
      <c r="O50" s="153">
        <f>IF(ISNUMBER('実質公債費比率（分子）の構造'!O$53),'実質公債費比率（分子）の構造'!O$53,NA())</f>
        <v>30519</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677307</v>
      </c>
      <c r="E56" s="152"/>
      <c r="F56" s="152"/>
      <c r="G56" s="152">
        <f>'将来負担比率（分子）の構造'!J$52</f>
        <v>680557</v>
      </c>
      <c r="H56" s="152"/>
      <c r="I56" s="152"/>
      <c r="J56" s="152">
        <f>'将来負担比率（分子）の構造'!K$52</f>
        <v>675030</v>
      </c>
      <c r="K56" s="152"/>
      <c r="L56" s="152"/>
      <c r="M56" s="152">
        <f>'将来負担比率（分子）の構造'!L$52</f>
        <v>671594</v>
      </c>
      <c r="N56" s="152"/>
      <c r="O56" s="152"/>
      <c r="P56" s="152">
        <f>'将来負担比率（分子）の構造'!M$52</f>
        <v>664746</v>
      </c>
    </row>
    <row r="57" spans="1:16" x14ac:dyDescent="0.2">
      <c r="A57" s="152" t="s">
        <v>40</v>
      </c>
      <c r="B57" s="152"/>
      <c r="C57" s="152"/>
      <c r="D57" s="152">
        <f>'将来負担比率（分子）の構造'!I$51</f>
        <v>6861</v>
      </c>
      <c r="E57" s="152"/>
      <c r="F57" s="152"/>
      <c r="G57" s="152">
        <f>'将来負担比率（分子）の構造'!J$51</f>
        <v>6368</v>
      </c>
      <c r="H57" s="152"/>
      <c r="I57" s="152"/>
      <c r="J57" s="152">
        <f>'将来負担比率（分子）の構造'!K$51</f>
        <v>5909</v>
      </c>
      <c r="K57" s="152"/>
      <c r="L57" s="152"/>
      <c r="M57" s="152">
        <f>'将来負担比率（分子）の構造'!L$51</f>
        <v>5238</v>
      </c>
      <c r="N57" s="152"/>
      <c r="O57" s="152"/>
      <c r="P57" s="152">
        <f>'将来負担比率（分子）の構造'!M$51</f>
        <v>4821</v>
      </c>
    </row>
    <row r="58" spans="1:16" x14ac:dyDescent="0.2">
      <c r="A58" s="152" t="s">
        <v>39</v>
      </c>
      <c r="B58" s="152"/>
      <c r="C58" s="152"/>
      <c r="D58" s="152">
        <f>'将来負担比率（分子）の構造'!I$50</f>
        <v>65818</v>
      </c>
      <c r="E58" s="152"/>
      <c r="F58" s="152"/>
      <c r="G58" s="152">
        <f>'将来負担比率（分子）の構造'!J$50</f>
        <v>64672</v>
      </c>
      <c r="H58" s="152"/>
      <c r="I58" s="152"/>
      <c r="J58" s="152">
        <f>'将来負担比率（分子）の構造'!K$50</f>
        <v>56557</v>
      </c>
      <c r="K58" s="152"/>
      <c r="L58" s="152"/>
      <c r="M58" s="152">
        <f>'将来負担比率（分子）の構造'!L$50</f>
        <v>55163</v>
      </c>
      <c r="N58" s="152"/>
      <c r="O58" s="152"/>
      <c r="P58" s="152">
        <f>'将来負担比率（分子）の構造'!M$50</f>
        <v>63791</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5090</v>
      </c>
      <c r="C61" s="152"/>
      <c r="D61" s="152"/>
      <c r="E61" s="152">
        <f>'将来負担比率（分子）の構造'!J$46</f>
        <v>4053</v>
      </c>
      <c r="F61" s="152"/>
      <c r="G61" s="152"/>
      <c r="H61" s="152">
        <f>'将来負担比率（分子）の構造'!K$46</f>
        <v>3690</v>
      </c>
      <c r="I61" s="152"/>
      <c r="J61" s="152"/>
      <c r="K61" s="152">
        <f>'将来負担比率（分子）の構造'!L$46</f>
        <v>3205</v>
      </c>
      <c r="L61" s="152"/>
      <c r="M61" s="152"/>
      <c r="N61" s="152">
        <f>'将来負担比率（分子）の構造'!M$46</f>
        <v>2845</v>
      </c>
      <c r="O61" s="152"/>
      <c r="P61" s="152"/>
    </row>
    <row r="62" spans="1:16" x14ac:dyDescent="0.2">
      <c r="A62" s="152" t="s">
        <v>33</v>
      </c>
      <c r="B62" s="152">
        <f>'将来負担比率（分子）の構造'!I$45</f>
        <v>146876</v>
      </c>
      <c r="C62" s="152"/>
      <c r="D62" s="152"/>
      <c r="E62" s="152">
        <f>'将来負担比率（分子）の構造'!J$45</f>
        <v>143970</v>
      </c>
      <c r="F62" s="152"/>
      <c r="G62" s="152"/>
      <c r="H62" s="152">
        <f>'将来負担比率（分子）の構造'!K$45</f>
        <v>139774</v>
      </c>
      <c r="I62" s="152"/>
      <c r="J62" s="152"/>
      <c r="K62" s="152">
        <f>'将来負担比率（分子）の構造'!L$45</f>
        <v>130040</v>
      </c>
      <c r="L62" s="152"/>
      <c r="M62" s="152"/>
      <c r="N62" s="152">
        <f>'将来負担比率（分子）の構造'!M$45</f>
        <v>125648</v>
      </c>
      <c r="O62" s="152"/>
      <c r="P62" s="152"/>
    </row>
    <row r="63" spans="1:16" x14ac:dyDescent="0.2">
      <c r="A63" s="152" t="s">
        <v>32</v>
      </c>
      <c r="B63" s="152" t="str">
        <f>'将来負担比率（分子）の構造'!I$44</f>
        <v>-</v>
      </c>
      <c r="C63" s="152"/>
      <c r="D63" s="152"/>
      <c r="E63" s="152">
        <f>'将来負担比率（分子）の構造'!J$44</f>
        <v>1</v>
      </c>
      <c r="F63" s="152"/>
      <c r="G63" s="152"/>
      <c r="H63" s="152">
        <f>'将来負担比率（分子）の構造'!K$44</f>
        <v>1</v>
      </c>
      <c r="I63" s="152"/>
      <c r="J63" s="152"/>
      <c r="K63" s="152">
        <f>'将来負担比率（分子）の構造'!L$44</f>
        <v>4</v>
      </c>
      <c r="L63" s="152"/>
      <c r="M63" s="152"/>
      <c r="N63" s="152">
        <f>'将来負担比率（分子）の構造'!M$44</f>
        <v>6</v>
      </c>
      <c r="O63" s="152"/>
      <c r="P63" s="152"/>
    </row>
    <row r="64" spans="1:16" x14ac:dyDescent="0.2">
      <c r="A64" s="152" t="s">
        <v>31</v>
      </c>
      <c r="B64" s="152">
        <f>'将来負担比率（分子）の構造'!I$43</f>
        <v>32211</v>
      </c>
      <c r="C64" s="152"/>
      <c r="D64" s="152"/>
      <c r="E64" s="152">
        <f>'将来負担比率（分子）の構造'!J$43</f>
        <v>33036</v>
      </c>
      <c r="F64" s="152"/>
      <c r="G64" s="152"/>
      <c r="H64" s="152">
        <f>'将来負担比率（分子）の構造'!K$43</f>
        <v>34743</v>
      </c>
      <c r="I64" s="152"/>
      <c r="J64" s="152"/>
      <c r="K64" s="152">
        <f>'将来負担比率（分子）の構造'!L$43</f>
        <v>37585</v>
      </c>
      <c r="L64" s="152"/>
      <c r="M64" s="152"/>
      <c r="N64" s="152">
        <f>'将来負担比率（分子）の構造'!M$43</f>
        <v>38978</v>
      </c>
      <c r="O64" s="152"/>
      <c r="P64" s="152"/>
    </row>
    <row r="65" spans="1:16" x14ac:dyDescent="0.2">
      <c r="A65" s="152" t="s">
        <v>30</v>
      </c>
      <c r="B65" s="152">
        <f>'将来負担比率（分子）の構造'!I$42</f>
        <v>46890</v>
      </c>
      <c r="C65" s="152"/>
      <c r="D65" s="152"/>
      <c r="E65" s="152">
        <f>'将来負担比率（分子）の構造'!J$42</f>
        <v>47181</v>
      </c>
      <c r="F65" s="152"/>
      <c r="G65" s="152"/>
      <c r="H65" s="152">
        <f>'将来負担比率（分子）の構造'!K$42</f>
        <v>45363</v>
      </c>
      <c r="I65" s="152"/>
      <c r="J65" s="152"/>
      <c r="K65" s="152">
        <f>'将来負担比率（分子）の構造'!L$42</f>
        <v>42967</v>
      </c>
      <c r="L65" s="152"/>
      <c r="M65" s="152"/>
      <c r="N65" s="152">
        <f>'将来負担比率（分子）の構造'!M$42</f>
        <v>44841</v>
      </c>
      <c r="O65" s="152"/>
      <c r="P65" s="152"/>
    </row>
    <row r="66" spans="1:16" x14ac:dyDescent="0.2">
      <c r="A66" s="152" t="s">
        <v>29</v>
      </c>
      <c r="B66" s="152">
        <f>'将来負担比率（分子）の構造'!I$41</f>
        <v>1061453</v>
      </c>
      <c r="C66" s="152"/>
      <c r="D66" s="152"/>
      <c r="E66" s="152">
        <f>'将来負担比率（分子）の構造'!J$41</f>
        <v>1068022</v>
      </c>
      <c r="F66" s="152"/>
      <c r="G66" s="152"/>
      <c r="H66" s="152">
        <f>'将来負担比率（分子）の構造'!K$41</f>
        <v>1070246</v>
      </c>
      <c r="I66" s="152"/>
      <c r="J66" s="152"/>
      <c r="K66" s="152">
        <f>'将来負担比率（分子）の構造'!L$41</f>
        <v>1079586</v>
      </c>
      <c r="L66" s="152"/>
      <c r="M66" s="152"/>
      <c r="N66" s="152">
        <f>'将来負担比率（分子）の構造'!M$41</f>
        <v>1082500</v>
      </c>
      <c r="O66" s="152"/>
      <c r="P66" s="152"/>
    </row>
    <row r="67" spans="1:16" x14ac:dyDescent="0.2">
      <c r="A67" s="152" t="s">
        <v>73</v>
      </c>
      <c r="B67" s="152" t="e">
        <f>NA()</f>
        <v>#N/A</v>
      </c>
      <c r="C67" s="152">
        <f>IF(ISNUMBER('将来負担比率（分子）の構造'!I$53), IF('将来負担比率（分子）の構造'!I$53 &lt; 0, 0, '将来負担比率（分子）の構造'!I$53), NA())</f>
        <v>542534</v>
      </c>
      <c r="D67" s="152" t="e">
        <f>NA()</f>
        <v>#N/A</v>
      </c>
      <c r="E67" s="152" t="e">
        <f>NA()</f>
        <v>#N/A</v>
      </c>
      <c r="F67" s="152">
        <f>IF(ISNUMBER('将来負担比率（分子）の構造'!J$53), IF('将来負担比率（分子）の構造'!J$53 &lt; 0, 0, '将来負担比率（分子）の構造'!J$53), NA())</f>
        <v>544665</v>
      </c>
      <c r="G67" s="152" t="e">
        <f>NA()</f>
        <v>#N/A</v>
      </c>
      <c r="H67" s="152" t="e">
        <f>NA()</f>
        <v>#N/A</v>
      </c>
      <c r="I67" s="152">
        <f>IF(ISNUMBER('将来負担比率（分子）の構造'!K$53), IF('将来負担比率（分子）の構造'!K$53 &lt; 0, 0, '将来負担比率（分子）の構造'!K$53), NA())</f>
        <v>556321</v>
      </c>
      <c r="J67" s="152" t="e">
        <f>NA()</f>
        <v>#N/A</v>
      </c>
      <c r="K67" s="152" t="e">
        <f>NA()</f>
        <v>#N/A</v>
      </c>
      <c r="L67" s="152">
        <f>IF(ISNUMBER('将来負担比率（分子）の構造'!L$53), IF('将来負担比率（分子）の構造'!L$53 &lt; 0, 0, '将来負担比率（分子）の構造'!L$53), NA())</f>
        <v>561390</v>
      </c>
      <c r="M67" s="152" t="e">
        <f>NA()</f>
        <v>#N/A</v>
      </c>
      <c r="N67" s="152" t="e">
        <f>NA()</f>
        <v>#N/A</v>
      </c>
      <c r="O67" s="152">
        <f>IF(ISNUMBER('将来負担比率（分子）の構造'!M$53), IF('将来負担比率（分子）の構造'!M$53 &lt; 0, 0, '将来負担比率（分子）の構造'!M$53), NA())</f>
        <v>561460</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15678</v>
      </c>
      <c r="C72" s="156">
        <f>基金残高に係る経年分析!G55</f>
        <v>15595</v>
      </c>
      <c r="D72" s="156">
        <f>基金残高に係る経年分析!H55</f>
        <v>19714</v>
      </c>
    </row>
    <row r="73" spans="1:16" x14ac:dyDescent="0.2">
      <c r="A73" s="155" t="s">
        <v>76</v>
      </c>
      <c r="B73" s="156">
        <f>基金残高に係る経年分析!F56</f>
        <v>9082</v>
      </c>
      <c r="C73" s="156">
        <f>基金残高に係る経年分析!G56</f>
        <v>7989</v>
      </c>
      <c r="D73" s="156">
        <f>基金残高に係る経年分析!H56</f>
        <v>9995</v>
      </c>
    </row>
    <row r="74" spans="1:16" x14ac:dyDescent="0.2">
      <c r="A74" s="155" t="s">
        <v>77</v>
      </c>
      <c r="B74" s="156">
        <f>基金残高に係る経年分析!F57</f>
        <v>28930</v>
      </c>
      <c r="C74" s="156">
        <f>基金残高に係る経年分析!G57</f>
        <v>26746</v>
      </c>
      <c r="D74" s="156">
        <f>基金残高に係る経年分析!H57</f>
        <v>27135</v>
      </c>
    </row>
  </sheetData>
  <sheetProtection algorithmName="SHA-512" hashValue="oTaNopxbnCRKFPxrNovb/9NpOMqHbHkrfUNCMcd1iDPXbmhmUOHGX0HvMeyB3FPrR0qJsYDq/oA+Cs2vYqmpag==" saltValue="a76jh6i3+ysEKcu9nF8L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184</v>
      </c>
      <c r="DD1" s="698"/>
      <c r="DE1" s="698"/>
      <c r="DF1" s="698"/>
      <c r="DG1" s="698"/>
      <c r="DH1" s="698"/>
      <c r="DI1" s="699"/>
      <c r="DK1" s="697" t="s">
        <v>185</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187</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188</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189</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190</v>
      </c>
      <c r="S4" s="668"/>
      <c r="T4" s="668"/>
      <c r="U4" s="668"/>
      <c r="V4" s="668"/>
      <c r="W4" s="668"/>
      <c r="X4" s="668"/>
      <c r="Y4" s="669"/>
      <c r="Z4" s="667" t="s">
        <v>191</v>
      </c>
      <c r="AA4" s="668"/>
      <c r="AB4" s="668"/>
      <c r="AC4" s="669"/>
      <c r="AD4" s="667" t="s">
        <v>192</v>
      </c>
      <c r="AE4" s="668"/>
      <c r="AF4" s="668"/>
      <c r="AG4" s="668"/>
      <c r="AH4" s="668"/>
      <c r="AI4" s="668"/>
      <c r="AJ4" s="668"/>
      <c r="AK4" s="669"/>
      <c r="AL4" s="667" t="s">
        <v>191</v>
      </c>
      <c r="AM4" s="668"/>
      <c r="AN4" s="668"/>
      <c r="AO4" s="669"/>
      <c r="AP4" s="700" t="s">
        <v>193</v>
      </c>
      <c r="AQ4" s="700"/>
      <c r="AR4" s="700"/>
      <c r="AS4" s="700"/>
      <c r="AT4" s="700"/>
      <c r="AU4" s="700"/>
      <c r="AV4" s="700"/>
      <c r="AW4" s="700"/>
      <c r="AX4" s="700"/>
      <c r="AY4" s="700"/>
      <c r="AZ4" s="700"/>
      <c r="BA4" s="700"/>
      <c r="BB4" s="700"/>
      <c r="BC4" s="700"/>
      <c r="BD4" s="700" t="s">
        <v>194</v>
      </c>
      <c r="BE4" s="700"/>
      <c r="BF4" s="700"/>
      <c r="BG4" s="700"/>
      <c r="BH4" s="700"/>
      <c r="BI4" s="700"/>
      <c r="BJ4" s="700"/>
      <c r="BK4" s="700"/>
      <c r="BL4" s="700" t="s">
        <v>191</v>
      </c>
      <c r="BM4" s="700"/>
      <c r="BN4" s="700"/>
      <c r="BO4" s="700"/>
      <c r="BP4" s="700" t="s">
        <v>195</v>
      </c>
      <c r="BQ4" s="700"/>
      <c r="BR4" s="700"/>
      <c r="BS4" s="700"/>
      <c r="BT4" s="700"/>
      <c r="BU4" s="700"/>
      <c r="BV4" s="700"/>
      <c r="BW4" s="700"/>
      <c r="BY4" s="667" t="s">
        <v>196</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197</v>
      </c>
      <c r="C5" s="665"/>
      <c r="D5" s="665"/>
      <c r="E5" s="665"/>
      <c r="F5" s="665"/>
      <c r="G5" s="665"/>
      <c r="H5" s="665"/>
      <c r="I5" s="665"/>
      <c r="J5" s="665"/>
      <c r="K5" s="665"/>
      <c r="L5" s="665"/>
      <c r="M5" s="665"/>
      <c r="N5" s="665"/>
      <c r="O5" s="665"/>
      <c r="P5" s="665"/>
      <c r="Q5" s="666"/>
      <c r="R5" s="676">
        <v>200434271</v>
      </c>
      <c r="S5" s="677"/>
      <c r="T5" s="677"/>
      <c r="U5" s="677"/>
      <c r="V5" s="677"/>
      <c r="W5" s="677"/>
      <c r="X5" s="677"/>
      <c r="Y5" s="678"/>
      <c r="Z5" s="695">
        <v>38.799999999999997</v>
      </c>
      <c r="AA5" s="695"/>
      <c r="AB5" s="695"/>
      <c r="AC5" s="695"/>
      <c r="AD5" s="696">
        <v>168900040</v>
      </c>
      <c r="AE5" s="696"/>
      <c r="AF5" s="696"/>
      <c r="AG5" s="696"/>
      <c r="AH5" s="696"/>
      <c r="AI5" s="696"/>
      <c r="AJ5" s="696"/>
      <c r="AK5" s="696"/>
      <c r="AL5" s="679">
        <v>54.6</v>
      </c>
      <c r="AM5" s="680"/>
      <c r="AN5" s="680"/>
      <c r="AO5" s="683"/>
      <c r="AP5" s="664" t="s">
        <v>198</v>
      </c>
      <c r="AQ5" s="665"/>
      <c r="AR5" s="665"/>
      <c r="AS5" s="665"/>
      <c r="AT5" s="665"/>
      <c r="AU5" s="665"/>
      <c r="AV5" s="665"/>
      <c r="AW5" s="665"/>
      <c r="AX5" s="665"/>
      <c r="AY5" s="665"/>
      <c r="AZ5" s="665"/>
      <c r="BA5" s="665"/>
      <c r="BB5" s="665"/>
      <c r="BC5" s="666"/>
      <c r="BD5" s="595">
        <v>200393640</v>
      </c>
      <c r="BE5" s="596"/>
      <c r="BF5" s="596"/>
      <c r="BG5" s="596"/>
      <c r="BH5" s="596"/>
      <c r="BI5" s="596"/>
      <c r="BJ5" s="596"/>
      <c r="BK5" s="597"/>
      <c r="BL5" s="684">
        <v>100</v>
      </c>
      <c r="BM5" s="684"/>
      <c r="BN5" s="684"/>
      <c r="BO5" s="684"/>
      <c r="BP5" s="685">
        <v>1845808</v>
      </c>
      <c r="BQ5" s="685"/>
      <c r="BR5" s="685"/>
      <c r="BS5" s="685"/>
      <c r="BT5" s="685"/>
      <c r="BU5" s="685"/>
      <c r="BV5" s="685"/>
      <c r="BW5" s="688"/>
      <c r="BY5" s="667" t="s">
        <v>193</v>
      </c>
      <c r="BZ5" s="668"/>
      <c r="CA5" s="668"/>
      <c r="CB5" s="668"/>
      <c r="CC5" s="668"/>
      <c r="CD5" s="668"/>
      <c r="CE5" s="668"/>
      <c r="CF5" s="668"/>
      <c r="CG5" s="668"/>
      <c r="CH5" s="668"/>
      <c r="CI5" s="668"/>
      <c r="CJ5" s="668"/>
      <c r="CK5" s="668"/>
      <c r="CL5" s="669"/>
      <c r="CM5" s="667" t="s">
        <v>199</v>
      </c>
      <c r="CN5" s="668"/>
      <c r="CO5" s="668"/>
      <c r="CP5" s="668"/>
      <c r="CQ5" s="668"/>
      <c r="CR5" s="668"/>
      <c r="CS5" s="668"/>
      <c r="CT5" s="669"/>
      <c r="CU5" s="667" t="s">
        <v>191</v>
      </c>
      <c r="CV5" s="668"/>
      <c r="CW5" s="668"/>
      <c r="CX5" s="669"/>
      <c r="CY5" s="667" t="s">
        <v>200</v>
      </c>
      <c r="CZ5" s="668"/>
      <c r="DA5" s="668"/>
      <c r="DB5" s="668"/>
      <c r="DC5" s="668"/>
      <c r="DD5" s="668"/>
      <c r="DE5" s="668"/>
      <c r="DF5" s="668"/>
      <c r="DG5" s="668"/>
      <c r="DH5" s="668"/>
      <c r="DI5" s="668"/>
      <c r="DJ5" s="668"/>
      <c r="DK5" s="669"/>
      <c r="DL5" s="667" t="s">
        <v>201</v>
      </c>
      <c r="DM5" s="668"/>
      <c r="DN5" s="668"/>
      <c r="DO5" s="668"/>
      <c r="DP5" s="668"/>
      <c r="DQ5" s="668"/>
      <c r="DR5" s="668"/>
      <c r="DS5" s="668"/>
      <c r="DT5" s="668"/>
      <c r="DU5" s="668"/>
      <c r="DV5" s="668"/>
      <c r="DW5" s="668"/>
      <c r="DX5" s="669"/>
    </row>
    <row r="6" spans="2:138" ht="11.25" customHeight="1" x14ac:dyDescent="0.2">
      <c r="B6" s="592" t="s">
        <v>202</v>
      </c>
      <c r="C6" s="593"/>
      <c r="D6" s="593"/>
      <c r="E6" s="593"/>
      <c r="F6" s="593"/>
      <c r="G6" s="593"/>
      <c r="H6" s="593"/>
      <c r="I6" s="593"/>
      <c r="J6" s="593"/>
      <c r="K6" s="593"/>
      <c r="L6" s="593"/>
      <c r="M6" s="593"/>
      <c r="N6" s="593"/>
      <c r="O6" s="593"/>
      <c r="P6" s="593"/>
      <c r="Q6" s="594"/>
      <c r="R6" s="595">
        <v>24762163</v>
      </c>
      <c r="S6" s="596"/>
      <c r="T6" s="596"/>
      <c r="U6" s="596"/>
      <c r="V6" s="596"/>
      <c r="W6" s="596"/>
      <c r="X6" s="596"/>
      <c r="Y6" s="597"/>
      <c r="Z6" s="684">
        <v>4.8</v>
      </c>
      <c r="AA6" s="684"/>
      <c r="AB6" s="684"/>
      <c r="AC6" s="684"/>
      <c r="AD6" s="685">
        <v>24762163</v>
      </c>
      <c r="AE6" s="685"/>
      <c r="AF6" s="685"/>
      <c r="AG6" s="685"/>
      <c r="AH6" s="685"/>
      <c r="AI6" s="685"/>
      <c r="AJ6" s="685"/>
      <c r="AK6" s="685"/>
      <c r="AL6" s="598">
        <v>8</v>
      </c>
      <c r="AM6" s="686"/>
      <c r="AN6" s="686"/>
      <c r="AO6" s="687"/>
      <c r="AP6" s="592" t="s">
        <v>203</v>
      </c>
      <c r="AQ6" s="593"/>
      <c r="AR6" s="593"/>
      <c r="AS6" s="593"/>
      <c r="AT6" s="593"/>
      <c r="AU6" s="593"/>
      <c r="AV6" s="593"/>
      <c r="AW6" s="593"/>
      <c r="AX6" s="593"/>
      <c r="AY6" s="593"/>
      <c r="AZ6" s="593"/>
      <c r="BA6" s="593"/>
      <c r="BB6" s="593"/>
      <c r="BC6" s="594"/>
      <c r="BD6" s="595">
        <v>200393640</v>
      </c>
      <c r="BE6" s="596"/>
      <c r="BF6" s="596"/>
      <c r="BG6" s="596"/>
      <c r="BH6" s="596"/>
      <c r="BI6" s="596"/>
      <c r="BJ6" s="596"/>
      <c r="BK6" s="597"/>
      <c r="BL6" s="684">
        <v>100</v>
      </c>
      <c r="BM6" s="684"/>
      <c r="BN6" s="684"/>
      <c r="BO6" s="684"/>
      <c r="BP6" s="685">
        <v>1845808</v>
      </c>
      <c r="BQ6" s="685"/>
      <c r="BR6" s="685"/>
      <c r="BS6" s="685"/>
      <c r="BT6" s="685"/>
      <c r="BU6" s="685"/>
      <c r="BV6" s="685"/>
      <c r="BW6" s="688"/>
      <c r="BY6" s="664" t="s">
        <v>204</v>
      </c>
      <c r="BZ6" s="665"/>
      <c r="CA6" s="665"/>
      <c r="CB6" s="665"/>
      <c r="CC6" s="665"/>
      <c r="CD6" s="665"/>
      <c r="CE6" s="665"/>
      <c r="CF6" s="665"/>
      <c r="CG6" s="665"/>
      <c r="CH6" s="665"/>
      <c r="CI6" s="665"/>
      <c r="CJ6" s="665"/>
      <c r="CK6" s="665"/>
      <c r="CL6" s="666"/>
      <c r="CM6" s="595">
        <v>1174591</v>
      </c>
      <c r="CN6" s="596"/>
      <c r="CO6" s="596"/>
      <c r="CP6" s="596"/>
      <c r="CQ6" s="596"/>
      <c r="CR6" s="596"/>
      <c r="CS6" s="596"/>
      <c r="CT6" s="597"/>
      <c r="CU6" s="684">
        <v>0.2</v>
      </c>
      <c r="CV6" s="684"/>
      <c r="CW6" s="684"/>
      <c r="CX6" s="684"/>
      <c r="CY6" s="601">
        <v>4545</v>
      </c>
      <c r="CZ6" s="596"/>
      <c r="DA6" s="596"/>
      <c r="DB6" s="596"/>
      <c r="DC6" s="596"/>
      <c r="DD6" s="596"/>
      <c r="DE6" s="596"/>
      <c r="DF6" s="596"/>
      <c r="DG6" s="596"/>
      <c r="DH6" s="596"/>
      <c r="DI6" s="596"/>
      <c r="DJ6" s="596"/>
      <c r="DK6" s="597"/>
      <c r="DL6" s="601">
        <v>1174591</v>
      </c>
      <c r="DM6" s="596"/>
      <c r="DN6" s="596"/>
      <c r="DO6" s="596"/>
      <c r="DP6" s="596"/>
      <c r="DQ6" s="596"/>
      <c r="DR6" s="596"/>
      <c r="DS6" s="596"/>
      <c r="DT6" s="596"/>
      <c r="DU6" s="596"/>
      <c r="DV6" s="596"/>
      <c r="DW6" s="596"/>
      <c r="DX6" s="690"/>
    </row>
    <row r="7" spans="2:138" ht="11.25" customHeight="1" x14ac:dyDescent="0.2">
      <c r="B7" s="592" t="s">
        <v>205</v>
      </c>
      <c r="C7" s="593"/>
      <c r="D7" s="593"/>
      <c r="E7" s="593"/>
      <c r="F7" s="593"/>
      <c r="G7" s="593"/>
      <c r="H7" s="593"/>
      <c r="I7" s="593"/>
      <c r="J7" s="593"/>
      <c r="K7" s="593"/>
      <c r="L7" s="593"/>
      <c r="M7" s="593"/>
      <c r="N7" s="593"/>
      <c r="O7" s="593"/>
      <c r="P7" s="593"/>
      <c r="Q7" s="594"/>
      <c r="R7" s="595">
        <v>1961666</v>
      </c>
      <c r="S7" s="596"/>
      <c r="T7" s="596"/>
      <c r="U7" s="596"/>
      <c r="V7" s="596"/>
      <c r="W7" s="596"/>
      <c r="X7" s="596"/>
      <c r="Y7" s="597"/>
      <c r="Z7" s="684">
        <v>0.4</v>
      </c>
      <c r="AA7" s="684"/>
      <c r="AB7" s="684"/>
      <c r="AC7" s="684"/>
      <c r="AD7" s="685">
        <v>1961666</v>
      </c>
      <c r="AE7" s="685"/>
      <c r="AF7" s="685"/>
      <c r="AG7" s="685"/>
      <c r="AH7" s="685"/>
      <c r="AI7" s="685"/>
      <c r="AJ7" s="685"/>
      <c r="AK7" s="685"/>
      <c r="AL7" s="598">
        <v>0.6</v>
      </c>
      <c r="AM7" s="686"/>
      <c r="AN7" s="686"/>
      <c r="AO7" s="687"/>
      <c r="AP7" s="592" t="s">
        <v>206</v>
      </c>
      <c r="AQ7" s="593"/>
      <c r="AR7" s="593"/>
      <c r="AS7" s="593"/>
      <c r="AT7" s="593"/>
      <c r="AU7" s="593"/>
      <c r="AV7" s="593"/>
      <c r="AW7" s="593"/>
      <c r="AX7" s="593"/>
      <c r="AY7" s="593"/>
      <c r="AZ7" s="593"/>
      <c r="BA7" s="593"/>
      <c r="BB7" s="593"/>
      <c r="BC7" s="594"/>
      <c r="BD7" s="595">
        <v>63009143</v>
      </c>
      <c r="BE7" s="596"/>
      <c r="BF7" s="596"/>
      <c r="BG7" s="596"/>
      <c r="BH7" s="596"/>
      <c r="BI7" s="596"/>
      <c r="BJ7" s="596"/>
      <c r="BK7" s="597"/>
      <c r="BL7" s="684">
        <v>31.4</v>
      </c>
      <c r="BM7" s="684"/>
      <c r="BN7" s="684"/>
      <c r="BO7" s="684"/>
      <c r="BP7" s="685">
        <v>1845808</v>
      </c>
      <c r="BQ7" s="685"/>
      <c r="BR7" s="685"/>
      <c r="BS7" s="685"/>
      <c r="BT7" s="685"/>
      <c r="BU7" s="685"/>
      <c r="BV7" s="685"/>
      <c r="BW7" s="688"/>
      <c r="BY7" s="592" t="s">
        <v>207</v>
      </c>
      <c r="BZ7" s="593"/>
      <c r="CA7" s="593"/>
      <c r="CB7" s="593"/>
      <c r="CC7" s="593"/>
      <c r="CD7" s="593"/>
      <c r="CE7" s="593"/>
      <c r="CF7" s="593"/>
      <c r="CG7" s="593"/>
      <c r="CH7" s="593"/>
      <c r="CI7" s="593"/>
      <c r="CJ7" s="593"/>
      <c r="CK7" s="593"/>
      <c r="CL7" s="594"/>
      <c r="CM7" s="595">
        <v>27803257</v>
      </c>
      <c r="CN7" s="596"/>
      <c r="CO7" s="596"/>
      <c r="CP7" s="596"/>
      <c r="CQ7" s="596"/>
      <c r="CR7" s="596"/>
      <c r="CS7" s="596"/>
      <c r="CT7" s="597"/>
      <c r="CU7" s="684">
        <v>5.4</v>
      </c>
      <c r="CV7" s="684"/>
      <c r="CW7" s="684"/>
      <c r="CX7" s="684"/>
      <c r="CY7" s="601">
        <v>1243500</v>
      </c>
      <c r="CZ7" s="596"/>
      <c r="DA7" s="596"/>
      <c r="DB7" s="596"/>
      <c r="DC7" s="596"/>
      <c r="DD7" s="596"/>
      <c r="DE7" s="596"/>
      <c r="DF7" s="596"/>
      <c r="DG7" s="596"/>
      <c r="DH7" s="596"/>
      <c r="DI7" s="596"/>
      <c r="DJ7" s="596"/>
      <c r="DK7" s="597"/>
      <c r="DL7" s="601">
        <v>24938798</v>
      </c>
      <c r="DM7" s="596"/>
      <c r="DN7" s="596"/>
      <c r="DO7" s="596"/>
      <c r="DP7" s="596"/>
      <c r="DQ7" s="596"/>
      <c r="DR7" s="596"/>
      <c r="DS7" s="596"/>
      <c r="DT7" s="596"/>
      <c r="DU7" s="596"/>
      <c r="DV7" s="596"/>
      <c r="DW7" s="596"/>
      <c r="DX7" s="690"/>
    </row>
    <row r="8" spans="2:138" ht="11.25" customHeight="1" x14ac:dyDescent="0.2">
      <c r="B8" s="592" t="s">
        <v>208</v>
      </c>
      <c r="C8" s="593"/>
      <c r="D8" s="593"/>
      <c r="E8" s="593"/>
      <c r="F8" s="593"/>
      <c r="G8" s="593"/>
      <c r="H8" s="593"/>
      <c r="I8" s="593"/>
      <c r="J8" s="593"/>
      <c r="K8" s="593"/>
      <c r="L8" s="593"/>
      <c r="M8" s="593"/>
      <c r="N8" s="593"/>
      <c r="O8" s="593"/>
      <c r="P8" s="593"/>
      <c r="Q8" s="594"/>
      <c r="R8" s="595" t="s">
        <v>128</v>
      </c>
      <c r="S8" s="596"/>
      <c r="T8" s="596"/>
      <c r="U8" s="596"/>
      <c r="V8" s="596"/>
      <c r="W8" s="596"/>
      <c r="X8" s="596"/>
      <c r="Y8" s="597"/>
      <c r="Z8" s="684" t="s">
        <v>128</v>
      </c>
      <c r="AA8" s="684"/>
      <c r="AB8" s="684"/>
      <c r="AC8" s="684"/>
      <c r="AD8" s="685" t="s">
        <v>119</v>
      </c>
      <c r="AE8" s="685"/>
      <c r="AF8" s="685"/>
      <c r="AG8" s="685"/>
      <c r="AH8" s="685"/>
      <c r="AI8" s="685"/>
      <c r="AJ8" s="685"/>
      <c r="AK8" s="685"/>
      <c r="AL8" s="598" t="s">
        <v>128</v>
      </c>
      <c r="AM8" s="686"/>
      <c r="AN8" s="686"/>
      <c r="AO8" s="687"/>
      <c r="AP8" s="592" t="s">
        <v>209</v>
      </c>
      <c r="AQ8" s="593"/>
      <c r="AR8" s="593"/>
      <c r="AS8" s="593"/>
      <c r="AT8" s="593"/>
      <c r="AU8" s="593"/>
      <c r="AV8" s="593"/>
      <c r="AW8" s="593"/>
      <c r="AX8" s="593"/>
      <c r="AY8" s="593"/>
      <c r="AZ8" s="593"/>
      <c r="BA8" s="593"/>
      <c r="BB8" s="593"/>
      <c r="BC8" s="594"/>
      <c r="BD8" s="595">
        <v>1624222</v>
      </c>
      <c r="BE8" s="596"/>
      <c r="BF8" s="596"/>
      <c r="BG8" s="596"/>
      <c r="BH8" s="596"/>
      <c r="BI8" s="596"/>
      <c r="BJ8" s="596"/>
      <c r="BK8" s="597"/>
      <c r="BL8" s="684">
        <v>0.8</v>
      </c>
      <c r="BM8" s="684"/>
      <c r="BN8" s="684"/>
      <c r="BO8" s="684"/>
      <c r="BP8" s="685">
        <v>561108</v>
      </c>
      <c r="BQ8" s="685"/>
      <c r="BR8" s="685"/>
      <c r="BS8" s="685"/>
      <c r="BT8" s="685"/>
      <c r="BU8" s="685"/>
      <c r="BV8" s="685"/>
      <c r="BW8" s="688"/>
      <c r="BY8" s="592" t="s">
        <v>210</v>
      </c>
      <c r="BZ8" s="593"/>
      <c r="CA8" s="593"/>
      <c r="CB8" s="593"/>
      <c r="CC8" s="593"/>
      <c r="CD8" s="593"/>
      <c r="CE8" s="593"/>
      <c r="CF8" s="593"/>
      <c r="CG8" s="593"/>
      <c r="CH8" s="593"/>
      <c r="CI8" s="593"/>
      <c r="CJ8" s="593"/>
      <c r="CK8" s="593"/>
      <c r="CL8" s="594"/>
      <c r="CM8" s="595">
        <v>77053180</v>
      </c>
      <c r="CN8" s="596"/>
      <c r="CO8" s="596"/>
      <c r="CP8" s="596"/>
      <c r="CQ8" s="596"/>
      <c r="CR8" s="596"/>
      <c r="CS8" s="596"/>
      <c r="CT8" s="597"/>
      <c r="CU8" s="684">
        <v>15.1</v>
      </c>
      <c r="CV8" s="684"/>
      <c r="CW8" s="684"/>
      <c r="CX8" s="684"/>
      <c r="CY8" s="601">
        <v>1467134</v>
      </c>
      <c r="CZ8" s="596"/>
      <c r="DA8" s="596"/>
      <c r="DB8" s="596"/>
      <c r="DC8" s="596"/>
      <c r="DD8" s="596"/>
      <c r="DE8" s="596"/>
      <c r="DF8" s="596"/>
      <c r="DG8" s="596"/>
      <c r="DH8" s="596"/>
      <c r="DI8" s="596"/>
      <c r="DJ8" s="596"/>
      <c r="DK8" s="597"/>
      <c r="DL8" s="601">
        <v>70475864</v>
      </c>
      <c r="DM8" s="596"/>
      <c r="DN8" s="596"/>
      <c r="DO8" s="596"/>
      <c r="DP8" s="596"/>
      <c r="DQ8" s="596"/>
      <c r="DR8" s="596"/>
      <c r="DS8" s="596"/>
      <c r="DT8" s="596"/>
      <c r="DU8" s="596"/>
      <c r="DV8" s="596"/>
      <c r="DW8" s="596"/>
      <c r="DX8" s="690"/>
    </row>
    <row r="9" spans="2:138" ht="11.25" customHeight="1" x14ac:dyDescent="0.2">
      <c r="B9" s="592" t="s">
        <v>211</v>
      </c>
      <c r="C9" s="593"/>
      <c r="D9" s="593"/>
      <c r="E9" s="593"/>
      <c r="F9" s="593"/>
      <c r="G9" s="593"/>
      <c r="H9" s="593"/>
      <c r="I9" s="593"/>
      <c r="J9" s="593"/>
      <c r="K9" s="593"/>
      <c r="L9" s="593"/>
      <c r="M9" s="593"/>
      <c r="N9" s="593"/>
      <c r="O9" s="593"/>
      <c r="P9" s="593"/>
      <c r="Q9" s="594"/>
      <c r="R9" s="595" t="s">
        <v>119</v>
      </c>
      <c r="S9" s="596"/>
      <c r="T9" s="596"/>
      <c r="U9" s="596"/>
      <c r="V9" s="596"/>
      <c r="W9" s="596"/>
      <c r="X9" s="596"/>
      <c r="Y9" s="597"/>
      <c r="Z9" s="684" t="s">
        <v>119</v>
      </c>
      <c r="AA9" s="684"/>
      <c r="AB9" s="684"/>
      <c r="AC9" s="684"/>
      <c r="AD9" s="685" t="s">
        <v>128</v>
      </c>
      <c r="AE9" s="685"/>
      <c r="AF9" s="685"/>
      <c r="AG9" s="685"/>
      <c r="AH9" s="685"/>
      <c r="AI9" s="685"/>
      <c r="AJ9" s="685"/>
      <c r="AK9" s="685"/>
      <c r="AL9" s="598" t="s">
        <v>119</v>
      </c>
      <c r="AM9" s="686"/>
      <c r="AN9" s="686"/>
      <c r="AO9" s="687"/>
      <c r="AP9" s="592" t="s">
        <v>212</v>
      </c>
      <c r="AQ9" s="593"/>
      <c r="AR9" s="593"/>
      <c r="AS9" s="593"/>
      <c r="AT9" s="593"/>
      <c r="AU9" s="593"/>
      <c r="AV9" s="593"/>
      <c r="AW9" s="593"/>
      <c r="AX9" s="593"/>
      <c r="AY9" s="593"/>
      <c r="AZ9" s="593"/>
      <c r="BA9" s="593"/>
      <c r="BB9" s="593"/>
      <c r="BC9" s="594"/>
      <c r="BD9" s="595">
        <v>50218945</v>
      </c>
      <c r="BE9" s="596"/>
      <c r="BF9" s="596"/>
      <c r="BG9" s="596"/>
      <c r="BH9" s="596"/>
      <c r="BI9" s="596"/>
      <c r="BJ9" s="596"/>
      <c r="BK9" s="597"/>
      <c r="BL9" s="684">
        <v>25.1</v>
      </c>
      <c r="BM9" s="684"/>
      <c r="BN9" s="684"/>
      <c r="BO9" s="684"/>
      <c r="BP9" s="685" t="s">
        <v>128</v>
      </c>
      <c r="BQ9" s="685"/>
      <c r="BR9" s="685"/>
      <c r="BS9" s="685"/>
      <c r="BT9" s="685"/>
      <c r="BU9" s="685"/>
      <c r="BV9" s="685"/>
      <c r="BW9" s="688"/>
      <c r="BY9" s="592" t="s">
        <v>213</v>
      </c>
      <c r="BZ9" s="593"/>
      <c r="CA9" s="593"/>
      <c r="CB9" s="593"/>
      <c r="CC9" s="593"/>
      <c r="CD9" s="593"/>
      <c r="CE9" s="593"/>
      <c r="CF9" s="593"/>
      <c r="CG9" s="593"/>
      <c r="CH9" s="593"/>
      <c r="CI9" s="593"/>
      <c r="CJ9" s="593"/>
      <c r="CK9" s="593"/>
      <c r="CL9" s="594"/>
      <c r="CM9" s="595">
        <v>18799507</v>
      </c>
      <c r="CN9" s="596"/>
      <c r="CO9" s="596"/>
      <c r="CP9" s="596"/>
      <c r="CQ9" s="596"/>
      <c r="CR9" s="596"/>
      <c r="CS9" s="596"/>
      <c r="CT9" s="597"/>
      <c r="CU9" s="684">
        <v>3.7</v>
      </c>
      <c r="CV9" s="684"/>
      <c r="CW9" s="684"/>
      <c r="CX9" s="684"/>
      <c r="CY9" s="601">
        <v>1729497</v>
      </c>
      <c r="CZ9" s="596"/>
      <c r="DA9" s="596"/>
      <c r="DB9" s="596"/>
      <c r="DC9" s="596"/>
      <c r="DD9" s="596"/>
      <c r="DE9" s="596"/>
      <c r="DF9" s="596"/>
      <c r="DG9" s="596"/>
      <c r="DH9" s="596"/>
      <c r="DI9" s="596"/>
      <c r="DJ9" s="596"/>
      <c r="DK9" s="597"/>
      <c r="DL9" s="601">
        <v>13070380</v>
      </c>
      <c r="DM9" s="596"/>
      <c r="DN9" s="596"/>
      <c r="DO9" s="596"/>
      <c r="DP9" s="596"/>
      <c r="DQ9" s="596"/>
      <c r="DR9" s="596"/>
      <c r="DS9" s="596"/>
      <c r="DT9" s="596"/>
      <c r="DU9" s="596"/>
      <c r="DV9" s="596"/>
      <c r="DW9" s="596"/>
      <c r="DX9" s="690"/>
    </row>
    <row r="10" spans="2:138" ht="11.25" customHeight="1" x14ac:dyDescent="0.2">
      <c r="B10" s="592" t="s">
        <v>214</v>
      </c>
      <c r="C10" s="593"/>
      <c r="D10" s="593"/>
      <c r="E10" s="593"/>
      <c r="F10" s="593"/>
      <c r="G10" s="593"/>
      <c r="H10" s="593"/>
      <c r="I10" s="593"/>
      <c r="J10" s="593"/>
      <c r="K10" s="593"/>
      <c r="L10" s="593"/>
      <c r="M10" s="593"/>
      <c r="N10" s="593"/>
      <c r="O10" s="593"/>
      <c r="P10" s="593"/>
      <c r="Q10" s="594"/>
      <c r="R10" s="595">
        <v>97344</v>
      </c>
      <c r="S10" s="596"/>
      <c r="T10" s="596"/>
      <c r="U10" s="596"/>
      <c r="V10" s="596"/>
      <c r="W10" s="596"/>
      <c r="X10" s="596"/>
      <c r="Y10" s="597"/>
      <c r="Z10" s="684">
        <v>0</v>
      </c>
      <c r="AA10" s="684"/>
      <c r="AB10" s="684"/>
      <c r="AC10" s="684"/>
      <c r="AD10" s="685">
        <v>97344</v>
      </c>
      <c r="AE10" s="685"/>
      <c r="AF10" s="685"/>
      <c r="AG10" s="685"/>
      <c r="AH10" s="685"/>
      <c r="AI10" s="685"/>
      <c r="AJ10" s="685"/>
      <c r="AK10" s="685"/>
      <c r="AL10" s="598">
        <v>0</v>
      </c>
      <c r="AM10" s="686"/>
      <c r="AN10" s="686"/>
      <c r="AO10" s="687"/>
      <c r="AP10" s="592" t="s">
        <v>215</v>
      </c>
      <c r="AQ10" s="593"/>
      <c r="AR10" s="593"/>
      <c r="AS10" s="593"/>
      <c r="AT10" s="593"/>
      <c r="AU10" s="593"/>
      <c r="AV10" s="593"/>
      <c r="AW10" s="593"/>
      <c r="AX10" s="593"/>
      <c r="AY10" s="593"/>
      <c r="AZ10" s="593"/>
      <c r="BA10" s="593"/>
      <c r="BB10" s="593"/>
      <c r="BC10" s="594"/>
      <c r="BD10" s="595">
        <v>1698636</v>
      </c>
      <c r="BE10" s="596"/>
      <c r="BF10" s="596"/>
      <c r="BG10" s="596"/>
      <c r="BH10" s="596"/>
      <c r="BI10" s="596"/>
      <c r="BJ10" s="596"/>
      <c r="BK10" s="597"/>
      <c r="BL10" s="684">
        <v>0.8</v>
      </c>
      <c r="BM10" s="684"/>
      <c r="BN10" s="684"/>
      <c r="BO10" s="684"/>
      <c r="BP10" s="685">
        <v>168030</v>
      </c>
      <c r="BQ10" s="685"/>
      <c r="BR10" s="685"/>
      <c r="BS10" s="685"/>
      <c r="BT10" s="685"/>
      <c r="BU10" s="685"/>
      <c r="BV10" s="685"/>
      <c r="BW10" s="688"/>
      <c r="BY10" s="592" t="s">
        <v>216</v>
      </c>
      <c r="BZ10" s="593"/>
      <c r="CA10" s="593"/>
      <c r="CB10" s="593"/>
      <c r="CC10" s="593"/>
      <c r="CD10" s="593"/>
      <c r="CE10" s="593"/>
      <c r="CF10" s="593"/>
      <c r="CG10" s="593"/>
      <c r="CH10" s="593"/>
      <c r="CI10" s="593"/>
      <c r="CJ10" s="593"/>
      <c r="CK10" s="593"/>
      <c r="CL10" s="594"/>
      <c r="CM10" s="595">
        <v>1325887</v>
      </c>
      <c r="CN10" s="596"/>
      <c r="CO10" s="596"/>
      <c r="CP10" s="596"/>
      <c r="CQ10" s="596"/>
      <c r="CR10" s="596"/>
      <c r="CS10" s="596"/>
      <c r="CT10" s="597"/>
      <c r="CU10" s="684">
        <v>0.3</v>
      </c>
      <c r="CV10" s="684"/>
      <c r="CW10" s="684"/>
      <c r="CX10" s="684"/>
      <c r="CY10" s="601">
        <v>52117</v>
      </c>
      <c r="CZ10" s="596"/>
      <c r="DA10" s="596"/>
      <c r="DB10" s="596"/>
      <c r="DC10" s="596"/>
      <c r="DD10" s="596"/>
      <c r="DE10" s="596"/>
      <c r="DF10" s="596"/>
      <c r="DG10" s="596"/>
      <c r="DH10" s="596"/>
      <c r="DI10" s="596"/>
      <c r="DJ10" s="596"/>
      <c r="DK10" s="597"/>
      <c r="DL10" s="601">
        <v>753332</v>
      </c>
      <c r="DM10" s="596"/>
      <c r="DN10" s="596"/>
      <c r="DO10" s="596"/>
      <c r="DP10" s="596"/>
      <c r="DQ10" s="596"/>
      <c r="DR10" s="596"/>
      <c r="DS10" s="596"/>
      <c r="DT10" s="596"/>
      <c r="DU10" s="596"/>
      <c r="DV10" s="596"/>
      <c r="DW10" s="596"/>
      <c r="DX10" s="690"/>
    </row>
    <row r="11" spans="2:138" ht="11.25" customHeight="1" x14ac:dyDescent="0.2">
      <c r="B11" s="592" t="s">
        <v>217</v>
      </c>
      <c r="C11" s="593"/>
      <c r="D11" s="593"/>
      <c r="E11" s="593"/>
      <c r="F11" s="593"/>
      <c r="G11" s="593"/>
      <c r="H11" s="593"/>
      <c r="I11" s="593"/>
      <c r="J11" s="593"/>
      <c r="K11" s="593"/>
      <c r="L11" s="593"/>
      <c r="M11" s="593"/>
      <c r="N11" s="593"/>
      <c r="O11" s="593"/>
      <c r="P11" s="593"/>
      <c r="Q11" s="594"/>
      <c r="R11" s="595" t="s">
        <v>128</v>
      </c>
      <c r="S11" s="596"/>
      <c r="T11" s="596"/>
      <c r="U11" s="596"/>
      <c r="V11" s="596"/>
      <c r="W11" s="596"/>
      <c r="X11" s="596"/>
      <c r="Y11" s="597"/>
      <c r="Z11" s="684" t="s">
        <v>218</v>
      </c>
      <c r="AA11" s="684"/>
      <c r="AB11" s="684"/>
      <c r="AC11" s="684"/>
      <c r="AD11" s="685" t="s">
        <v>128</v>
      </c>
      <c r="AE11" s="685"/>
      <c r="AF11" s="685"/>
      <c r="AG11" s="685"/>
      <c r="AH11" s="685"/>
      <c r="AI11" s="685"/>
      <c r="AJ11" s="685"/>
      <c r="AK11" s="685"/>
      <c r="AL11" s="598" t="s">
        <v>128</v>
      </c>
      <c r="AM11" s="686"/>
      <c r="AN11" s="686"/>
      <c r="AO11" s="687"/>
      <c r="AP11" s="592" t="s">
        <v>219</v>
      </c>
      <c r="AQ11" s="593"/>
      <c r="AR11" s="593"/>
      <c r="AS11" s="593"/>
      <c r="AT11" s="593"/>
      <c r="AU11" s="593"/>
      <c r="AV11" s="593"/>
      <c r="AW11" s="593"/>
      <c r="AX11" s="593"/>
      <c r="AY11" s="593"/>
      <c r="AZ11" s="593"/>
      <c r="BA11" s="593"/>
      <c r="BB11" s="593"/>
      <c r="BC11" s="594"/>
      <c r="BD11" s="595">
        <v>6303013</v>
      </c>
      <c r="BE11" s="596"/>
      <c r="BF11" s="596"/>
      <c r="BG11" s="596"/>
      <c r="BH11" s="596"/>
      <c r="BI11" s="596"/>
      <c r="BJ11" s="596"/>
      <c r="BK11" s="597"/>
      <c r="BL11" s="684">
        <v>3.1</v>
      </c>
      <c r="BM11" s="684"/>
      <c r="BN11" s="684"/>
      <c r="BO11" s="684"/>
      <c r="BP11" s="685">
        <v>1116670</v>
      </c>
      <c r="BQ11" s="685"/>
      <c r="BR11" s="685"/>
      <c r="BS11" s="685"/>
      <c r="BT11" s="685"/>
      <c r="BU11" s="685"/>
      <c r="BV11" s="685"/>
      <c r="BW11" s="688"/>
      <c r="BY11" s="592" t="s">
        <v>220</v>
      </c>
      <c r="BZ11" s="593"/>
      <c r="CA11" s="593"/>
      <c r="CB11" s="593"/>
      <c r="CC11" s="593"/>
      <c r="CD11" s="593"/>
      <c r="CE11" s="593"/>
      <c r="CF11" s="593"/>
      <c r="CG11" s="593"/>
      <c r="CH11" s="593"/>
      <c r="CI11" s="593"/>
      <c r="CJ11" s="593"/>
      <c r="CK11" s="593"/>
      <c r="CL11" s="594"/>
      <c r="CM11" s="595">
        <v>26723374</v>
      </c>
      <c r="CN11" s="596"/>
      <c r="CO11" s="596"/>
      <c r="CP11" s="596"/>
      <c r="CQ11" s="596"/>
      <c r="CR11" s="596"/>
      <c r="CS11" s="596"/>
      <c r="CT11" s="597"/>
      <c r="CU11" s="684">
        <v>5.2</v>
      </c>
      <c r="CV11" s="684"/>
      <c r="CW11" s="684"/>
      <c r="CX11" s="684"/>
      <c r="CY11" s="601">
        <v>12169627</v>
      </c>
      <c r="CZ11" s="596"/>
      <c r="DA11" s="596"/>
      <c r="DB11" s="596"/>
      <c r="DC11" s="596"/>
      <c r="DD11" s="596"/>
      <c r="DE11" s="596"/>
      <c r="DF11" s="596"/>
      <c r="DG11" s="596"/>
      <c r="DH11" s="596"/>
      <c r="DI11" s="596"/>
      <c r="DJ11" s="596"/>
      <c r="DK11" s="597"/>
      <c r="DL11" s="601">
        <v>11736208</v>
      </c>
      <c r="DM11" s="596"/>
      <c r="DN11" s="596"/>
      <c r="DO11" s="596"/>
      <c r="DP11" s="596"/>
      <c r="DQ11" s="596"/>
      <c r="DR11" s="596"/>
      <c r="DS11" s="596"/>
      <c r="DT11" s="596"/>
      <c r="DU11" s="596"/>
      <c r="DV11" s="596"/>
      <c r="DW11" s="596"/>
      <c r="DX11" s="690"/>
    </row>
    <row r="12" spans="2:138" ht="11.25" customHeight="1" x14ac:dyDescent="0.2">
      <c r="B12" s="592" t="s">
        <v>221</v>
      </c>
      <c r="C12" s="593"/>
      <c r="D12" s="593"/>
      <c r="E12" s="593"/>
      <c r="F12" s="593"/>
      <c r="G12" s="593"/>
      <c r="H12" s="593"/>
      <c r="I12" s="593"/>
      <c r="J12" s="593"/>
      <c r="K12" s="593"/>
      <c r="L12" s="593"/>
      <c r="M12" s="593"/>
      <c r="N12" s="593"/>
      <c r="O12" s="593"/>
      <c r="P12" s="593"/>
      <c r="Q12" s="594"/>
      <c r="R12" s="595">
        <v>22703153</v>
      </c>
      <c r="S12" s="596"/>
      <c r="T12" s="596"/>
      <c r="U12" s="596"/>
      <c r="V12" s="596"/>
      <c r="W12" s="596"/>
      <c r="X12" s="596"/>
      <c r="Y12" s="597"/>
      <c r="Z12" s="684">
        <v>4.4000000000000004</v>
      </c>
      <c r="AA12" s="684"/>
      <c r="AB12" s="684"/>
      <c r="AC12" s="684"/>
      <c r="AD12" s="685">
        <v>22703153</v>
      </c>
      <c r="AE12" s="685"/>
      <c r="AF12" s="685"/>
      <c r="AG12" s="685"/>
      <c r="AH12" s="685"/>
      <c r="AI12" s="685"/>
      <c r="AJ12" s="685"/>
      <c r="AK12" s="685"/>
      <c r="AL12" s="598">
        <v>7.3</v>
      </c>
      <c r="AM12" s="686"/>
      <c r="AN12" s="686"/>
      <c r="AO12" s="687"/>
      <c r="AP12" s="592" t="s">
        <v>222</v>
      </c>
      <c r="AQ12" s="593"/>
      <c r="AR12" s="593"/>
      <c r="AS12" s="593"/>
      <c r="AT12" s="593"/>
      <c r="AU12" s="593"/>
      <c r="AV12" s="593"/>
      <c r="AW12" s="593"/>
      <c r="AX12" s="593"/>
      <c r="AY12" s="593"/>
      <c r="AZ12" s="593"/>
      <c r="BA12" s="593"/>
      <c r="BB12" s="593"/>
      <c r="BC12" s="594"/>
      <c r="BD12" s="595">
        <v>647992</v>
      </c>
      <c r="BE12" s="596"/>
      <c r="BF12" s="596"/>
      <c r="BG12" s="596"/>
      <c r="BH12" s="596"/>
      <c r="BI12" s="596"/>
      <c r="BJ12" s="596"/>
      <c r="BK12" s="597"/>
      <c r="BL12" s="684">
        <v>0.3</v>
      </c>
      <c r="BM12" s="684"/>
      <c r="BN12" s="684"/>
      <c r="BO12" s="684"/>
      <c r="BP12" s="685" t="s">
        <v>223</v>
      </c>
      <c r="BQ12" s="685"/>
      <c r="BR12" s="685"/>
      <c r="BS12" s="685"/>
      <c r="BT12" s="685"/>
      <c r="BU12" s="685"/>
      <c r="BV12" s="685"/>
      <c r="BW12" s="688"/>
      <c r="BY12" s="592" t="s">
        <v>224</v>
      </c>
      <c r="BZ12" s="593"/>
      <c r="CA12" s="593"/>
      <c r="CB12" s="593"/>
      <c r="CC12" s="593"/>
      <c r="CD12" s="593"/>
      <c r="CE12" s="593"/>
      <c r="CF12" s="593"/>
      <c r="CG12" s="593"/>
      <c r="CH12" s="593"/>
      <c r="CI12" s="593"/>
      <c r="CJ12" s="593"/>
      <c r="CK12" s="593"/>
      <c r="CL12" s="594"/>
      <c r="CM12" s="595">
        <v>15345153</v>
      </c>
      <c r="CN12" s="596"/>
      <c r="CO12" s="596"/>
      <c r="CP12" s="596"/>
      <c r="CQ12" s="596"/>
      <c r="CR12" s="596"/>
      <c r="CS12" s="596"/>
      <c r="CT12" s="597"/>
      <c r="CU12" s="684">
        <v>3</v>
      </c>
      <c r="CV12" s="684"/>
      <c r="CW12" s="684"/>
      <c r="CX12" s="684"/>
      <c r="CY12" s="601">
        <v>648501</v>
      </c>
      <c r="CZ12" s="596"/>
      <c r="DA12" s="596"/>
      <c r="DB12" s="596"/>
      <c r="DC12" s="596"/>
      <c r="DD12" s="596"/>
      <c r="DE12" s="596"/>
      <c r="DF12" s="596"/>
      <c r="DG12" s="596"/>
      <c r="DH12" s="596"/>
      <c r="DI12" s="596"/>
      <c r="DJ12" s="596"/>
      <c r="DK12" s="597"/>
      <c r="DL12" s="601">
        <v>6292350</v>
      </c>
      <c r="DM12" s="596"/>
      <c r="DN12" s="596"/>
      <c r="DO12" s="596"/>
      <c r="DP12" s="596"/>
      <c r="DQ12" s="596"/>
      <c r="DR12" s="596"/>
      <c r="DS12" s="596"/>
      <c r="DT12" s="596"/>
      <c r="DU12" s="596"/>
      <c r="DV12" s="596"/>
      <c r="DW12" s="596"/>
      <c r="DX12" s="690"/>
    </row>
    <row r="13" spans="2:138" ht="11.25" customHeight="1" x14ac:dyDescent="0.2">
      <c r="B13" s="592" t="s">
        <v>225</v>
      </c>
      <c r="C13" s="593"/>
      <c r="D13" s="593"/>
      <c r="E13" s="593"/>
      <c r="F13" s="593"/>
      <c r="G13" s="593"/>
      <c r="H13" s="593"/>
      <c r="I13" s="593"/>
      <c r="J13" s="593"/>
      <c r="K13" s="593"/>
      <c r="L13" s="593"/>
      <c r="M13" s="593"/>
      <c r="N13" s="593"/>
      <c r="O13" s="593"/>
      <c r="P13" s="593"/>
      <c r="Q13" s="594"/>
      <c r="R13" s="595" t="s">
        <v>119</v>
      </c>
      <c r="S13" s="596"/>
      <c r="T13" s="596"/>
      <c r="U13" s="596"/>
      <c r="V13" s="596"/>
      <c r="W13" s="596"/>
      <c r="X13" s="596"/>
      <c r="Y13" s="597"/>
      <c r="Z13" s="684" t="s">
        <v>128</v>
      </c>
      <c r="AA13" s="684"/>
      <c r="AB13" s="684"/>
      <c r="AC13" s="684"/>
      <c r="AD13" s="685" t="s">
        <v>128</v>
      </c>
      <c r="AE13" s="685"/>
      <c r="AF13" s="685"/>
      <c r="AG13" s="685"/>
      <c r="AH13" s="685"/>
      <c r="AI13" s="685"/>
      <c r="AJ13" s="685"/>
      <c r="AK13" s="685"/>
      <c r="AL13" s="598" t="s">
        <v>218</v>
      </c>
      <c r="AM13" s="686"/>
      <c r="AN13" s="686"/>
      <c r="AO13" s="687"/>
      <c r="AP13" s="592" t="s">
        <v>226</v>
      </c>
      <c r="AQ13" s="593"/>
      <c r="AR13" s="593"/>
      <c r="AS13" s="593"/>
      <c r="AT13" s="593"/>
      <c r="AU13" s="593"/>
      <c r="AV13" s="593"/>
      <c r="AW13" s="593"/>
      <c r="AX13" s="593"/>
      <c r="AY13" s="593"/>
      <c r="AZ13" s="593"/>
      <c r="BA13" s="593"/>
      <c r="BB13" s="593"/>
      <c r="BC13" s="594"/>
      <c r="BD13" s="595">
        <v>1307002</v>
      </c>
      <c r="BE13" s="596"/>
      <c r="BF13" s="596"/>
      <c r="BG13" s="596"/>
      <c r="BH13" s="596"/>
      <c r="BI13" s="596"/>
      <c r="BJ13" s="596"/>
      <c r="BK13" s="597"/>
      <c r="BL13" s="684">
        <v>0.7</v>
      </c>
      <c r="BM13" s="684"/>
      <c r="BN13" s="684"/>
      <c r="BO13" s="684"/>
      <c r="BP13" s="685" t="s">
        <v>218</v>
      </c>
      <c r="BQ13" s="685"/>
      <c r="BR13" s="685"/>
      <c r="BS13" s="685"/>
      <c r="BT13" s="685"/>
      <c r="BU13" s="685"/>
      <c r="BV13" s="685"/>
      <c r="BW13" s="688"/>
      <c r="BY13" s="592" t="s">
        <v>227</v>
      </c>
      <c r="BZ13" s="593"/>
      <c r="CA13" s="593"/>
      <c r="CB13" s="593"/>
      <c r="CC13" s="593"/>
      <c r="CD13" s="593"/>
      <c r="CE13" s="593"/>
      <c r="CF13" s="593"/>
      <c r="CG13" s="593"/>
      <c r="CH13" s="593"/>
      <c r="CI13" s="593"/>
      <c r="CJ13" s="593"/>
      <c r="CK13" s="593"/>
      <c r="CL13" s="594"/>
      <c r="CM13" s="595">
        <v>60119162</v>
      </c>
      <c r="CN13" s="596"/>
      <c r="CO13" s="596"/>
      <c r="CP13" s="596"/>
      <c r="CQ13" s="596"/>
      <c r="CR13" s="596"/>
      <c r="CS13" s="596"/>
      <c r="CT13" s="597"/>
      <c r="CU13" s="684">
        <v>11.8</v>
      </c>
      <c r="CV13" s="684"/>
      <c r="CW13" s="684"/>
      <c r="CX13" s="684"/>
      <c r="CY13" s="601">
        <v>48133775</v>
      </c>
      <c r="CZ13" s="596"/>
      <c r="DA13" s="596"/>
      <c r="DB13" s="596"/>
      <c r="DC13" s="596"/>
      <c r="DD13" s="596"/>
      <c r="DE13" s="596"/>
      <c r="DF13" s="596"/>
      <c r="DG13" s="596"/>
      <c r="DH13" s="596"/>
      <c r="DI13" s="596"/>
      <c r="DJ13" s="596"/>
      <c r="DK13" s="597"/>
      <c r="DL13" s="601">
        <v>8988807</v>
      </c>
      <c r="DM13" s="596"/>
      <c r="DN13" s="596"/>
      <c r="DO13" s="596"/>
      <c r="DP13" s="596"/>
      <c r="DQ13" s="596"/>
      <c r="DR13" s="596"/>
      <c r="DS13" s="596"/>
      <c r="DT13" s="596"/>
      <c r="DU13" s="596"/>
      <c r="DV13" s="596"/>
      <c r="DW13" s="596"/>
      <c r="DX13" s="690"/>
    </row>
    <row r="14" spans="2:138" ht="11.25" customHeight="1" x14ac:dyDescent="0.2">
      <c r="B14" s="592" t="s">
        <v>228</v>
      </c>
      <c r="C14" s="593"/>
      <c r="D14" s="593"/>
      <c r="E14" s="593"/>
      <c r="F14" s="593"/>
      <c r="G14" s="593"/>
      <c r="H14" s="593"/>
      <c r="I14" s="593"/>
      <c r="J14" s="593"/>
      <c r="K14" s="593"/>
      <c r="L14" s="593"/>
      <c r="M14" s="593"/>
      <c r="N14" s="593"/>
      <c r="O14" s="593"/>
      <c r="P14" s="593"/>
      <c r="Q14" s="594"/>
      <c r="R14" s="595">
        <v>836750</v>
      </c>
      <c r="S14" s="596"/>
      <c r="T14" s="596"/>
      <c r="U14" s="596"/>
      <c r="V14" s="596"/>
      <c r="W14" s="596"/>
      <c r="X14" s="596"/>
      <c r="Y14" s="597"/>
      <c r="Z14" s="684">
        <v>0.2</v>
      </c>
      <c r="AA14" s="684"/>
      <c r="AB14" s="684"/>
      <c r="AC14" s="684"/>
      <c r="AD14" s="685">
        <v>836750</v>
      </c>
      <c r="AE14" s="685"/>
      <c r="AF14" s="685"/>
      <c r="AG14" s="685"/>
      <c r="AH14" s="685"/>
      <c r="AI14" s="685"/>
      <c r="AJ14" s="685"/>
      <c r="AK14" s="685"/>
      <c r="AL14" s="598">
        <v>0.3</v>
      </c>
      <c r="AM14" s="686"/>
      <c r="AN14" s="686"/>
      <c r="AO14" s="687"/>
      <c r="AP14" s="592" t="s">
        <v>229</v>
      </c>
      <c r="AQ14" s="593"/>
      <c r="AR14" s="593"/>
      <c r="AS14" s="593"/>
      <c r="AT14" s="593"/>
      <c r="AU14" s="593"/>
      <c r="AV14" s="593"/>
      <c r="AW14" s="593"/>
      <c r="AX14" s="593"/>
      <c r="AY14" s="593"/>
      <c r="AZ14" s="593"/>
      <c r="BA14" s="593"/>
      <c r="BB14" s="593"/>
      <c r="BC14" s="594"/>
      <c r="BD14" s="595">
        <v>1209333</v>
      </c>
      <c r="BE14" s="596"/>
      <c r="BF14" s="596"/>
      <c r="BG14" s="596"/>
      <c r="BH14" s="596"/>
      <c r="BI14" s="596"/>
      <c r="BJ14" s="596"/>
      <c r="BK14" s="597"/>
      <c r="BL14" s="684">
        <v>0.6</v>
      </c>
      <c r="BM14" s="684"/>
      <c r="BN14" s="684"/>
      <c r="BO14" s="684"/>
      <c r="BP14" s="685" t="s">
        <v>218</v>
      </c>
      <c r="BQ14" s="685"/>
      <c r="BR14" s="685"/>
      <c r="BS14" s="685"/>
      <c r="BT14" s="685"/>
      <c r="BU14" s="685"/>
      <c r="BV14" s="685"/>
      <c r="BW14" s="688"/>
      <c r="BY14" s="592" t="s">
        <v>230</v>
      </c>
      <c r="BZ14" s="593"/>
      <c r="CA14" s="593"/>
      <c r="CB14" s="593"/>
      <c r="CC14" s="593"/>
      <c r="CD14" s="593"/>
      <c r="CE14" s="593"/>
      <c r="CF14" s="593"/>
      <c r="CG14" s="593"/>
      <c r="CH14" s="593"/>
      <c r="CI14" s="593"/>
      <c r="CJ14" s="593"/>
      <c r="CK14" s="593"/>
      <c r="CL14" s="594"/>
      <c r="CM14" s="595">
        <v>29780896</v>
      </c>
      <c r="CN14" s="596"/>
      <c r="CO14" s="596"/>
      <c r="CP14" s="596"/>
      <c r="CQ14" s="596"/>
      <c r="CR14" s="596"/>
      <c r="CS14" s="596"/>
      <c r="CT14" s="597"/>
      <c r="CU14" s="684">
        <v>5.8</v>
      </c>
      <c r="CV14" s="684"/>
      <c r="CW14" s="684"/>
      <c r="CX14" s="684"/>
      <c r="CY14" s="601">
        <v>2658468</v>
      </c>
      <c r="CZ14" s="596"/>
      <c r="DA14" s="596"/>
      <c r="DB14" s="596"/>
      <c r="DC14" s="596"/>
      <c r="DD14" s="596"/>
      <c r="DE14" s="596"/>
      <c r="DF14" s="596"/>
      <c r="DG14" s="596"/>
      <c r="DH14" s="596"/>
      <c r="DI14" s="596"/>
      <c r="DJ14" s="596"/>
      <c r="DK14" s="597"/>
      <c r="DL14" s="601">
        <v>26550335</v>
      </c>
      <c r="DM14" s="596"/>
      <c r="DN14" s="596"/>
      <c r="DO14" s="596"/>
      <c r="DP14" s="596"/>
      <c r="DQ14" s="596"/>
      <c r="DR14" s="596"/>
      <c r="DS14" s="596"/>
      <c r="DT14" s="596"/>
      <c r="DU14" s="596"/>
      <c r="DV14" s="596"/>
      <c r="DW14" s="596"/>
      <c r="DX14" s="690"/>
    </row>
    <row r="15" spans="2:138" ht="11.25" customHeight="1" x14ac:dyDescent="0.2">
      <c r="B15" s="592" t="s">
        <v>231</v>
      </c>
      <c r="C15" s="593"/>
      <c r="D15" s="593"/>
      <c r="E15" s="593"/>
      <c r="F15" s="593"/>
      <c r="G15" s="593"/>
      <c r="H15" s="593"/>
      <c r="I15" s="593"/>
      <c r="J15" s="593"/>
      <c r="K15" s="593"/>
      <c r="L15" s="593"/>
      <c r="M15" s="593"/>
      <c r="N15" s="593"/>
      <c r="O15" s="593"/>
      <c r="P15" s="593"/>
      <c r="Q15" s="594"/>
      <c r="R15" s="595">
        <v>115264957</v>
      </c>
      <c r="S15" s="596"/>
      <c r="T15" s="596"/>
      <c r="U15" s="596"/>
      <c r="V15" s="596"/>
      <c r="W15" s="596"/>
      <c r="X15" s="596"/>
      <c r="Y15" s="597"/>
      <c r="Z15" s="684">
        <v>22.3</v>
      </c>
      <c r="AA15" s="684"/>
      <c r="AB15" s="684"/>
      <c r="AC15" s="684"/>
      <c r="AD15" s="685">
        <v>113520913</v>
      </c>
      <c r="AE15" s="685"/>
      <c r="AF15" s="685"/>
      <c r="AG15" s="685"/>
      <c r="AH15" s="685"/>
      <c r="AI15" s="685"/>
      <c r="AJ15" s="685"/>
      <c r="AK15" s="685"/>
      <c r="AL15" s="598">
        <v>36.700000000000003</v>
      </c>
      <c r="AM15" s="686"/>
      <c r="AN15" s="686"/>
      <c r="AO15" s="687"/>
      <c r="AP15" s="592" t="s">
        <v>232</v>
      </c>
      <c r="AQ15" s="593"/>
      <c r="AR15" s="593"/>
      <c r="AS15" s="593"/>
      <c r="AT15" s="593"/>
      <c r="AU15" s="593"/>
      <c r="AV15" s="593"/>
      <c r="AW15" s="593"/>
      <c r="AX15" s="593"/>
      <c r="AY15" s="593"/>
      <c r="AZ15" s="593"/>
      <c r="BA15" s="593"/>
      <c r="BB15" s="593"/>
      <c r="BC15" s="594"/>
      <c r="BD15" s="595">
        <v>46614347</v>
      </c>
      <c r="BE15" s="596"/>
      <c r="BF15" s="596"/>
      <c r="BG15" s="596"/>
      <c r="BH15" s="596"/>
      <c r="BI15" s="596"/>
      <c r="BJ15" s="596"/>
      <c r="BK15" s="597"/>
      <c r="BL15" s="684">
        <v>23.3</v>
      </c>
      <c r="BM15" s="684"/>
      <c r="BN15" s="684"/>
      <c r="BO15" s="684"/>
      <c r="BP15" s="685" t="s">
        <v>128</v>
      </c>
      <c r="BQ15" s="685"/>
      <c r="BR15" s="685"/>
      <c r="BS15" s="685"/>
      <c r="BT15" s="685"/>
      <c r="BU15" s="685"/>
      <c r="BV15" s="685"/>
      <c r="BW15" s="688"/>
      <c r="BY15" s="592" t="s">
        <v>233</v>
      </c>
      <c r="BZ15" s="593"/>
      <c r="CA15" s="593"/>
      <c r="CB15" s="593"/>
      <c r="CC15" s="593"/>
      <c r="CD15" s="593"/>
      <c r="CE15" s="593"/>
      <c r="CF15" s="593"/>
      <c r="CG15" s="593"/>
      <c r="CH15" s="593"/>
      <c r="CI15" s="593"/>
      <c r="CJ15" s="593"/>
      <c r="CK15" s="593"/>
      <c r="CL15" s="594"/>
      <c r="CM15" s="595" t="s">
        <v>119</v>
      </c>
      <c r="CN15" s="596"/>
      <c r="CO15" s="596"/>
      <c r="CP15" s="596"/>
      <c r="CQ15" s="596"/>
      <c r="CR15" s="596"/>
      <c r="CS15" s="596"/>
      <c r="CT15" s="597"/>
      <c r="CU15" s="684" t="s">
        <v>119</v>
      </c>
      <c r="CV15" s="684"/>
      <c r="CW15" s="684"/>
      <c r="CX15" s="684"/>
      <c r="CY15" s="601" t="s">
        <v>119</v>
      </c>
      <c r="CZ15" s="596"/>
      <c r="DA15" s="596"/>
      <c r="DB15" s="596"/>
      <c r="DC15" s="596"/>
      <c r="DD15" s="596"/>
      <c r="DE15" s="596"/>
      <c r="DF15" s="596"/>
      <c r="DG15" s="596"/>
      <c r="DH15" s="596"/>
      <c r="DI15" s="596"/>
      <c r="DJ15" s="596"/>
      <c r="DK15" s="597"/>
      <c r="DL15" s="601" t="s">
        <v>218</v>
      </c>
      <c r="DM15" s="596"/>
      <c r="DN15" s="596"/>
      <c r="DO15" s="596"/>
      <c r="DP15" s="596"/>
      <c r="DQ15" s="596"/>
      <c r="DR15" s="596"/>
      <c r="DS15" s="596"/>
      <c r="DT15" s="596"/>
      <c r="DU15" s="596"/>
      <c r="DV15" s="596"/>
      <c r="DW15" s="596"/>
      <c r="DX15" s="690"/>
    </row>
    <row r="16" spans="2:138" ht="11.25" customHeight="1" x14ac:dyDescent="0.2">
      <c r="B16" s="592" t="s">
        <v>234</v>
      </c>
      <c r="C16" s="593"/>
      <c r="D16" s="593"/>
      <c r="E16" s="593"/>
      <c r="F16" s="593"/>
      <c r="G16" s="593"/>
      <c r="H16" s="593"/>
      <c r="I16" s="593"/>
      <c r="J16" s="593"/>
      <c r="K16" s="593"/>
      <c r="L16" s="593"/>
      <c r="M16" s="593"/>
      <c r="N16" s="593"/>
      <c r="O16" s="593"/>
      <c r="P16" s="593"/>
      <c r="Q16" s="594"/>
      <c r="R16" s="595">
        <v>113520913</v>
      </c>
      <c r="S16" s="596"/>
      <c r="T16" s="596"/>
      <c r="U16" s="596"/>
      <c r="V16" s="596"/>
      <c r="W16" s="596"/>
      <c r="X16" s="596"/>
      <c r="Y16" s="597"/>
      <c r="Z16" s="598">
        <v>22</v>
      </c>
      <c r="AA16" s="686"/>
      <c r="AB16" s="686"/>
      <c r="AC16" s="689"/>
      <c r="AD16" s="601">
        <v>113520913</v>
      </c>
      <c r="AE16" s="596"/>
      <c r="AF16" s="596"/>
      <c r="AG16" s="596"/>
      <c r="AH16" s="596"/>
      <c r="AI16" s="596"/>
      <c r="AJ16" s="596"/>
      <c r="AK16" s="597"/>
      <c r="AL16" s="598">
        <v>36.700000000000003</v>
      </c>
      <c r="AM16" s="686"/>
      <c r="AN16" s="686"/>
      <c r="AO16" s="687"/>
      <c r="AP16" s="592" t="s">
        <v>235</v>
      </c>
      <c r="AQ16" s="593"/>
      <c r="AR16" s="593"/>
      <c r="AS16" s="593"/>
      <c r="AT16" s="593"/>
      <c r="AU16" s="593"/>
      <c r="AV16" s="593"/>
      <c r="AW16" s="593"/>
      <c r="AX16" s="593"/>
      <c r="AY16" s="593"/>
      <c r="AZ16" s="593"/>
      <c r="BA16" s="593"/>
      <c r="BB16" s="593"/>
      <c r="BC16" s="594"/>
      <c r="BD16" s="595">
        <v>1486722</v>
      </c>
      <c r="BE16" s="596"/>
      <c r="BF16" s="596"/>
      <c r="BG16" s="596"/>
      <c r="BH16" s="596"/>
      <c r="BI16" s="596"/>
      <c r="BJ16" s="596"/>
      <c r="BK16" s="597"/>
      <c r="BL16" s="684">
        <v>0.7</v>
      </c>
      <c r="BM16" s="684"/>
      <c r="BN16" s="684"/>
      <c r="BO16" s="684"/>
      <c r="BP16" s="685" t="s">
        <v>218</v>
      </c>
      <c r="BQ16" s="685"/>
      <c r="BR16" s="685"/>
      <c r="BS16" s="685"/>
      <c r="BT16" s="685"/>
      <c r="BU16" s="685"/>
      <c r="BV16" s="685"/>
      <c r="BW16" s="688"/>
      <c r="BY16" s="592" t="s">
        <v>236</v>
      </c>
      <c r="BZ16" s="593"/>
      <c r="CA16" s="593"/>
      <c r="CB16" s="593"/>
      <c r="CC16" s="593"/>
      <c r="CD16" s="593"/>
      <c r="CE16" s="593"/>
      <c r="CF16" s="593"/>
      <c r="CG16" s="593"/>
      <c r="CH16" s="593"/>
      <c r="CI16" s="593"/>
      <c r="CJ16" s="593"/>
      <c r="CK16" s="593"/>
      <c r="CL16" s="594"/>
      <c r="CM16" s="595">
        <v>140012231</v>
      </c>
      <c r="CN16" s="596"/>
      <c r="CO16" s="596"/>
      <c r="CP16" s="596"/>
      <c r="CQ16" s="596"/>
      <c r="CR16" s="596"/>
      <c r="CS16" s="596"/>
      <c r="CT16" s="597"/>
      <c r="CU16" s="684">
        <v>27.4</v>
      </c>
      <c r="CV16" s="684"/>
      <c r="CW16" s="684"/>
      <c r="CX16" s="684"/>
      <c r="CY16" s="601">
        <v>5469476</v>
      </c>
      <c r="CZ16" s="596"/>
      <c r="DA16" s="596"/>
      <c r="DB16" s="596"/>
      <c r="DC16" s="596"/>
      <c r="DD16" s="596"/>
      <c r="DE16" s="596"/>
      <c r="DF16" s="596"/>
      <c r="DG16" s="596"/>
      <c r="DH16" s="596"/>
      <c r="DI16" s="596"/>
      <c r="DJ16" s="596"/>
      <c r="DK16" s="597"/>
      <c r="DL16" s="601">
        <v>106466064</v>
      </c>
      <c r="DM16" s="596"/>
      <c r="DN16" s="596"/>
      <c r="DO16" s="596"/>
      <c r="DP16" s="596"/>
      <c r="DQ16" s="596"/>
      <c r="DR16" s="596"/>
      <c r="DS16" s="596"/>
      <c r="DT16" s="596"/>
      <c r="DU16" s="596"/>
      <c r="DV16" s="596"/>
      <c r="DW16" s="596"/>
      <c r="DX16" s="690"/>
    </row>
    <row r="17" spans="2:128" ht="11.25" customHeight="1" x14ac:dyDescent="0.2">
      <c r="B17" s="592" t="s">
        <v>237</v>
      </c>
      <c r="C17" s="593"/>
      <c r="D17" s="593"/>
      <c r="E17" s="593"/>
      <c r="F17" s="593"/>
      <c r="G17" s="593"/>
      <c r="H17" s="593"/>
      <c r="I17" s="593"/>
      <c r="J17" s="593"/>
      <c r="K17" s="593"/>
      <c r="L17" s="593"/>
      <c r="M17" s="593"/>
      <c r="N17" s="593"/>
      <c r="O17" s="593"/>
      <c r="P17" s="593"/>
      <c r="Q17" s="594"/>
      <c r="R17" s="595">
        <v>1731982</v>
      </c>
      <c r="S17" s="596"/>
      <c r="T17" s="596"/>
      <c r="U17" s="596"/>
      <c r="V17" s="596"/>
      <c r="W17" s="596"/>
      <c r="X17" s="596"/>
      <c r="Y17" s="597"/>
      <c r="Z17" s="598">
        <v>0.3</v>
      </c>
      <c r="AA17" s="686"/>
      <c r="AB17" s="686"/>
      <c r="AC17" s="689"/>
      <c r="AD17" s="601" t="s">
        <v>218</v>
      </c>
      <c r="AE17" s="596"/>
      <c r="AF17" s="596"/>
      <c r="AG17" s="596"/>
      <c r="AH17" s="596"/>
      <c r="AI17" s="596"/>
      <c r="AJ17" s="596"/>
      <c r="AK17" s="597"/>
      <c r="AL17" s="598" t="s">
        <v>119</v>
      </c>
      <c r="AM17" s="686"/>
      <c r="AN17" s="686"/>
      <c r="AO17" s="687"/>
      <c r="AP17" s="592" t="s">
        <v>238</v>
      </c>
      <c r="AQ17" s="593"/>
      <c r="AR17" s="593"/>
      <c r="AS17" s="593"/>
      <c r="AT17" s="593"/>
      <c r="AU17" s="593"/>
      <c r="AV17" s="593"/>
      <c r="AW17" s="593"/>
      <c r="AX17" s="593"/>
      <c r="AY17" s="593"/>
      <c r="AZ17" s="593"/>
      <c r="BA17" s="593"/>
      <c r="BB17" s="593"/>
      <c r="BC17" s="594"/>
      <c r="BD17" s="595">
        <v>45127625</v>
      </c>
      <c r="BE17" s="596"/>
      <c r="BF17" s="596"/>
      <c r="BG17" s="596"/>
      <c r="BH17" s="596"/>
      <c r="BI17" s="596"/>
      <c r="BJ17" s="596"/>
      <c r="BK17" s="597"/>
      <c r="BL17" s="684">
        <v>22.5</v>
      </c>
      <c r="BM17" s="684"/>
      <c r="BN17" s="684"/>
      <c r="BO17" s="684"/>
      <c r="BP17" s="685" t="s">
        <v>128</v>
      </c>
      <c r="BQ17" s="685"/>
      <c r="BR17" s="685"/>
      <c r="BS17" s="685"/>
      <c r="BT17" s="685"/>
      <c r="BU17" s="685"/>
      <c r="BV17" s="685"/>
      <c r="BW17" s="688"/>
      <c r="BY17" s="592" t="s">
        <v>239</v>
      </c>
      <c r="BZ17" s="593"/>
      <c r="CA17" s="593"/>
      <c r="CB17" s="593"/>
      <c r="CC17" s="593"/>
      <c r="CD17" s="593"/>
      <c r="CE17" s="593"/>
      <c r="CF17" s="593"/>
      <c r="CG17" s="593"/>
      <c r="CH17" s="593"/>
      <c r="CI17" s="593"/>
      <c r="CJ17" s="593"/>
      <c r="CK17" s="593"/>
      <c r="CL17" s="594"/>
      <c r="CM17" s="595">
        <v>2726158</v>
      </c>
      <c r="CN17" s="596"/>
      <c r="CO17" s="596"/>
      <c r="CP17" s="596"/>
      <c r="CQ17" s="596"/>
      <c r="CR17" s="596"/>
      <c r="CS17" s="596"/>
      <c r="CT17" s="597"/>
      <c r="CU17" s="684">
        <v>0.5</v>
      </c>
      <c r="CV17" s="684"/>
      <c r="CW17" s="684"/>
      <c r="CX17" s="684"/>
      <c r="CY17" s="601" t="s">
        <v>119</v>
      </c>
      <c r="CZ17" s="596"/>
      <c r="DA17" s="596"/>
      <c r="DB17" s="596"/>
      <c r="DC17" s="596"/>
      <c r="DD17" s="596"/>
      <c r="DE17" s="596"/>
      <c r="DF17" s="596"/>
      <c r="DG17" s="596"/>
      <c r="DH17" s="596"/>
      <c r="DI17" s="596"/>
      <c r="DJ17" s="596"/>
      <c r="DK17" s="597"/>
      <c r="DL17" s="601">
        <v>90602</v>
      </c>
      <c r="DM17" s="596"/>
      <c r="DN17" s="596"/>
      <c r="DO17" s="596"/>
      <c r="DP17" s="596"/>
      <c r="DQ17" s="596"/>
      <c r="DR17" s="596"/>
      <c r="DS17" s="596"/>
      <c r="DT17" s="596"/>
      <c r="DU17" s="596"/>
      <c r="DV17" s="596"/>
      <c r="DW17" s="596"/>
      <c r="DX17" s="690"/>
    </row>
    <row r="18" spans="2:128" ht="11.25" customHeight="1" x14ac:dyDescent="0.2">
      <c r="B18" s="592" t="s">
        <v>240</v>
      </c>
      <c r="C18" s="593"/>
      <c r="D18" s="593"/>
      <c r="E18" s="593"/>
      <c r="F18" s="593"/>
      <c r="G18" s="593"/>
      <c r="H18" s="593"/>
      <c r="I18" s="593"/>
      <c r="J18" s="593"/>
      <c r="K18" s="593"/>
      <c r="L18" s="593"/>
      <c r="M18" s="593"/>
      <c r="N18" s="593"/>
      <c r="O18" s="593"/>
      <c r="P18" s="593"/>
      <c r="Q18" s="594"/>
      <c r="R18" s="595">
        <v>12062</v>
      </c>
      <c r="S18" s="596"/>
      <c r="T18" s="596"/>
      <c r="U18" s="596"/>
      <c r="V18" s="596"/>
      <c r="W18" s="596"/>
      <c r="X18" s="596"/>
      <c r="Y18" s="597"/>
      <c r="Z18" s="598">
        <v>0</v>
      </c>
      <c r="AA18" s="686"/>
      <c r="AB18" s="686"/>
      <c r="AC18" s="689"/>
      <c r="AD18" s="601" t="s">
        <v>223</v>
      </c>
      <c r="AE18" s="596"/>
      <c r="AF18" s="596"/>
      <c r="AG18" s="596"/>
      <c r="AH18" s="596"/>
      <c r="AI18" s="596"/>
      <c r="AJ18" s="596"/>
      <c r="AK18" s="597"/>
      <c r="AL18" s="598" t="s">
        <v>119</v>
      </c>
      <c r="AM18" s="686"/>
      <c r="AN18" s="686"/>
      <c r="AO18" s="687"/>
      <c r="AP18" s="592" t="s">
        <v>241</v>
      </c>
      <c r="AQ18" s="593"/>
      <c r="AR18" s="593"/>
      <c r="AS18" s="593"/>
      <c r="AT18" s="593"/>
      <c r="AU18" s="593"/>
      <c r="AV18" s="593"/>
      <c r="AW18" s="593"/>
      <c r="AX18" s="593"/>
      <c r="AY18" s="593"/>
      <c r="AZ18" s="593"/>
      <c r="BA18" s="593"/>
      <c r="BB18" s="593"/>
      <c r="BC18" s="594"/>
      <c r="BD18" s="595">
        <v>51126578</v>
      </c>
      <c r="BE18" s="596"/>
      <c r="BF18" s="596"/>
      <c r="BG18" s="596"/>
      <c r="BH18" s="596"/>
      <c r="BI18" s="596"/>
      <c r="BJ18" s="596"/>
      <c r="BK18" s="597"/>
      <c r="BL18" s="684">
        <v>25.5</v>
      </c>
      <c r="BM18" s="684"/>
      <c r="BN18" s="684"/>
      <c r="BO18" s="684"/>
      <c r="BP18" s="685" t="s">
        <v>119</v>
      </c>
      <c r="BQ18" s="685"/>
      <c r="BR18" s="685"/>
      <c r="BS18" s="685"/>
      <c r="BT18" s="685"/>
      <c r="BU18" s="685"/>
      <c r="BV18" s="685"/>
      <c r="BW18" s="688"/>
      <c r="BY18" s="592" t="s">
        <v>242</v>
      </c>
      <c r="BZ18" s="593"/>
      <c r="CA18" s="593"/>
      <c r="CB18" s="593"/>
      <c r="CC18" s="593"/>
      <c r="CD18" s="593"/>
      <c r="CE18" s="593"/>
      <c r="CF18" s="593"/>
      <c r="CG18" s="593"/>
      <c r="CH18" s="593"/>
      <c r="CI18" s="593"/>
      <c r="CJ18" s="593"/>
      <c r="CK18" s="593"/>
      <c r="CL18" s="594"/>
      <c r="CM18" s="595">
        <v>80561033</v>
      </c>
      <c r="CN18" s="596"/>
      <c r="CO18" s="596"/>
      <c r="CP18" s="596"/>
      <c r="CQ18" s="596"/>
      <c r="CR18" s="596"/>
      <c r="CS18" s="596"/>
      <c r="CT18" s="597"/>
      <c r="CU18" s="684">
        <v>15.8</v>
      </c>
      <c r="CV18" s="684"/>
      <c r="CW18" s="684"/>
      <c r="CX18" s="684"/>
      <c r="CY18" s="601" t="s">
        <v>119</v>
      </c>
      <c r="CZ18" s="596"/>
      <c r="DA18" s="596"/>
      <c r="DB18" s="596"/>
      <c r="DC18" s="596"/>
      <c r="DD18" s="596"/>
      <c r="DE18" s="596"/>
      <c r="DF18" s="596"/>
      <c r="DG18" s="596"/>
      <c r="DH18" s="596"/>
      <c r="DI18" s="596"/>
      <c r="DJ18" s="596"/>
      <c r="DK18" s="597"/>
      <c r="DL18" s="601">
        <v>76578605</v>
      </c>
      <c r="DM18" s="596"/>
      <c r="DN18" s="596"/>
      <c r="DO18" s="596"/>
      <c r="DP18" s="596"/>
      <c r="DQ18" s="596"/>
      <c r="DR18" s="596"/>
      <c r="DS18" s="596"/>
      <c r="DT18" s="596"/>
      <c r="DU18" s="596"/>
      <c r="DV18" s="596"/>
      <c r="DW18" s="596"/>
      <c r="DX18" s="690"/>
    </row>
    <row r="19" spans="2:128" ht="11.25" customHeight="1" x14ac:dyDescent="0.2">
      <c r="B19" s="592" t="s">
        <v>243</v>
      </c>
      <c r="C19" s="593"/>
      <c r="D19" s="593"/>
      <c r="E19" s="593"/>
      <c r="F19" s="593"/>
      <c r="G19" s="593"/>
      <c r="H19" s="593"/>
      <c r="I19" s="593"/>
      <c r="J19" s="593"/>
      <c r="K19" s="593"/>
      <c r="L19" s="593"/>
      <c r="M19" s="593"/>
      <c r="N19" s="593"/>
      <c r="O19" s="593"/>
      <c r="P19" s="593"/>
      <c r="Q19" s="594"/>
      <c r="R19" s="595">
        <v>341298141</v>
      </c>
      <c r="S19" s="596"/>
      <c r="T19" s="596"/>
      <c r="U19" s="596"/>
      <c r="V19" s="596"/>
      <c r="W19" s="596"/>
      <c r="X19" s="596"/>
      <c r="Y19" s="597"/>
      <c r="Z19" s="598">
        <v>66.099999999999994</v>
      </c>
      <c r="AA19" s="686"/>
      <c r="AB19" s="686"/>
      <c r="AC19" s="689"/>
      <c r="AD19" s="601">
        <v>308019866</v>
      </c>
      <c r="AE19" s="596"/>
      <c r="AF19" s="596"/>
      <c r="AG19" s="596"/>
      <c r="AH19" s="596"/>
      <c r="AI19" s="596"/>
      <c r="AJ19" s="596"/>
      <c r="AK19" s="597"/>
      <c r="AL19" s="598">
        <v>99.5</v>
      </c>
      <c r="AM19" s="686"/>
      <c r="AN19" s="686"/>
      <c r="AO19" s="687"/>
      <c r="AP19" s="592" t="s">
        <v>244</v>
      </c>
      <c r="AQ19" s="593"/>
      <c r="AR19" s="593"/>
      <c r="AS19" s="593"/>
      <c r="AT19" s="593"/>
      <c r="AU19" s="593"/>
      <c r="AV19" s="593"/>
      <c r="AW19" s="593"/>
      <c r="AX19" s="593"/>
      <c r="AY19" s="593"/>
      <c r="AZ19" s="593"/>
      <c r="BA19" s="593"/>
      <c r="BB19" s="593"/>
      <c r="BC19" s="594"/>
      <c r="BD19" s="595">
        <v>3494582</v>
      </c>
      <c r="BE19" s="596"/>
      <c r="BF19" s="596"/>
      <c r="BG19" s="596"/>
      <c r="BH19" s="596"/>
      <c r="BI19" s="596"/>
      <c r="BJ19" s="596"/>
      <c r="BK19" s="597"/>
      <c r="BL19" s="684">
        <v>1.7</v>
      </c>
      <c r="BM19" s="684"/>
      <c r="BN19" s="684"/>
      <c r="BO19" s="684"/>
      <c r="BP19" s="685" t="s">
        <v>218</v>
      </c>
      <c r="BQ19" s="685"/>
      <c r="BR19" s="685"/>
      <c r="BS19" s="685"/>
      <c r="BT19" s="685"/>
      <c r="BU19" s="685"/>
      <c r="BV19" s="685"/>
      <c r="BW19" s="688"/>
      <c r="BY19" s="592" t="s">
        <v>245</v>
      </c>
      <c r="BZ19" s="593"/>
      <c r="CA19" s="593"/>
      <c r="CB19" s="593"/>
      <c r="CC19" s="593"/>
      <c r="CD19" s="593"/>
      <c r="CE19" s="593"/>
      <c r="CF19" s="593"/>
      <c r="CG19" s="593"/>
      <c r="CH19" s="593"/>
      <c r="CI19" s="593"/>
      <c r="CJ19" s="593"/>
      <c r="CK19" s="593"/>
      <c r="CL19" s="594"/>
      <c r="CM19" s="595" t="s">
        <v>128</v>
      </c>
      <c r="CN19" s="596"/>
      <c r="CO19" s="596"/>
      <c r="CP19" s="596"/>
      <c r="CQ19" s="596"/>
      <c r="CR19" s="596"/>
      <c r="CS19" s="596"/>
      <c r="CT19" s="597"/>
      <c r="CU19" s="684" t="s">
        <v>218</v>
      </c>
      <c r="CV19" s="684"/>
      <c r="CW19" s="684"/>
      <c r="CX19" s="684"/>
      <c r="CY19" s="601" t="s">
        <v>218</v>
      </c>
      <c r="CZ19" s="596"/>
      <c r="DA19" s="596"/>
      <c r="DB19" s="596"/>
      <c r="DC19" s="596"/>
      <c r="DD19" s="596"/>
      <c r="DE19" s="596"/>
      <c r="DF19" s="596"/>
      <c r="DG19" s="596"/>
      <c r="DH19" s="596"/>
      <c r="DI19" s="596"/>
      <c r="DJ19" s="596"/>
      <c r="DK19" s="597"/>
      <c r="DL19" s="601" t="s">
        <v>128</v>
      </c>
      <c r="DM19" s="596"/>
      <c r="DN19" s="596"/>
      <c r="DO19" s="596"/>
      <c r="DP19" s="596"/>
      <c r="DQ19" s="596"/>
      <c r="DR19" s="596"/>
      <c r="DS19" s="596"/>
      <c r="DT19" s="596"/>
      <c r="DU19" s="596"/>
      <c r="DV19" s="596"/>
      <c r="DW19" s="596"/>
      <c r="DX19" s="690"/>
    </row>
    <row r="20" spans="2:128" ht="11.25" customHeight="1" x14ac:dyDescent="0.2">
      <c r="B20" s="592" t="s">
        <v>246</v>
      </c>
      <c r="C20" s="593"/>
      <c r="D20" s="593"/>
      <c r="E20" s="593"/>
      <c r="F20" s="593"/>
      <c r="G20" s="593"/>
      <c r="H20" s="593"/>
      <c r="I20" s="593"/>
      <c r="J20" s="593"/>
      <c r="K20" s="593"/>
      <c r="L20" s="593"/>
      <c r="M20" s="593"/>
      <c r="N20" s="593"/>
      <c r="O20" s="593"/>
      <c r="P20" s="593"/>
      <c r="Q20" s="594"/>
      <c r="R20" s="595">
        <v>338042</v>
      </c>
      <c r="S20" s="596"/>
      <c r="T20" s="596"/>
      <c r="U20" s="596"/>
      <c r="V20" s="596"/>
      <c r="W20" s="596"/>
      <c r="X20" s="596"/>
      <c r="Y20" s="597"/>
      <c r="Z20" s="598">
        <v>0.1</v>
      </c>
      <c r="AA20" s="686"/>
      <c r="AB20" s="686"/>
      <c r="AC20" s="689"/>
      <c r="AD20" s="601">
        <v>338042</v>
      </c>
      <c r="AE20" s="596"/>
      <c r="AF20" s="596"/>
      <c r="AG20" s="596"/>
      <c r="AH20" s="596"/>
      <c r="AI20" s="596"/>
      <c r="AJ20" s="596"/>
      <c r="AK20" s="597"/>
      <c r="AL20" s="598">
        <v>0.1</v>
      </c>
      <c r="AM20" s="686"/>
      <c r="AN20" s="686"/>
      <c r="AO20" s="687"/>
      <c r="AP20" s="691" t="s">
        <v>247</v>
      </c>
      <c r="AQ20" s="692"/>
      <c r="AR20" s="692"/>
      <c r="AS20" s="692"/>
      <c r="AT20" s="692"/>
      <c r="AU20" s="692"/>
      <c r="AV20" s="692"/>
      <c r="AW20" s="692"/>
      <c r="AX20" s="692"/>
      <c r="AY20" s="692"/>
      <c r="AZ20" s="692"/>
      <c r="BA20" s="692"/>
      <c r="BB20" s="692"/>
      <c r="BC20" s="693"/>
      <c r="BD20" s="595">
        <v>1426325</v>
      </c>
      <c r="BE20" s="596"/>
      <c r="BF20" s="596"/>
      <c r="BG20" s="596"/>
      <c r="BH20" s="596"/>
      <c r="BI20" s="596"/>
      <c r="BJ20" s="596"/>
      <c r="BK20" s="597"/>
      <c r="BL20" s="684">
        <v>0.7</v>
      </c>
      <c r="BM20" s="684"/>
      <c r="BN20" s="684"/>
      <c r="BO20" s="684"/>
      <c r="BP20" s="685" t="s">
        <v>128</v>
      </c>
      <c r="BQ20" s="685"/>
      <c r="BR20" s="685"/>
      <c r="BS20" s="685"/>
      <c r="BT20" s="685"/>
      <c r="BU20" s="685"/>
      <c r="BV20" s="685"/>
      <c r="BW20" s="688"/>
      <c r="BY20" s="691" t="s">
        <v>248</v>
      </c>
      <c r="BZ20" s="692"/>
      <c r="CA20" s="692"/>
      <c r="CB20" s="692"/>
      <c r="CC20" s="692"/>
      <c r="CD20" s="692"/>
      <c r="CE20" s="692"/>
      <c r="CF20" s="692"/>
      <c r="CG20" s="692"/>
      <c r="CH20" s="692"/>
      <c r="CI20" s="692"/>
      <c r="CJ20" s="692"/>
      <c r="CK20" s="692"/>
      <c r="CL20" s="693"/>
      <c r="CM20" s="595" t="s">
        <v>128</v>
      </c>
      <c r="CN20" s="596"/>
      <c r="CO20" s="596"/>
      <c r="CP20" s="596"/>
      <c r="CQ20" s="596"/>
      <c r="CR20" s="596"/>
      <c r="CS20" s="596"/>
      <c r="CT20" s="597"/>
      <c r="CU20" s="684" t="s">
        <v>128</v>
      </c>
      <c r="CV20" s="684"/>
      <c r="CW20" s="684"/>
      <c r="CX20" s="684"/>
      <c r="CY20" s="601" t="s">
        <v>218</v>
      </c>
      <c r="CZ20" s="596"/>
      <c r="DA20" s="596"/>
      <c r="DB20" s="596"/>
      <c r="DC20" s="596"/>
      <c r="DD20" s="596"/>
      <c r="DE20" s="596"/>
      <c r="DF20" s="596"/>
      <c r="DG20" s="596"/>
      <c r="DH20" s="596"/>
      <c r="DI20" s="596"/>
      <c r="DJ20" s="596"/>
      <c r="DK20" s="597"/>
      <c r="DL20" s="601" t="s">
        <v>119</v>
      </c>
      <c r="DM20" s="596"/>
      <c r="DN20" s="596"/>
      <c r="DO20" s="596"/>
      <c r="DP20" s="596"/>
      <c r="DQ20" s="596"/>
      <c r="DR20" s="596"/>
      <c r="DS20" s="596"/>
      <c r="DT20" s="596"/>
      <c r="DU20" s="596"/>
      <c r="DV20" s="596"/>
      <c r="DW20" s="596"/>
      <c r="DX20" s="690"/>
    </row>
    <row r="21" spans="2:128" ht="11.25" customHeight="1" x14ac:dyDescent="0.2">
      <c r="B21" s="592" t="s">
        <v>249</v>
      </c>
      <c r="C21" s="593"/>
      <c r="D21" s="593"/>
      <c r="E21" s="593"/>
      <c r="F21" s="593"/>
      <c r="G21" s="593"/>
      <c r="H21" s="593"/>
      <c r="I21" s="593"/>
      <c r="J21" s="593"/>
      <c r="K21" s="593"/>
      <c r="L21" s="593"/>
      <c r="M21" s="593"/>
      <c r="N21" s="593"/>
      <c r="O21" s="593"/>
      <c r="P21" s="593"/>
      <c r="Q21" s="594"/>
      <c r="R21" s="595">
        <v>2115139</v>
      </c>
      <c r="S21" s="596"/>
      <c r="T21" s="596"/>
      <c r="U21" s="596"/>
      <c r="V21" s="596"/>
      <c r="W21" s="596"/>
      <c r="X21" s="596"/>
      <c r="Y21" s="597"/>
      <c r="Z21" s="598">
        <v>0.4</v>
      </c>
      <c r="AA21" s="686"/>
      <c r="AB21" s="686"/>
      <c r="AC21" s="689"/>
      <c r="AD21" s="601" t="s">
        <v>119</v>
      </c>
      <c r="AE21" s="596"/>
      <c r="AF21" s="596"/>
      <c r="AG21" s="596"/>
      <c r="AH21" s="596"/>
      <c r="AI21" s="596"/>
      <c r="AJ21" s="596"/>
      <c r="AK21" s="597"/>
      <c r="AL21" s="598" t="s">
        <v>119</v>
      </c>
      <c r="AM21" s="686"/>
      <c r="AN21" s="686"/>
      <c r="AO21" s="687"/>
      <c r="AP21" s="691" t="s">
        <v>250</v>
      </c>
      <c r="AQ21" s="692"/>
      <c r="AR21" s="692"/>
      <c r="AS21" s="692"/>
      <c r="AT21" s="692"/>
      <c r="AU21" s="692"/>
      <c r="AV21" s="692"/>
      <c r="AW21" s="692"/>
      <c r="AX21" s="692"/>
      <c r="AY21" s="692"/>
      <c r="AZ21" s="692"/>
      <c r="BA21" s="692"/>
      <c r="BB21" s="692"/>
      <c r="BC21" s="693"/>
      <c r="BD21" s="595">
        <v>988845</v>
      </c>
      <c r="BE21" s="596"/>
      <c r="BF21" s="596"/>
      <c r="BG21" s="596"/>
      <c r="BH21" s="596"/>
      <c r="BI21" s="596"/>
      <c r="BJ21" s="596"/>
      <c r="BK21" s="597"/>
      <c r="BL21" s="684">
        <v>0.5</v>
      </c>
      <c r="BM21" s="684"/>
      <c r="BN21" s="684"/>
      <c r="BO21" s="684"/>
      <c r="BP21" s="685" t="s">
        <v>119</v>
      </c>
      <c r="BQ21" s="685"/>
      <c r="BR21" s="685"/>
      <c r="BS21" s="685"/>
      <c r="BT21" s="685"/>
      <c r="BU21" s="685"/>
      <c r="BV21" s="685"/>
      <c r="BW21" s="688"/>
      <c r="BY21" s="691" t="s">
        <v>251</v>
      </c>
      <c r="BZ21" s="692"/>
      <c r="CA21" s="692"/>
      <c r="CB21" s="692"/>
      <c r="CC21" s="692"/>
      <c r="CD21" s="692"/>
      <c r="CE21" s="692"/>
      <c r="CF21" s="692"/>
      <c r="CG21" s="692"/>
      <c r="CH21" s="692"/>
      <c r="CI21" s="692"/>
      <c r="CJ21" s="692"/>
      <c r="CK21" s="692"/>
      <c r="CL21" s="693"/>
      <c r="CM21" s="595">
        <v>393953</v>
      </c>
      <c r="CN21" s="596"/>
      <c r="CO21" s="596"/>
      <c r="CP21" s="596"/>
      <c r="CQ21" s="596"/>
      <c r="CR21" s="596"/>
      <c r="CS21" s="596"/>
      <c r="CT21" s="597"/>
      <c r="CU21" s="684">
        <v>0.1</v>
      </c>
      <c r="CV21" s="684"/>
      <c r="CW21" s="684"/>
      <c r="CX21" s="684"/>
      <c r="CY21" s="601" t="s">
        <v>119</v>
      </c>
      <c r="CZ21" s="596"/>
      <c r="DA21" s="596"/>
      <c r="DB21" s="596"/>
      <c r="DC21" s="596"/>
      <c r="DD21" s="596"/>
      <c r="DE21" s="596"/>
      <c r="DF21" s="596"/>
      <c r="DG21" s="596"/>
      <c r="DH21" s="596"/>
      <c r="DI21" s="596"/>
      <c r="DJ21" s="596"/>
      <c r="DK21" s="597"/>
      <c r="DL21" s="601">
        <v>393953</v>
      </c>
      <c r="DM21" s="596"/>
      <c r="DN21" s="596"/>
      <c r="DO21" s="596"/>
      <c r="DP21" s="596"/>
      <c r="DQ21" s="596"/>
      <c r="DR21" s="596"/>
      <c r="DS21" s="596"/>
      <c r="DT21" s="596"/>
      <c r="DU21" s="596"/>
      <c r="DV21" s="596"/>
      <c r="DW21" s="596"/>
      <c r="DX21" s="690"/>
    </row>
    <row r="22" spans="2:128" ht="11.25" customHeight="1" x14ac:dyDescent="0.2">
      <c r="B22" s="592" t="s">
        <v>252</v>
      </c>
      <c r="C22" s="593"/>
      <c r="D22" s="593"/>
      <c r="E22" s="593"/>
      <c r="F22" s="593"/>
      <c r="G22" s="593"/>
      <c r="H22" s="593"/>
      <c r="I22" s="593"/>
      <c r="J22" s="593"/>
      <c r="K22" s="593"/>
      <c r="L22" s="593"/>
      <c r="M22" s="593"/>
      <c r="N22" s="593"/>
      <c r="O22" s="593"/>
      <c r="P22" s="593"/>
      <c r="Q22" s="594"/>
      <c r="R22" s="595">
        <v>5741961</v>
      </c>
      <c r="S22" s="596"/>
      <c r="T22" s="596"/>
      <c r="U22" s="596"/>
      <c r="V22" s="596"/>
      <c r="W22" s="596"/>
      <c r="X22" s="596"/>
      <c r="Y22" s="597"/>
      <c r="Z22" s="598">
        <v>1.1000000000000001</v>
      </c>
      <c r="AA22" s="686"/>
      <c r="AB22" s="686"/>
      <c r="AC22" s="689"/>
      <c r="AD22" s="601">
        <v>496954</v>
      </c>
      <c r="AE22" s="596"/>
      <c r="AF22" s="596"/>
      <c r="AG22" s="596"/>
      <c r="AH22" s="596"/>
      <c r="AI22" s="596"/>
      <c r="AJ22" s="596"/>
      <c r="AK22" s="597"/>
      <c r="AL22" s="598">
        <v>0.2</v>
      </c>
      <c r="AM22" s="686"/>
      <c r="AN22" s="686"/>
      <c r="AO22" s="687"/>
      <c r="AP22" s="691" t="s">
        <v>253</v>
      </c>
      <c r="AQ22" s="692"/>
      <c r="AR22" s="692"/>
      <c r="AS22" s="692"/>
      <c r="AT22" s="692"/>
      <c r="AU22" s="692"/>
      <c r="AV22" s="692"/>
      <c r="AW22" s="692"/>
      <c r="AX22" s="692"/>
      <c r="AY22" s="692"/>
      <c r="AZ22" s="692"/>
      <c r="BA22" s="692"/>
      <c r="BB22" s="692"/>
      <c r="BC22" s="693"/>
      <c r="BD22" s="595">
        <v>2483587</v>
      </c>
      <c r="BE22" s="596"/>
      <c r="BF22" s="596"/>
      <c r="BG22" s="596"/>
      <c r="BH22" s="596"/>
      <c r="BI22" s="596"/>
      <c r="BJ22" s="596"/>
      <c r="BK22" s="597"/>
      <c r="BL22" s="684">
        <v>1.2</v>
      </c>
      <c r="BM22" s="684"/>
      <c r="BN22" s="684"/>
      <c r="BO22" s="684"/>
      <c r="BP22" s="685" t="s">
        <v>119</v>
      </c>
      <c r="BQ22" s="685"/>
      <c r="BR22" s="685"/>
      <c r="BS22" s="685"/>
      <c r="BT22" s="685"/>
      <c r="BU22" s="685"/>
      <c r="BV22" s="685"/>
      <c r="BW22" s="688"/>
      <c r="BY22" s="691" t="s">
        <v>254</v>
      </c>
      <c r="BZ22" s="692"/>
      <c r="CA22" s="692"/>
      <c r="CB22" s="692"/>
      <c r="CC22" s="692"/>
      <c r="CD22" s="692"/>
      <c r="CE22" s="692"/>
      <c r="CF22" s="692"/>
      <c r="CG22" s="692"/>
      <c r="CH22" s="692"/>
      <c r="CI22" s="692"/>
      <c r="CJ22" s="692"/>
      <c r="CK22" s="692"/>
      <c r="CL22" s="693"/>
      <c r="CM22" s="595">
        <v>776134</v>
      </c>
      <c r="CN22" s="596"/>
      <c r="CO22" s="596"/>
      <c r="CP22" s="596"/>
      <c r="CQ22" s="596"/>
      <c r="CR22" s="596"/>
      <c r="CS22" s="596"/>
      <c r="CT22" s="597"/>
      <c r="CU22" s="684">
        <v>0.2</v>
      </c>
      <c r="CV22" s="684"/>
      <c r="CW22" s="684"/>
      <c r="CX22" s="684"/>
      <c r="CY22" s="601" t="s">
        <v>218</v>
      </c>
      <c r="CZ22" s="596"/>
      <c r="DA22" s="596"/>
      <c r="DB22" s="596"/>
      <c r="DC22" s="596"/>
      <c r="DD22" s="596"/>
      <c r="DE22" s="596"/>
      <c r="DF22" s="596"/>
      <c r="DG22" s="596"/>
      <c r="DH22" s="596"/>
      <c r="DI22" s="596"/>
      <c r="DJ22" s="596"/>
      <c r="DK22" s="597"/>
      <c r="DL22" s="601">
        <v>776134</v>
      </c>
      <c r="DM22" s="596"/>
      <c r="DN22" s="596"/>
      <c r="DO22" s="596"/>
      <c r="DP22" s="596"/>
      <c r="DQ22" s="596"/>
      <c r="DR22" s="596"/>
      <c r="DS22" s="596"/>
      <c r="DT22" s="596"/>
      <c r="DU22" s="596"/>
      <c r="DV22" s="596"/>
      <c r="DW22" s="596"/>
      <c r="DX22" s="690"/>
    </row>
    <row r="23" spans="2:128" ht="11.25" customHeight="1" x14ac:dyDescent="0.2">
      <c r="B23" s="592" t="s">
        <v>255</v>
      </c>
      <c r="C23" s="593"/>
      <c r="D23" s="593"/>
      <c r="E23" s="593"/>
      <c r="F23" s="593"/>
      <c r="G23" s="593"/>
      <c r="H23" s="593"/>
      <c r="I23" s="593"/>
      <c r="J23" s="593"/>
      <c r="K23" s="593"/>
      <c r="L23" s="593"/>
      <c r="M23" s="593"/>
      <c r="N23" s="593"/>
      <c r="O23" s="593"/>
      <c r="P23" s="593"/>
      <c r="Q23" s="594"/>
      <c r="R23" s="595">
        <v>2074059</v>
      </c>
      <c r="S23" s="596"/>
      <c r="T23" s="596"/>
      <c r="U23" s="596"/>
      <c r="V23" s="596"/>
      <c r="W23" s="596"/>
      <c r="X23" s="596"/>
      <c r="Y23" s="597"/>
      <c r="Z23" s="598">
        <v>0.4</v>
      </c>
      <c r="AA23" s="686"/>
      <c r="AB23" s="686"/>
      <c r="AC23" s="689"/>
      <c r="AD23" s="601">
        <v>694</v>
      </c>
      <c r="AE23" s="596"/>
      <c r="AF23" s="596"/>
      <c r="AG23" s="596"/>
      <c r="AH23" s="596"/>
      <c r="AI23" s="596"/>
      <c r="AJ23" s="596"/>
      <c r="AK23" s="597"/>
      <c r="AL23" s="598">
        <v>0</v>
      </c>
      <c r="AM23" s="686"/>
      <c r="AN23" s="686"/>
      <c r="AO23" s="687"/>
      <c r="AP23" s="691" t="s">
        <v>256</v>
      </c>
      <c r="AQ23" s="692"/>
      <c r="AR23" s="692"/>
      <c r="AS23" s="692"/>
      <c r="AT23" s="692"/>
      <c r="AU23" s="692"/>
      <c r="AV23" s="692"/>
      <c r="AW23" s="692"/>
      <c r="AX23" s="692"/>
      <c r="AY23" s="692"/>
      <c r="AZ23" s="692"/>
      <c r="BA23" s="692"/>
      <c r="BB23" s="692"/>
      <c r="BC23" s="693"/>
      <c r="BD23" s="595">
        <v>13082769</v>
      </c>
      <c r="BE23" s="596"/>
      <c r="BF23" s="596"/>
      <c r="BG23" s="596"/>
      <c r="BH23" s="596"/>
      <c r="BI23" s="596"/>
      <c r="BJ23" s="596"/>
      <c r="BK23" s="597"/>
      <c r="BL23" s="684">
        <v>6.5</v>
      </c>
      <c r="BM23" s="684"/>
      <c r="BN23" s="684"/>
      <c r="BO23" s="684"/>
      <c r="BP23" s="685" t="s">
        <v>218</v>
      </c>
      <c r="BQ23" s="685"/>
      <c r="BR23" s="685"/>
      <c r="BS23" s="685"/>
      <c r="BT23" s="685"/>
      <c r="BU23" s="685"/>
      <c r="BV23" s="685"/>
      <c r="BW23" s="688"/>
      <c r="BY23" s="691" t="s">
        <v>257</v>
      </c>
      <c r="BZ23" s="692"/>
      <c r="CA23" s="692"/>
      <c r="CB23" s="692"/>
      <c r="CC23" s="692"/>
      <c r="CD23" s="692"/>
      <c r="CE23" s="692"/>
      <c r="CF23" s="692"/>
      <c r="CG23" s="692"/>
      <c r="CH23" s="692"/>
      <c r="CI23" s="692"/>
      <c r="CJ23" s="692"/>
      <c r="CK23" s="692"/>
      <c r="CL23" s="693"/>
      <c r="CM23" s="595">
        <v>718565</v>
      </c>
      <c r="CN23" s="596"/>
      <c r="CO23" s="596"/>
      <c r="CP23" s="596"/>
      <c r="CQ23" s="596"/>
      <c r="CR23" s="596"/>
      <c r="CS23" s="596"/>
      <c r="CT23" s="597"/>
      <c r="CU23" s="684">
        <v>0.1</v>
      </c>
      <c r="CV23" s="684"/>
      <c r="CW23" s="684"/>
      <c r="CX23" s="684"/>
      <c r="CY23" s="601" t="s">
        <v>119</v>
      </c>
      <c r="CZ23" s="596"/>
      <c r="DA23" s="596"/>
      <c r="DB23" s="596"/>
      <c r="DC23" s="596"/>
      <c r="DD23" s="596"/>
      <c r="DE23" s="596"/>
      <c r="DF23" s="596"/>
      <c r="DG23" s="596"/>
      <c r="DH23" s="596"/>
      <c r="DI23" s="596"/>
      <c r="DJ23" s="596"/>
      <c r="DK23" s="597"/>
      <c r="DL23" s="601">
        <v>718565</v>
      </c>
      <c r="DM23" s="596"/>
      <c r="DN23" s="596"/>
      <c r="DO23" s="596"/>
      <c r="DP23" s="596"/>
      <c r="DQ23" s="596"/>
      <c r="DR23" s="596"/>
      <c r="DS23" s="596"/>
      <c r="DT23" s="596"/>
      <c r="DU23" s="596"/>
      <c r="DV23" s="596"/>
      <c r="DW23" s="596"/>
      <c r="DX23" s="690"/>
    </row>
    <row r="24" spans="2:128" ht="11.25" customHeight="1" x14ac:dyDescent="0.2">
      <c r="B24" s="592" t="s">
        <v>258</v>
      </c>
      <c r="C24" s="593"/>
      <c r="D24" s="593"/>
      <c r="E24" s="593"/>
      <c r="F24" s="593"/>
      <c r="G24" s="593"/>
      <c r="H24" s="593"/>
      <c r="I24" s="593"/>
      <c r="J24" s="593"/>
      <c r="K24" s="593"/>
      <c r="L24" s="593"/>
      <c r="M24" s="593"/>
      <c r="N24" s="593"/>
      <c r="O24" s="593"/>
      <c r="P24" s="593"/>
      <c r="Q24" s="594"/>
      <c r="R24" s="595">
        <v>58191929</v>
      </c>
      <c r="S24" s="596"/>
      <c r="T24" s="596"/>
      <c r="U24" s="596"/>
      <c r="V24" s="596"/>
      <c r="W24" s="596"/>
      <c r="X24" s="596"/>
      <c r="Y24" s="597"/>
      <c r="Z24" s="598">
        <v>11.3</v>
      </c>
      <c r="AA24" s="686"/>
      <c r="AB24" s="686"/>
      <c r="AC24" s="689"/>
      <c r="AD24" s="601" t="s">
        <v>119</v>
      </c>
      <c r="AE24" s="596"/>
      <c r="AF24" s="596"/>
      <c r="AG24" s="596"/>
      <c r="AH24" s="596"/>
      <c r="AI24" s="596"/>
      <c r="AJ24" s="596"/>
      <c r="AK24" s="597"/>
      <c r="AL24" s="598" t="s">
        <v>218</v>
      </c>
      <c r="AM24" s="686"/>
      <c r="AN24" s="686"/>
      <c r="AO24" s="687"/>
      <c r="AP24" s="691" t="s">
        <v>259</v>
      </c>
      <c r="AQ24" s="692"/>
      <c r="AR24" s="692"/>
      <c r="AS24" s="692"/>
      <c r="AT24" s="692"/>
      <c r="AU24" s="692"/>
      <c r="AV24" s="692"/>
      <c r="AW24" s="692"/>
      <c r="AX24" s="692"/>
      <c r="AY24" s="692"/>
      <c r="AZ24" s="692"/>
      <c r="BA24" s="692"/>
      <c r="BB24" s="692"/>
      <c r="BC24" s="693"/>
      <c r="BD24" s="595">
        <v>18160136</v>
      </c>
      <c r="BE24" s="596"/>
      <c r="BF24" s="596"/>
      <c r="BG24" s="596"/>
      <c r="BH24" s="596"/>
      <c r="BI24" s="596"/>
      <c r="BJ24" s="596"/>
      <c r="BK24" s="597"/>
      <c r="BL24" s="684">
        <v>9.1</v>
      </c>
      <c r="BM24" s="684"/>
      <c r="BN24" s="684"/>
      <c r="BO24" s="684"/>
      <c r="BP24" s="685" t="s">
        <v>119</v>
      </c>
      <c r="BQ24" s="685"/>
      <c r="BR24" s="685"/>
      <c r="BS24" s="685"/>
      <c r="BT24" s="685"/>
      <c r="BU24" s="685"/>
      <c r="BV24" s="685"/>
      <c r="BW24" s="688"/>
      <c r="BY24" s="691" t="s">
        <v>260</v>
      </c>
      <c r="BZ24" s="692"/>
      <c r="CA24" s="692"/>
      <c r="CB24" s="692"/>
      <c r="CC24" s="692"/>
      <c r="CD24" s="692"/>
      <c r="CE24" s="692"/>
      <c r="CF24" s="692"/>
      <c r="CG24" s="692"/>
      <c r="CH24" s="692"/>
      <c r="CI24" s="692"/>
      <c r="CJ24" s="692"/>
      <c r="CK24" s="692"/>
      <c r="CL24" s="693"/>
      <c r="CM24" s="595" t="s">
        <v>218</v>
      </c>
      <c r="CN24" s="596"/>
      <c r="CO24" s="596"/>
      <c r="CP24" s="596"/>
      <c r="CQ24" s="596"/>
      <c r="CR24" s="596"/>
      <c r="CS24" s="596"/>
      <c r="CT24" s="597"/>
      <c r="CU24" s="684" t="s">
        <v>218</v>
      </c>
      <c r="CV24" s="684"/>
      <c r="CW24" s="684"/>
      <c r="CX24" s="684"/>
      <c r="CY24" s="601" t="s">
        <v>128</v>
      </c>
      <c r="CZ24" s="596"/>
      <c r="DA24" s="596"/>
      <c r="DB24" s="596"/>
      <c r="DC24" s="596"/>
      <c r="DD24" s="596"/>
      <c r="DE24" s="596"/>
      <c r="DF24" s="596"/>
      <c r="DG24" s="596"/>
      <c r="DH24" s="596"/>
      <c r="DI24" s="596"/>
      <c r="DJ24" s="596"/>
      <c r="DK24" s="597"/>
      <c r="DL24" s="601" t="s">
        <v>119</v>
      </c>
      <c r="DM24" s="596"/>
      <c r="DN24" s="596"/>
      <c r="DO24" s="596"/>
      <c r="DP24" s="596"/>
      <c r="DQ24" s="596"/>
      <c r="DR24" s="596"/>
      <c r="DS24" s="596"/>
      <c r="DT24" s="596"/>
      <c r="DU24" s="596"/>
      <c r="DV24" s="596"/>
      <c r="DW24" s="596"/>
      <c r="DX24" s="690"/>
    </row>
    <row r="25" spans="2:128" ht="11.25" customHeight="1" x14ac:dyDescent="0.2">
      <c r="B25" s="592" t="s">
        <v>261</v>
      </c>
      <c r="C25" s="593"/>
      <c r="D25" s="593"/>
      <c r="E25" s="593"/>
      <c r="F25" s="593"/>
      <c r="G25" s="593"/>
      <c r="H25" s="593"/>
      <c r="I25" s="593"/>
      <c r="J25" s="593"/>
      <c r="K25" s="593"/>
      <c r="L25" s="593"/>
      <c r="M25" s="593"/>
      <c r="N25" s="593"/>
      <c r="O25" s="593"/>
      <c r="P25" s="593"/>
      <c r="Q25" s="594"/>
      <c r="R25" s="595" t="s">
        <v>218</v>
      </c>
      <c r="S25" s="596"/>
      <c r="T25" s="596"/>
      <c r="U25" s="596"/>
      <c r="V25" s="596"/>
      <c r="W25" s="596"/>
      <c r="X25" s="596"/>
      <c r="Y25" s="597"/>
      <c r="Z25" s="598" t="s">
        <v>128</v>
      </c>
      <c r="AA25" s="686"/>
      <c r="AB25" s="686"/>
      <c r="AC25" s="689"/>
      <c r="AD25" s="601" t="s">
        <v>218</v>
      </c>
      <c r="AE25" s="596"/>
      <c r="AF25" s="596"/>
      <c r="AG25" s="596"/>
      <c r="AH25" s="596"/>
      <c r="AI25" s="596"/>
      <c r="AJ25" s="596"/>
      <c r="AK25" s="597"/>
      <c r="AL25" s="598" t="s">
        <v>119</v>
      </c>
      <c r="AM25" s="686"/>
      <c r="AN25" s="686"/>
      <c r="AO25" s="687"/>
      <c r="AP25" s="691" t="s">
        <v>262</v>
      </c>
      <c r="AQ25" s="692"/>
      <c r="AR25" s="692"/>
      <c r="AS25" s="692"/>
      <c r="AT25" s="692"/>
      <c r="AU25" s="692"/>
      <c r="AV25" s="692"/>
      <c r="AW25" s="692"/>
      <c r="AX25" s="692"/>
      <c r="AY25" s="692"/>
      <c r="AZ25" s="692"/>
      <c r="BA25" s="692"/>
      <c r="BB25" s="692"/>
      <c r="BC25" s="693"/>
      <c r="BD25" s="595">
        <v>7328</v>
      </c>
      <c r="BE25" s="596"/>
      <c r="BF25" s="596"/>
      <c r="BG25" s="596"/>
      <c r="BH25" s="596"/>
      <c r="BI25" s="596"/>
      <c r="BJ25" s="596"/>
      <c r="BK25" s="597"/>
      <c r="BL25" s="684">
        <v>0</v>
      </c>
      <c r="BM25" s="684"/>
      <c r="BN25" s="684"/>
      <c r="BO25" s="684"/>
      <c r="BP25" s="685" t="s">
        <v>128</v>
      </c>
      <c r="BQ25" s="685"/>
      <c r="BR25" s="685"/>
      <c r="BS25" s="685"/>
      <c r="BT25" s="685"/>
      <c r="BU25" s="685"/>
      <c r="BV25" s="685"/>
      <c r="BW25" s="688"/>
      <c r="BY25" s="691" t="s">
        <v>263</v>
      </c>
      <c r="BZ25" s="692"/>
      <c r="CA25" s="692"/>
      <c r="CB25" s="692"/>
      <c r="CC25" s="692"/>
      <c r="CD25" s="692"/>
      <c r="CE25" s="692"/>
      <c r="CF25" s="692"/>
      <c r="CG25" s="692"/>
      <c r="CH25" s="692"/>
      <c r="CI25" s="692"/>
      <c r="CJ25" s="692"/>
      <c r="CK25" s="692"/>
      <c r="CL25" s="693"/>
      <c r="CM25" s="595" t="s">
        <v>119</v>
      </c>
      <c r="CN25" s="596"/>
      <c r="CO25" s="596"/>
      <c r="CP25" s="596"/>
      <c r="CQ25" s="596"/>
      <c r="CR25" s="596"/>
      <c r="CS25" s="596"/>
      <c r="CT25" s="597"/>
      <c r="CU25" s="684" t="s">
        <v>218</v>
      </c>
      <c r="CV25" s="684"/>
      <c r="CW25" s="684"/>
      <c r="CX25" s="684"/>
      <c r="CY25" s="601" t="s">
        <v>119</v>
      </c>
      <c r="CZ25" s="596"/>
      <c r="DA25" s="596"/>
      <c r="DB25" s="596"/>
      <c r="DC25" s="596"/>
      <c r="DD25" s="596"/>
      <c r="DE25" s="596"/>
      <c r="DF25" s="596"/>
      <c r="DG25" s="596"/>
      <c r="DH25" s="596"/>
      <c r="DI25" s="596"/>
      <c r="DJ25" s="596"/>
      <c r="DK25" s="597"/>
      <c r="DL25" s="601" t="s">
        <v>128</v>
      </c>
      <c r="DM25" s="596"/>
      <c r="DN25" s="596"/>
      <c r="DO25" s="596"/>
      <c r="DP25" s="596"/>
      <c r="DQ25" s="596"/>
      <c r="DR25" s="596"/>
      <c r="DS25" s="596"/>
      <c r="DT25" s="596"/>
      <c r="DU25" s="596"/>
      <c r="DV25" s="596"/>
      <c r="DW25" s="596"/>
      <c r="DX25" s="690"/>
    </row>
    <row r="26" spans="2:128" ht="11.25" customHeight="1" x14ac:dyDescent="0.2">
      <c r="B26" s="592" t="s">
        <v>264</v>
      </c>
      <c r="C26" s="593"/>
      <c r="D26" s="593"/>
      <c r="E26" s="593"/>
      <c r="F26" s="593"/>
      <c r="G26" s="593"/>
      <c r="H26" s="593"/>
      <c r="I26" s="593"/>
      <c r="J26" s="593"/>
      <c r="K26" s="593"/>
      <c r="L26" s="593"/>
      <c r="M26" s="593"/>
      <c r="N26" s="593"/>
      <c r="O26" s="593"/>
      <c r="P26" s="593"/>
      <c r="Q26" s="594"/>
      <c r="R26" s="595">
        <v>601018</v>
      </c>
      <c r="S26" s="596"/>
      <c r="T26" s="596"/>
      <c r="U26" s="596"/>
      <c r="V26" s="596"/>
      <c r="W26" s="596"/>
      <c r="X26" s="596"/>
      <c r="Y26" s="597"/>
      <c r="Z26" s="598">
        <v>0.1</v>
      </c>
      <c r="AA26" s="686"/>
      <c r="AB26" s="686"/>
      <c r="AC26" s="689"/>
      <c r="AD26" s="601">
        <v>25555</v>
      </c>
      <c r="AE26" s="596"/>
      <c r="AF26" s="596"/>
      <c r="AG26" s="596"/>
      <c r="AH26" s="596"/>
      <c r="AI26" s="596"/>
      <c r="AJ26" s="596"/>
      <c r="AK26" s="597"/>
      <c r="AL26" s="598">
        <v>0</v>
      </c>
      <c r="AM26" s="686"/>
      <c r="AN26" s="686"/>
      <c r="AO26" s="687"/>
      <c r="AP26" s="691" t="s">
        <v>265</v>
      </c>
      <c r="AQ26" s="692"/>
      <c r="AR26" s="692"/>
      <c r="AS26" s="692"/>
      <c r="AT26" s="692"/>
      <c r="AU26" s="692"/>
      <c r="AV26" s="692"/>
      <c r="AW26" s="692"/>
      <c r="AX26" s="692"/>
      <c r="AY26" s="692"/>
      <c r="AZ26" s="692"/>
      <c r="BA26" s="692"/>
      <c r="BB26" s="692"/>
      <c r="BC26" s="693"/>
      <c r="BD26" s="595" t="s">
        <v>128</v>
      </c>
      <c r="BE26" s="596"/>
      <c r="BF26" s="596"/>
      <c r="BG26" s="596"/>
      <c r="BH26" s="596"/>
      <c r="BI26" s="596"/>
      <c r="BJ26" s="596"/>
      <c r="BK26" s="597"/>
      <c r="BL26" s="684" t="s">
        <v>119</v>
      </c>
      <c r="BM26" s="684"/>
      <c r="BN26" s="684"/>
      <c r="BO26" s="684"/>
      <c r="BP26" s="685" t="s">
        <v>128</v>
      </c>
      <c r="BQ26" s="685"/>
      <c r="BR26" s="685"/>
      <c r="BS26" s="685"/>
      <c r="BT26" s="685"/>
      <c r="BU26" s="685"/>
      <c r="BV26" s="685"/>
      <c r="BW26" s="688"/>
      <c r="BY26" s="691" t="s">
        <v>266</v>
      </c>
      <c r="BZ26" s="692"/>
      <c r="CA26" s="692"/>
      <c r="CB26" s="692"/>
      <c r="CC26" s="692"/>
      <c r="CD26" s="692"/>
      <c r="CE26" s="692"/>
      <c r="CF26" s="692"/>
      <c r="CG26" s="692"/>
      <c r="CH26" s="692"/>
      <c r="CI26" s="692"/>
      <c r="CJ26" s="692"/>
      <c r="CK26" s="692"/>
      <c r="CL26" s="693"/>
      <c r="CM26" s="595">
        <v>25441814</v>
      </c>
      <c r="CN26" s="596"/>
      <c r="CO26" s="596"/>
      <c r="CP26" s="596"/>
      <c r="CQ26" s="596"/>
      <c r="CR26" s="596"/>
      <c r="CS26" s="596"/>
      <c r="CT26" s="597"/>
      <c r="CU26" s="684">
        <v>5</v>
      </c>
      <c r="CV26" s="684"/>
      <c r="CW26" s="684"/>
      <c r="CX26" s="684"/>
      <c r="CY26" s="601" t="s">
        <v>128</v>
      </c>
      <c r="CZ26" s="596"/>
      <c r="DA26" s="596"/>
      <c r="DB26" s="596"/>
      <c r="DC26" s="596"/>
      <c r="DD26" s="596"/>
      <c r="DE26" s="596"/>
      <c r="DF26" s="596"/>
      <c r="DG26" s="596"/>
      <c r="DH26" s="596"/>
      <c r="DI26" s="596"/>
      <c r="DJ26" s="596"/>
      <c r="DK26" s="597"/>
      <c r="DL26" s="601">
        <v>25441814</v>
      </c>
      <c r="DM26" s="596"/>
      <c r="DN26" s="596"/>
      <c r="DO26" s="596"/>
      <c r="DP26" s="596"/>
      <c r="DQ26" s="596"/>
      <c r="DR26" s="596"/>
      <c r="DS26" s="596"/>
      <c r="DT26" s="596"/>
      <c r="DU26" s="596"/>
      <c r="DV26" s="596"/>
      <c r="DW26" s="596"/>
      <c r="DX26" s="690"/>
    </row>
    <row r="27" spans="2:128" ht="11.25" customHeight="1" x14ac:dyDescent="0.2">
      <c r="B27" s="592" t="s">
        <v>267</v>
      </c>
      <c r="C27" s="593"/>
      <c r="D27" s="593"/>
      <c r="E27" s="593"/>
      <c r="F27" s="593"/>
      <c r="G27" s="593"/>
      <c r="H27" s="593"/>
      <c r="I27" s="593"/>
      <c r="J27" s="593"/>
      <c r="K27" s="593"/>
      <c r="L27" s="593"/>
      <c r="M27" s="593"/>
      <c r="N27" s="593"/>
      <c r="O27" s="593"/>
      <c r="P27" s="593"/>
      <c r="Q27" s="594"/>
      <c r="R27" s="595">
        <v>115687</v>
      </c>
      <c r="S27" s="596"/>
      <c r="T27" s="596"/>
      <c r="U27" s="596"/>
      <c r="V27" s="596"/>
      <c r="W27" s="596"/>
      <c r="X27" s="596"/>
      <c r="Y27" s="597"/>
      <c r="Z27" s="598">
        <v>0</v>
      </c>
      <c r="AA27" s="686"/>
      <c r="AB27" s="686"/>
      <c r="AC27" s="689"/>
      <c r="AD27" s="601" t="s">
        <v>119</v>
      </c>
      <c r="AE27" s="596"/>
      <c r="AF27" s="596"/>
      <c r="AG27" s="596"/>
      <c r="AH27" s="596"/>
      <c r="AI27" s="596"/>
      <c r="AJ27" s="596"/>
      <c r="AK27" s="597"/>
      <c r="AL27" s="598" t="s">
        <v>218</v>
      </c>
      <c r="AM27" s="686"/>
      <c r="AN27" s="686"/>
      <c r="AO27" s="687"/>
      <c r="AP27" s="691" t="s">
        <v>268</v>
      </c>
      <c r="AQ27" s="692"/>
      <c r="AR27" s="692"/>
      <c r="AS27" s="692"/>
      <c r="AT27" s="692"/>
      <c r="AU27" s="692"/>
      <c r="AV27" s="692"/>
      <c r="AW27" s="692"/>
      <c r="AX27" s="692"/>
      <c r="AY27" s="692"/>
      <c r="AZ27" s="692"/>
      <c r="BA27" s="692"/>
      <c r="BB27" s="692"/>
      <c r="BC27" s="693"/>
      <c r="BD27" s="595" t="s">
        <v>128</v>
      </c>
      <c r="BE27" s="596"/>
      <c r="BF27" s="596"/>
      <c r="BG27" s="596"/>
      <c r="BH27" s="596"/>
      <c r="BI27" s="596"/>
      <c r="BJ27" s="596"/>
      <c r="BK27" s="597"/>
      <c r="BL27" s="684" t="s">
        <v>119</v>
      </c>
      <c r="BM27" s="684"/>
      <c r="BN27" s="684"/>
      <c r="BO27" s="684"/>
      <c r="BP27" s="685" t="s">
        <v>119</v>
      </c>
      <c r="BQ27" s="685"/>
      <c r="BR27" s="685"/>
      <c r="BS27" s="685"/>
      <c r="BT27" s="685"/>
      <c r="BU27" s="685"/>
      <c r="BV27" s="685"/>
      <c r="BW27" s="688"/>
      <c r="BY27" s="691" t="s">
        <v>269</v>
      </c>
      <c r="BZ27" s="692"/>
      <c r="CA27" s="692"/>
      <c r="CB27" s="692"/>
      <c r="CC27" s="692"/>
      <c r="CD27" s="692"/>
      <c r="CE27" s="692"/>
      <c r="CF27" s="692"/>
      <c r="CG27" s="692"/>
      <c r="CH27" s="692"/>
      <c r="CI27" s="692"/>
      <c r="CJ27" s="692"/>
      <c r="CK27" s="692"/>
      <c r="CL27" s="693"/>
      <c r="CM27" s="595">
        <v>693513</v>
      </c>
      <c r="CN27" s="596"/>
      <c r="CO27" s="596"/>
      <c r="CP27" s="596"/>
      <c r="CQ27" s="596"/>
      <c r="CR27" s="596"/>
      <c r="CS27" s="596"/>
      <c r="CT27" s="597"/>
      <c r="CU27" s="684">
        <v>0.1</v>
      </c>
      <c r="CV27" s="684"/>
      <c r="CW27" s="684"/>
      <c r="CX27" s="684"/>
      <c r="CY27" s="601" t="s">
        <v>128</v>
      </c>
      <c r="CZ27" s="596"/>
      <c r="DA27" s="596"/>
      <c r="DB27" s="596"/>
      <c r="DC27" s="596"/>
      <c r="DD27" s="596"/>
      <c r="DE27" s="596"/>
      <c r="DF27" s="596"/>
      <c r="DG27" s="596"/>
      <c r="DH27" s="596"/>
      <c r="DI27" s="596"/>
      <c r="DJ27" s="596"/>
      <c r="DK27" s="597"/>
      <c r="DL27" s="601">
        <v>693513</v>
      </c>
      <c r="DM27" s="596"/>
      <c r="DN27" s="596"/>
      <c r="DO27" s="596"/>
      <c r="DP27" s="596"/>
      <c r="DQ27" s="596"/>
      <c r="DR27" s="596"/>
      <c r="DS27" s="596"/>
      <c r="DT27" s="596"/>
      <c r="DU27" s="596"/>
      <c r="DV27" s="596"/>
      <c r="DW27" s="596"/>
      <c r="DX27" s="690"/>
    </row>
    <row r="28" spans="2:128" ht="11.25" customHeight="1" x14ac:dyDescent="0.2">
      <c r="B28" s="592" t="s">
        <v>270</v>
      </c>
      <c r="C28" s="593"/>
      <c r="D28" s="593"/>
      <c r="E28" s="593"/>
      <c r="F28" s="593"/>
      <c r="G28" s="593"/>
      <c r="H28" s="593"/>
      <c r="I28" s="593"/>
      <c r="J28" s="593"/>
      <c r="K28" s="593"/>
      <c r="L28" s="593"/>
      <c r="M28" s="593"/>
      <c r="N28" s="593"/>
      <c r="O28" s="593"/>
      <c r="P28" s="593"/>
      <c r="Q28" s="594"/>
      <c r="R28" s="595">
        <v>3144811</v>
      </c>
      <c r="S28" s="596"/>
      <c r="T28" s="596"/>
      <c r="U28" s="596"/>
      <c r="V28" s="596"/>
      <c r="W28" s="596"/>
      <c r="X28" s="596"/>
      <c r="Y28" s="597"/>
      <c r="Z28" s="598">
        <v>0.6</v>
      </c>
      <c r="AA28" s="686"/>
      <c r="AB28" s="686"/>
      <c r="AC28" s="689"/>
      <c r="AD28" s="601" t="s">
        <v>119</v>
      </c>
      <c r="AE28" s="596"/>
      <c r="AF28" s="596"/>
      <c r="AG28" s="596"/>
      <c r="AH28" s="596"/>
      <c r="AI28" s="596"/>
      <c r="AJ28" s="596"/>
      <c r="AK28" s="597"/>
      <c r="AL28" s="598" t="s">
        <v>119</v>
      </c>
      <c r="AM28" s="686"/>
      <c r="AN28" s="686"/>
      <c r="AO28" s="687"/>
      <c r="AP28" s="691" t="s">
        <v>271</v>
      </c>
      <c r="AQ28" s="692"/>
      <c r="AR28" s="692"/>
      <c r="AS28" s="692"/>
      <c r="AT28" s="692"/>
      <c r="AU28" s="692"/>
      <c r="AV28" s="692"/>
      <c r="AW28" s="692"/>
      <c r="AX28" s="692"/>
      <c r="AY28" s="692"/>
      <c r="AZ28" s="692"/>
      <c r="BA28" s="692"/>
      <c r="BB28" s="692"/>
      <c r="BC28" s="693"/>
      <c r="BD28" s="595">
        <v>36881</v>
      </c>
      <c r="BE28" s="596"/>
      <c r="BF28" s="596"/>
      <c r="BG28" s="596"/>
      <c r="BH28" s="596"/>
      <c r="BI28" s="596"/>
      <c r="BJ28" s="596"/>
      <c r="BK28" s="597"/>
      <c r="BL28" s="684">
        <v>0</v>
      </c>
      <c r="BM28" s="684"/>
      <c r="BN28" s="684"/>
      <c r="BO28" s="684"/>
      <c r="BP28" s="685" t="s">
        <v>218</v>
      </c>
      <c r="BQ28" s="685"/>
      <c r="BR28" s="685"/>
      <c r="BS28" s="685"/>
      <c r="BT28" s="685"/>
      <c r="BU28" s="685"/>
      <c r="BV28" s="685"/>
      <c r="BW28" s="688"/>
      <c r="BY28" s="691" t="s">
        <v>272</v>
      </c>
      <c r="BZ28" s="692"/>
      <c r="CA28" s="692"/>
      <c r="CB28" s="692"/>
      <c r="CC28" s="692"/>
      <c r="CD28" s="692"/>
      <c r="CE28" s="692"/>
      <c r="CF28" s="692"/>
      <c r="CG28" s="692"/>
      <c r="CH28" s="692"/>
      <c r="CI28" s="692"/>
      <c r="CJ28" s="692"/>
      <c r="CK28" s="692"/>
      <c r="CL28" s="693"/>
      <c r="CM28" s="595" t="s">
        <v>119</v>
      </c>
      <c r="CN28" s="596"/>
      <c r="CO28" s="596"/>
      <c r="CP28" s="596"/>
      <c r="CQ28" s="596"/>
      <c r="CR28" s="596"/>
      <c r="CS28" s="596"/>
      <c r="CT28" s="597"/>
      <c r="CU28" s="684" t="s">
        <v>128</v>
      </c>
      <c r="CV28" s="684"/>
      <c r="CW28" s="684"/>
      <c r="CX28" s="684"/>
      <c r="CY28" s="601" t="s">
        <v>218</v>
      </c>
      <c r="CZ28" s="596"/>
      <c r="DA28" s="596"/>
      <c r="DB28" s="596"/>
      <c r="DC28" s="596"/>
      <c r="DD28" s="596"/>
      <c r="DE28" s="596"/>
      <c r="DF28" s="596"/>
      <c r="DG28" s="596"/>
      <c r="DH28" s="596"/>
      <c r="DI28" s="596"/>
      <c r="DJ28" s="596"/>
      <c r="DK28" s="597"/>
      <c r="DL28" s="601" t="s">
        <v>119</v>
      </c>
      <c r="DM28" s="596"/>
      <c r="DN28" s="596"/>
      <c r="DO28" s="596"/>
      <c r="DP28" s="596"/>
      <c r="DQ28" s="596"/>
      <c r="DR28" s="596"/>
      <c r="DS28" s="596"/>
      <c r="DT28" s="596"/>
      <c r="DU28" s="596"/>
      <c r="DV28" s="596"/>
      <c r="DW28" s="596"/>
      <c r="DX28" s="690"/>
    </row>
    <row r="29" spans="2:128" ht="11.25" customHeight="1" x14ac:dyDescent="0.2">
      <c r="B29" s="592" t="s">
        <v>273</v>
      </c>
      <c r="C29" s="593"/>
      <c r="D29" s="593"/>
      <c r="E29" s="593"/>
      <c r="F29" s="593"/>
      <c r="G29" s="593"/>
      <c r="H29" s="593"/>
      <c r="I29" s="593"/>
      <c r="J29" s="593"/>
      <c r="K29" s="593"/>
      <c r="L29" s="593"/>
      <c r="M29" s="593"/>
      <c r="N29" s="593"/>
      <c r="O29" s="593"/>
      <c r="P29" s="593"/>
      <c r="Q29" s="594"/>
      <c r="R29" s="595">
        <v>4067691</v>
      </c>
      <c r="S29" s="596"/>
      <c r="T29" s="596"/>
      <c r="U29" s="596"/>
      <c r="V29" s="596"/>
      <c r="W29" s="596"/>
      <c r="X29" s="596"/>
      <c r="Y29" s="597"/>
      <c r="Z29" s="598">
        <v>0.8</v>
      </c>
      <c r="AA29" s="686"/>
      <c r="AB29" s="686"/>
      <c r="AC29" s="689"/>
      <c r="AD29" s="601" t="s">
        <v>128</v>
      </c>
      <c r="AE29" s="596"/>
      <c r="AF29" s="596"/>
      <c r="AG29" s="596"/>
      <c r="AH29" s="596"/>
      <c r="AI29" s="596"/>
      <c r="AJ29" s="596"/>
      <c r="AK29" s="597"/>
      <c r="AL29" s="598" t="s">
        <v>128</v>
      </c>
      <c r="AM29" s="686"/>
      <c r="AN29" s="686"/>
      <c r="AO29" s="687"/>
      <c r="AP29" s="691" t="s">
        <v>274</v>
      </c>
      <c r="AQ29" s="692"/>
      <c r="AR29" s="692"/>
      <c r="AS29" s="692"/>
      <c r="AT29" s="692"/>
      <c r="AU29" s="692"/>
      <c r="AV29" s="692"/>
      <c r="AW29" s="692"/>
      <c r="AX29" s="692"/>
      <c r="AY29" s="692"/>
      <c r="AZ29" s="692"/>
      <c r="BA29" s="692"/>
      <c r="BB29" s="692"/>
      <c r="BC29" s="693"/>
      <c r="BD29" s="595">
        <v>12963</v>
      </c>
      <c r="BE29" s="596"/>
      <c r="BF29" s="596"/>
      <c r="BG29" s="596"/>
      <c r="BH29" s="596"/>
      <c r="BI29" s="596"/>
      <c r="BJ29" s="596"/>
      <c r="BK29" s="597"/>
      <c r="BL29" s="684">
        <v>0</v>
      </c>
      <c r="BM29" s="684"/>
      <c r="BN29" s="684"/>
      <c r="BO29" s="684"/>
      <c r="BP29" s="685" t="s">
        <v>218</v>
      </c>
      <c r="BQ29" s="685"/>
      <c r="BR29" s="685"/>
      <c r="BS29" s="685"/>
      <c r="BT29" s="685"/>
      <c r="BU29" s="685"/>
      <c r="BV29" s="685"/>
      <c r="BW29" s="688"/>
      <c r="BY29" s="691" t="s">
        <v>275</v>
      </c>
      <c r="BZ29" s="692"/>
      <c r="CA29" s="692"/>
      <c r="CB29" s="692"/>
      <c r="CC29" s="692"/>
      <c r="CD29" s="692"/>
      <c r="CE29" s="692"/>
      <c r="CF29" s="692"/>
      <c r="CG29" s="692"/>
      <c r="CH29" s="692"/>
      <c r="CI29" s="692"/>
      <c r="CJ29" s="692"/>
      <c r="CK29" s="692"/>
      <c r="CL29" s="693"/>
      <c r="CM29" s="595">
        <v>1640526</v>
      </c>
      <c r="CN29" s="596"/>
      <c r="CO29" s="596"/>
      <c r="CP29" s="596"/>
      <c r="CQ29" s="596"/>
      <c r="CR29" s="596"/>
      <c r="CS29" s="596"/>
      <c r="CT29" s="597"/>
      <c r="CU29" s="684">
        <v>0.3</v>
      </c>
      <c r="CV29" s="684"/>
      <c r="CW29" s="684"/>
      <c r="CX29" s="684"/>
      <c r="CY29" s="601" t="s">
        <v>128</v>
      </c>
      <c r="CZ29" s="596"/>
      <c r="DA29" s="596"/>
      <c r="DB29" s="596"/>
      <c r="DC29" s="596"/>
      <c r="DD29" s="596"/>
      <c r="DE29" s="596"/>
      <c r="DF29" s="596"/>
      <c r="DG29" s="596"/>
      <c r="DH29" s="596"/>
      <c r="DI29" s="596"/>
      <c r="DJ29" s="596"/>
      <c r="DK29" s="597"/>
      <c r="DL29" s="601">
        <v>1640526</v>
      </c>
      <c r="DM29" s="596"/>
      <c r="DN29" s="596"/>
      <c r="DO29" s="596"/>
      <c r="DP29" s="596"/>
      <c r="DQ29" s="596"/>
      <c r="DR29" s="596"/>
      <c r="DS29" s="596"/>
      <c r="DT29" s="596"/>
      <c r="DU29" s="596"/>
      <c r="DV29" s="596"/>
      <c r="DW29" s="596"/>
      <c r="DX29" s="690"/>
    </row>
    <row r="30" spans="2:128" ht="11.25" customHeight="1" x14ac:dyDescent="0.2">
      <c r="B30" s="592" t="s">
        <v>276</v>
      </c>
      <c r="C30" s="593"/>
      <c r="D30" s="593"/>
      <c r="E30" s="593"/>
      <c r="F30" s="593"/>
      <c r="G30" s="593"/>
      <c r="H30" s="593"/>
      <c r="I30" s="593"/>
      <c r="J30" s="593"/>
      <c r="K30" s="593"/>
      <c r="L30" s="593"/>
      <c r="M30" s="593"/>
      <c r="N30" s="593"/>
      <c r="O30" s="593"/>
      <c r="P30" s="593"/>
      <c r="Q30" s="594"/>
      <c r="R30" s="595">
        <v>25923247</v>
      </c>
      <c r="S30" s="596"/>
      <c r="T30" s="596"/>
      <c r="U30" s="596"/>
      <c r="V30" s="596"/>
      <c r="W30" s="596"/>
      <c r="X30" s="596"/>
      <c r="Y30" s="597"/>
      <c r="Z30" s="598">
        <v>5</v>
      </c>
      <c r="AA30" s="686"/>
      <c r="AB30" s="686"/>
      <c r="AC30" s="689"/>
      <c r="AD30" s="601">
        <v>688281</v>
      </c>
      <c r="AE30" s="596"/>
      <c r="AF30" s="596"/>
      <c r="AG30" s="596"/>
      <c r="AH30" s="596"/>
      <c r="AI30" s="596"/>
      <c r="AJ30" s="596"/>
      <c r="AK30" s="597"/>
      <c r="AL30" s="598">
        <v>0.2</v>
      </c>
      <c r="AM30" s="686"/>
      <c r="AN30" s="686"/>
      <c r="AO30" s="687"/>
      <c r="AP30" s="691" t="s">
        <v>277</v>
      </c>
      <c r="AQ30" s="692"/>
      <c r="AR30" s="692"/>
      <c r="AS30" s="692"/>
      <c r="AT30" s="692"/>
      <c r="AU30" s="692"/>
      <c r="AV30" s="692"/>
      <c r="AW30" s="692"/>
      <c r="AX30" s="692"/>
      <c r="AY30" s="692"/>
      <c r="AZ30" s="692"/>
      <c r="BA30" s="692"/>
      <c r="BB30" s="692"/>
      <c r="BC30" s="693"/>
      <c r="BD30" s="595">
        <v>12963</v>
      </c>
      <c r="BE30" s="596"/>
      <c r="BF30" s="596"/>
      <c r="BG30" s="596"/>
      <c r="BH30" s="596"/>
      <c r="BI30" s="596"/>
      <c r="BJ30" s="596"/>
      <c r="BK30" s="597"/>
      <c r="BL30" s="684">
        <v>0</v>
      </c>
      <c r="BM30" s="684"/>
      <c r="BN30" s="684"/>
      <c r="BO30" s="684"/>
      <c r="BP30" s="685" t="s">
        <v>223</v>
      </c>
      <c r="BQ30" s="685"/>
      <c r="BR30" s="685"/>
      <c r="BS30" s="685"/>
      <c r="BT30" s="685"/>
      <c r="BU30" s="685"/>
      <c r="BV30" s="685"/>
      <c r="BW30" s="688"/>
      <c r="BY30" s="691" t="s">
        <v>278</v>
      </c>
      <c r="BZ30" s="694"/>
      <c r="CA30" s="694"/>
      <c r="CB30" s="694"/>
      <c r="CC30" s="694"/>
      <c r="CD30" s="694"/>
      <c r="CE30" s="694"/>
      <c r="CF30" s="694"/>
      <c r="CG30" s="694"/>
      <c r="CH30" s="694"/>
      <c r="CI30" s="694"/>
      <c r="CJ30" s="694"/>
      <c r="CK30" s="694"/>
      <c r="CL30" s="693"/>
      <c r="CM30" s="595" t="s">
        <v>119</v>
      </c>
      <c r="CN30" s="596"/>
      <c r="CO30" s="596"/>
      <c r="CP30" s="596"/>
      <c r="CQ30" s="596"/>
      <c r="CR30" s="596"/>
      <c r="CS30" s="596"/>
      <c r="CT30" s="597"/>
      <c r="CU30" s="684" t="s">
        <v>218</v>
      </c>
      <c r="CV30" s="684"/>
      <c r="CW30" s="684"/>
      <c r="CX30" s="684"/>
      <c r="CY30" s="601" t="s">
        <v>128</v>
      </c>
      <c r="CZ30" s="596"/>
      <c r="DA30" s="596"/>
      <c r="DB30" s="596"/>
      <c r="DC30" s="596"/>
      <c r="DD30" s="596"/>
      <c r="DE30" s="596"/>
      <c r="DF30" s="596"/>
      <c r="DG30" s="596"/>
      <c r="DH30" s="596"/>
      <c r="DI30" s="596"/>
      <c r="DJ30" s="596"/>
      <c r="DK30" s="597"/>
      <c r="DL30" s="601" t="s">
        <v>119</v>
      </c>
      <c r="DM30" s="596"/>
      <c r="DN30" s="596"/>
      <c r="DO30" s="596"/>
      <c r="DP30" s="596"/>
      <c r="DQ30" s="596"/>
      <c r="DR30" s="596"/>
      <c r="DS30" s="596"/>
      <c r="DT30" s="596"/>
      <c r="DU30" s="596"/>
      <c r="DV30" s="596"/>
      <c r="DW30" s="596"/>
      <c r="DX30" s="690"/>
    </row>
    <row r="31" spans="2:128" ht="11.25" customHeight="1" x14ac:dyDescent="0.2">
      <c r="B31" s="592" t="s">
        <v>279</v>
      </c>
      <c r="C31" s="593"/>
      <c r="D31" s="593"/>
      <c r="E31" s="593"/>
      <c r="F31" s="593"/>
      <c r="G31" s="593"/>
      <c r="H31" s="593"/>
      <c r="I31" s="593"/>
      <c r="J31" s="593"/>
      <c r="K31" s="593"/>
      <c r="L31" s="593"/>
      <c r="M31" s="593"/>
      <c r="N31" s="593"/>
      <c r="O31" s="593"/>
      <c r="P31" s="593"/>
      <c r="Q31" s="594"/>
      <c r="R31" s="595">
        <v>73057100</v>
      </c>
      <c r="S31" s="596"/>
      <c r="T31" s="596"/>
      <c r="U31" s="596"/>
      <c r="V31" s="596"/>
      <c r="W31" s="596"/>
      <c r="X31" s="596"/>
      <c r="Y31" s="597"/>
      <c r="Z31" s="598">
        <v>14.1</v>
      </c>
      <c r="AA31" s="686"/>
      <c r="AB31" s="686"/>
      <c r="AC31" s="689"/>
      <c r="AD31" s="601" t="s">
        <v>119</v>
      </c>
      <c r="AE31" s="596"/>
      <c r="AF31" s="596"/>
      <c r="AG31" s="596"/>
      <c r="AH31" s="596"/>
      <c r="AI31" s="596"/>
      <c r="AJ31" s="596"/>
      <c r="AK31" s="597"/>
      <c r="AL31" s="598" t="s">
        <v>119</v>
      </c>
      <c r="AM31" s="686"/>
      <c r="AN31" s="686"/>
      <c r="AO31" s="687"/>
      <c r="AP31" s="691" t="s">
        <v>280</v>
      </c>
      <c r="AQ31" s="692"/>
      <c r="AR31" s="692"/>
      <c r="AS31" s="692"/>
      <c r="AT31" s="692"/>
      <c r="AU31" s="692"/>
      <c r="AV31" s="692"/>
      <c r="AW31" s="692"/>
      <c r="AX31" s="692"/>
      <c r="AY31" s="692"/>
      <c r="AZ31" s="692"/>
      <c r="BA31" s="692"/>
      <c r="BB31" s="692"/>
      <c r="BC31" s="693"/>
      <c r="BD31" s="595">
        <v>23918</v>
      </c>
      <c r="BE31" s="596"/>
      <c r="BF31" s="596"/>
      <c r="BG31" s="596"/>
      <c r="BH31" s="596"/>
      <c r="BI31" s="596"/>
      <c r="BJ31" s="596"/>
      <c r="BK31" s="597"/>
      <c r="BL31" s="684">
        <v>0</v>
      </c>
      <c r="BM31" s="684"/>
      <c r="BN31" s="684"/>
      <c r="BO31" s="684"/>
      <c r="BP31" s="685" t="s">
        <v>119</v>
      </c>
      <c r="BQ31" s="685"/>
      <c r="BR31" s="685"/>
      <c r="BS31" s="685"/>
      <c r="BT31" s="685"/>
      <c r="BU31" s="685"/>
      <c r="BV31" s="685"/>
      <c r="BW31" s="688"/>
      <c r="BY31" s="592" t="s">
        <v>281</v>
      </c>
      <c r="BZ31" s="593"/>
      <c r="CA31" s="593"/>
      <c r="CB31" s="593"/>
      <c r="CC31" s="593"/>
      <c r="CD31" s="593"/>
      <c r="CE31" s="593"/>
      <c r="CF31" s="593"/>
      <c r="CG31" s="593"/>
      <c r="CH31" s="593"/>
      <c r="CI31" s="593"/>
      <c r="CJ31" s="593"/>
      <c r="CK31" s="593"/>
      <c r="CL31" s="594"/>
      <c r="CM31" s="595" t="s">
        <v>128</v>
      </c>
      <c r="CN31" s="596"/>
      <c r="CO31" s="596"/>
      <c r="CP31" s="596"/>
      <c r="CQ31" s="596"/>
      <c r="CR31" s="596"/>
      <c r="CS31" s="596"/>
      <c r="CT31" s="597"/>
      <c r="CU31" s="684" t="s">
        <v>223</v>
      </c>
      <c r="CV31" s="684"/>
      <c r="CW31" s="684"/>
      <c r="CX31" s="684"/>
      <c r="CY31" s="601" t="s">
        <v>218</v>
      </c>
      <c r="CZ31" s="596"/>
      <c r="DA31" s="596"/>
      <c r="DB31" s="596"/>
      <c r="DC31" s="596"/>
      <c r="DD31" s="596"/>
      <c r="DE31" s="596"/>
      <c r="DF31" s="596"/>
      <c r="DG31" s="596"/>
      <c r="DH31" s="596"/>
      <c r="DI31" s="596"/>
      <c r="DJ31" s="596"/>
      <c r="DK31" s="597"/>
      <c r="DL31" s="601" t="s">
        <v>223</v>
      </c>
      <c r="DM31" s="596"/>
      <c r="DN31" s="596"/>
      <c r="DO31" s="596"/>
      <c r="DP31" s="596"/>
      <c r="DQ31" s="596"/>
      <c r="DR31" s="596"/>
      <c r="DS31" s="596"/>
      <c r="DT31" s="596"/>
      <c r="DU31" s="596"/>
      <c r="DV31" s="596"/>
      <c r="DW31" s="596"/>
      <c r="DX31" s="690"/>
    </row>
    <row r="32" spans="2:128" ht="11.25" customHeight="1" x14ac:dyDescent="0.2">
      <c r="B32" s="592" t="s">
        <v>282</v>
      </c>
      <c r="C32" s="593"/>
      <c r="D32" s="593"/>
      <c r="E32" s="593"/>
      <c r="F32" s="593"/>
      <c r="G32" s="593"/>
      <c r="H32" s="593"/>
      <c r="I32" s="593"/>
      <c r="J32" s="593"/>
      <c r="K32" s="593"/>
      <c r="L32" s="593"/>
      <c r="M32" s="593"/>
      <c r="N32" s="593"/>
      <c r="O32" s="593"/>
      <c r="P32" s="593"/>
      <c r="Q32" s="594"/>
      <c r="R32" s="595" t="s">
        <v>218</v>
      </c>
      <c r="S32" s="596"/>
      <c r="T32" s="596"/>
      <c r="U32" s="596"/>
      <c r="V32" s="596"/>
      <c r="W32" s="596"/>
      <c r="X32" s="596"/>
      <c r="Y32" s="597"/>
      <c r="Z32" s="598" t="s">
        <v>119</v>
      </c>
      <c r="AA32" s="686"/>
      <c r="AB32" s="686"/>
      <c r="AC32" s="689"/>
      <c r="AD32" s="601" t="s">
        <v>128</v>
      </c>
      <c r="AE32" s="596"/>
      <c r="AF32" s="596"/>
      <c r="AG32" s="596"/>
      <c r="AH32" s="596"/>
      <c r="AI32" s="596"/>
      <c r="AJ32" s="596"/>
      <c r="AK32" s="597"/>
      <c r="AL32" s="598" t="s">
        <v>223</v>
      </c>
      <c r="AM32" s="686"/>
      <c r="AN32" s="686"/>
      <c r="AO32" s="687"/>
      <c r="AP32" s="691" t="s">
        <v>283</v>
      </c>
      <c r="AQ32" s="692"/>
      <c r="AR32" s="692"/>
      <c r="AS32" s="692"/>
      <c r="AT32" s="692"/>
      <c r="AU32" s="692"/>
      <c r="AV32" s="692"/>
      <c r="AW32" s="692"/>
      <c r="AX32" s="692"/>
      <c r="AY32" s="692"/>
      <c r="AZ32" s="692"/>
      <c r="BA32" s="692"/>
      <c r="BB32" s="692"/>
      <c r="BC32" s="693"/>
      <c r="BD32" s="595">
        <v>3750</v>
      </c>
      <c r="BE32" s="596"/>
      <c r="BF32" s="596"/>
      <c r="BG32" s="596"/>
      <c r="BH32" s="596"/>
      <c r="BI32" s="596"/>
      <c r="BJ32" s="596"/>
      <c r="BK32" s="597"/>
      <c r="BL32" s="684">
        <v>0</v>
      </c>
      <c r="BM32" s="684"/>
      <c r="BN32" s="684"/>
      <c r="BO32" s="684"/>
      <c r="BP32" s="685" t="s">
        <v>119</v>
      </c>
      <c r="BQ32" s="685"/>
      <c r="BR32" s="685"/>
      <c r="BS32" s="685"/>
      <c r="BT32" s="685"/>
      <c r="BU32" s="685"/>
      <c r="BV32" s="685"/>
      <c r="BW32" s="688"/>
      <c r="BY32" s="607" t="s">
        <v>284</v>
      </c>
      <c r="BZ32" s="608"/>
      <c r="CA32" s="608"/>
      <c r="CB32" s="608"/>
      <c r="CC32" s="608"/>
      <c r="CD32" s="608"/>
      <c r="CE32" s="608"/>
      <c r="CF32" s="608"/>
      <c r="CG32" s="608"/>
      <c r="CH32" s="608"/>
      <c r="CI32" s="608"/>
      <c r="CJ32" s="608"/>
      <c r="CK32" s="608"/>
      <c r="CL32" s="609"/>
      <c r="CM32" s="595">
        <v>511088934</v>
      </c>
      <c r="CN32" s="596"/>
      <c r="CO32" s="596"/>
      <c r="CP32" s="596"/>
      <c r="CQ32" s="596"/>
      <c r="CR32" s="596"/>
      <c r="CS32" s="596"/>
      <c r="CT32" s="597"/>
      <c r="CU32" s="684">
        <v>100</v>
      </c>
      <c r="CV32" s="684"/>
      <c r="CW32" s="684"/>
      <c r="CX32" s="684"/>
      <c r="CY32" s="601">
        <v>73576640</v>
      </c>
      <c r="CZ32" s="596"/>
      <c r="DA32" s="596"/>
      <c r="DB32" s="596"/>
      <c r="DC32" s="596"/>
      <c r="DD32" s="596"/>
      <c r="DE32" s="596"/>
      <c r="DF32" s="596"/>
      <c r="DG32" s="596"/>
      <c r="DH32" s="596"/>
      <c r="DI32" s="596"/>
      <c r="DJ32" s="596"/>
      <c r="DK32" s="597"/>
      <c r="DL32" s="601">
        <v>376780441</v>
      </c>
      <c r="DM32" s="596"/>
      <c r="DN32" s="596"/>
      <c r="DO32" s="596"/>
      <c r="DP32" s="596"/>
      <c r="DQ32" s="596"/>
      <c r="DR32" s="596"/>
      <c r="DS32" s="596"/>
      <c r="DT32" s="596"/>
      <c r="DU32" s="596"/>
      <c r="DV32" s="596"/>
      <c r="DW32" s="596"/>
      <c r="DX32" s="690"/>
    </row>
    <row r="33" spans="2:128" ht="11.25" customHeight="1" x14ac:dyDescent="0.2">
      <c r="B33" s="592" t="s">
        <v>285</v>
      </c>
      <c r="C33" s="593"/>
      <c r="D33" s="593"/>
      <c r="E33" s="593"/>
      <c r="F33" s="593"/>
      <c r="G33" s="593"/>
      <c r="H33" s="593"/>
      <c r="I33" s="593"/>
      <c r="J33" s="593"/>
      <c r="K33" s="593"/>
      <c r="L33" s="593"/>
      <c r="M33" s="593"/>
      <c r="N33" s="593"/>
      <c r="O33" s="593"/>
      <c r="P33" s="593"/>
      <c r="Q33" s="594"/>
      <c r="R33" s="595">
        <v>30517500</v>
      </c>
      <c r="S33" s="596"/>
      <c r="T33" s="596"/>
      <c r="U33" s="596"/>
      <c r="V33" s="596"/>
      <c r="W33" s="596"/>
      <c r="X33" s="596"/>
      <c r="Y33" s="597"/>
      <c r="Z33" s="598">
        <v>5.9</v>
      </c>
      <c r="AA33" s="686"/>
      <c r="AB33" s="686"/>
      <c r="AC33" s="689"/>
      <c r="AD33" s="601" t="s">
        <v>119</v>
      </c>
      <c r="AE33" s="596"/>
      <c r="AF33" s="596"/>
      <c r="AG33" s="596"/>
      <c r="AH33" s="596"/>
      <c r="AI33" s="596"/>
      <c r="AJ33" s="596"/>
      <c r="AK33" s="597"/>
      <c r="AL33" s="598" t="s">
        <v>128</v>
      </c>
      <c r="AM33" s="686"/>
      <c r="AN33" s="686"/>
      <c r="AO33" s="687"/>
      <c r="AP33" s="592" t="s">
        <v>155</v>
      </c>
      <c r="AQ33" s="593"/>
      <c r="AR33" s="593"/>
      <c r="AS33" s="593"/>
      <c r="AT33" s="593"/>
      <c r="AU33" s="593"/>
      <c r="AV33" s="593"/>
      <c r="AW33" s="593"/>
      <c r="AX33" s="593"/>
      <c r="AY33" s="593"/>
      <c r="AZ33" s="593"/>
      <c r="BA33" s="593"/>
      <c r="BB33" s="593"/>
      <c r="BC33" s="594"/>
      <c r="BD33" s="595">
        <v>200434271</v>
      </c>
      <c r="BE33" s="596"/>
      <c r="BF33" s="596"/>
      <c r="BG33" s="596"/>
      <c r="BH33" s="596"/>
      <c r="BI33" s="596"/>
      <c r="BJ33" s="596"/>
      <c r="BK33" s="597"/>
      <c r="BL33" s="684">
        <v>100</v>
      </c>
      <c r="BM33" s="684"/>
      <c r="BN33" s="684"/>
      <c r="BO33" s="684"/>
      <c r="BP33" s="685">
        <v>1845808</v>
      </c>
      <c r="BQ33" s="685"/>
      <c r="BR33" s="685"/>
      <c r="BS33" s="685"/>
      <c r="BT33" s="685"/>
      <c r="BU33" s="685"/>
      <c r="BV33" s="685"/>
      <c r="BW33" s="688"/>
      <c r="BY33" s="667" t="s">
        <v>286</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287</v>
      </c>
      <c r="C34" s="608"/>
      <c r="D34" s="608"/>
      <c r="E34" s="608"/>
      <c r="F34" s="608"/>
      <c r="G34" s="608"/>
      <c r="H34" s="608"/>
      <c r="I34" s="608"/>
      <c r="J34" s="608"/>
      <c r="K34" s="608"/>
      <c r="L34" s="608"/>
      <c r="M34" s="608"/>
      <c r="N34" s="608"/>
      <c r="O34" s="608"/>
      <c r="P34" s="608"/>
      <c r="Q34" s="609"/>
      <c r="R34" s="595">
        <v>516668825</v>
      </c>
      <c r="S34" s="596"/>
      <c r="T34" s="596"/>
      <c r="U34" s="596"/>
      <c r="V34" s="596"/>
      <c r="W34" s="596"/>
      <c r="X34" s="596"/>
      <c r="Y34" s="597"/>
      <c r="Z34" s="684">
        <v>100</v>
      </c>
      <c r="AA34" s="684"/>
      <c r="AB34" s="684"/>
      <c r="AC34" s="684"/>
      <c r="AD34" s="685">
        <v>309569392</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193</v>
      </c>
      <c r="BZ34" s="668"/>
      <c r="CA34" s="668"/>
      <c r="CB34" s="668"/>
      <c r="CC34" s="668"/>
      <c r="CD34" s="668"/>
      <c r="CE34" s="668"/>
      <c r="CF34" s="668"/>
      <c r="CG34" s="668"/>
      <c r="CH34" s="668"/>
      <c r="CI34" s="668"/>
      <c r="CJ34" s="668"/>
      <c r="CK34" s="668"/>
      <c r="CL34" s="669"/>
      <c r="CM34" s="667" t="s">
        <v>288</v>
      </c>
      <c r="CN34" s="668"/>
      <c r="CO34" s="668"/>
      <c r="CP34" s="668"/>
      <c r="CQ34" s="668"/>
      <c r="CR34" s="668"/>
      <c r="CS34" s="668"/>
      <c r="CT34" s="669"/>
      <c r="CU34" s="667" t="s">
        <v>289</v>
      </c>
      <c r="CV34" s="668"/>
      <c r="CW34" s="668"/>
      <c r="CX34" s="669"/>
      <c r="CY34" s="667" t="s">
        <v>290</v>
      </c>
      <c r="CZ34" s="668"/>
      <c r="DA34" s="668"/>
      <c r="DB34" s="668"/>
      <c r="DC34" s="668"/>
      <c r="DD34" s="668"/>
      <c r="DE34" s="668"/>
      <c r="DF34" s="669"/>
      <c r="DG34" s="673" t="s">
        <v>291</v>
      </c>
      <c r="DH34" s="674"/>
      <c r="DI34" s="674"/>
      <c r="DJ34" s="674"/>
      <c r="DK34" s="674"/>
      <c r="DL34" s="674"/>
      <c r="DM34" s="674"/>
      <c r="DN34" s="674"/>
      <c r="DO34" s="674"/>
      <c r="DP34" s="674"/>
      <c r="DQ34" s="675"/>
      <c r="DR34" s="667" t="s">
        <v>292</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293</v>
      </c>
      <c r="BZ35" s="665"/>
      <c r="CA35" s="665"/>
      <c r="CB35" s="665"/>
      <c r="CC35" s="665"/>
      <c r="CD35" s="665"/>
      <c r="CE35" s="665"/>
      <c r="CF35" s="665"/>
      <c r="CG35" s="665"/>
      <c r="CH35" s="665"/>
      <c r="CI35" s="665"/>
      <c r="CJ35" s="665"/>
      <c r="CK35" s="665"/>
      <c r="CL35" s="666"/>
      <c r="CM35" s="676">
        <v>255990906</v>
      </c>
      <c r="CN35" s="677"/>
      <c r="CO35" s="677"/>
      <c r="CP35" s="677"/>
      <c r="CQ35" s="677"/>
      <c r="CR35" s="677"/>
      <c r="CS35" s="677"/>
      <c r="CT35" s="678"/>
      <c r="CU35" s="679">
        <v>50.1</v>
      </c>
      <c r="CV35" s="680"/>
      <c r="CW35" s="680"/>
      <c r="CX35" s="681"/>
      <c r="CY35" s="682">
        <v>223027163</v>
      </c>
      <c r="CZ35" s="677"/>
      <c r="DA35" s="677"/>
      <c r="DB35" s="677"/>
      <c r="DC35" s="677"/>
      <c r="DD35" s="677"/>
      <c r="DE35" s="677"/>
      <c r="DF35" s="678"/>
      <c r="DG35" s="682">
        <v>220259975</v>
      </c>
      <c r="DH35" s="677"/>
      <c r="DI35" s="677"/>
      <c r="DJ35" s="677"/>
      <c r="DK35" s="677"/>
      <c r="DL35" s="677"/>
      <c r="DM35" s="677"/>
      <c r="DN35" s="677"/>
      <c r="DO35" s="677"/>
      <c r="DP35" s="677"/>
      <c r="DQ35" s="678"/>
      <c r="DR35" s="679">
        <v>64.8</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294</v>
      </c>
      <c r="BZ36" s="593"/>
      <c r="CA36" s="593"/>
      <c r="CB36" s="593"/>
      <c r="CC36" s="593"/>
      <c r="CD36" s="593"/>
      <c r="CE36" s="593"/>
      <c r="CF36" s="593"/>
      <c r="CG36" s="593"/>
      <c r="CH36" s="593"/>
      <c r="CI36" s="593"/>
      <c r="CJ36" s="593"/>
      <c r="CK36" s="593"/>
      <c r="CL36" s="594"/>
      <c r="CM36" s="595">
        <v>165973384</v>
      </c>
      <c r="CN36" s="602"/>
      <c r="CO36" s="602"/>
      <c r="CP36" s="602"/>
      <c r="CQ36" s="602"/>
      <c r="CR36" s="602"/>
      <c r="CS36" s="602"/>
      <c r="CT36" s="603"/>
      <c r="CU36" s="598">
        <v>32.5</v>
      </c>
      <c r="CV36" s="599"/>
      <c r="CW36" s="599"/>
      <c r="CX36" s="600"/>
      <c r="CY36" s="601">
        <v>141506360</v>
      </c>
      <c r="CZ36" s="602"/>
      <c r="DA36" s="602"/>
      <c r="DB36" s="602"/>
      <c r="DC36" s="602"/>
      <c r="DD36" s="602"/>
      <c r="DE36" s="602"/>
      <c r="DF36" s="603"/>
      <c r="DG36" s="601">
        <v>138801697</v>
      </c>
      <c r="DH36" s="602"/>
      <c r="DI36" s="602"/>
      <c r="DJ36" s="602"/>
      <c r="DK36" s="602"/>
      <c r="DL36" s="602"/>
      <c r="DM36" s="602"/>
      <c r="DN36" s="602"/>
      <c r="DO36" s="602"/>
      <c r="DP36" s="602"/>
      <c r="DQ36" s="603"/>
      <c r="DR36" s="598">
        <v>40.799999999999997</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295</v>
      </c>
      <c r="AQ37" s="668"/>
      <c r="AR37" s="668"/>
      <c r="AS37" s="668"/>
      <c r="AT37" s="668"/>
      <c r="AU37" s="668"/>
      <c r="AV37" s="668"/>
      <c r="AW37" s="668"/>
      <c r="AX37" s="668"/>
      <c r="AY37" s="668"/>
      <c r="AZ37" s="668"/>
      <c r="BA37" s="668"/>
      <c r="BB37" s="668"/>
      <c r="BC37" s="669"/>
      <c r="BD37" s="667" t="s">
        <v>296</v>
      </c>
      <c r="BE37" s="668"/>
      <c r="BF37" s="668"/>
      <c r="BG37" s="668"/>
      <c r="BH37" s="668"/>
      <c r="BI37" s="668"/>
      <c r="BJ37" s="668"/>
      <c r="BK37" s="668"/>
      <c r="BL37" s="668"/>
      <c r="BM37" s="669"/>
      <c r="BN37" s="667" t="s">
        <v>297</v>
      </c>
      <c r="BO37" s="668"/>
      <c r="BP37" s="668"/>
      <c r="BQ37" s="668"/>
      <c r="BR37" s="668"/>
      <c r="BS37" s="668"/>
      <c r="BT37" s="668"/>
      <c r="BU37" s="668"/>
      <c r="BV37" s="668"/>
      <c r="BW37" s="669"/>
      <c r="BY37" s="592" t="s">
        <v>298</v>
      </c>
      <c r="BZ37" s="593"/>
      <c r="CA37" s="593"/>
      <c r="CB37" s="593"/>
      <c r="CC37" s="593"/>
      <c r="CD37" s="593"/>
      <c r="CE37" s="593"/>
      <c r="CF37" s="593"/>
      <c r="CG37" s="593"/>
      <c r="CH37" s="593"/>
      <c r="CI37" s="593"/>
      <c r="CJ37" s="593"/>
      <c r="CK37" s="593"/>
      <c r="CL37" s="594"/>
      <c r="CM37" s="595">
        <v>121313911</v>
      </c>
      <c r="CN37" s="596"/>
      <c r="CO37" s="596"/>
      <c r="CP37" s="596"/>
      <c r="CQ37" s="596"/>
      <c r="CR37" s="596"/>
      <c r="CS37" s="596"/>
      <c r="CT37" s="597"/>
      <c r="CU37" s="598">
        <v>23.7</v>
      </c>
      <c r="CV37" s="599"/>
      <c r="CW37" s="599"/>
      <c r="CX37" s="600"/>
      <c r="CY37" s="601">
        <v>98350137</v>
      </c>
      <c r="CZ37" s="602"/>
      <c r="DA37" s="602"/>
      <c r="DB37" s="602"/>
      <c r="DC37" s="602"/>
      <c r="DD37" s="602"/>
      <c r="DE37" s="602"/>
      <c r="DF37" s="603"/>
      <c r="DG37" s="601">
        <v>98343896</v>
      </c>
      <c r="DH37" s="602"/>
      <c r="DI37" s="602"/>
      <c r="DJ37" s="602"/>
      <c r="DK37" s="602"/>
      <c r="DL37" s="602"/>
      <c r="DM37" s="602"/>
      <c r="DN37" s="602"/>
      <c r="DO37" s="602"/>
      <c r="DP37" s="602"/>
      <c r="DQ37" s="603"/>
      <c r="DR37" s="598">
        <v>28.9</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299</v>
      </c>
      <c r="AQ38" s="656"/>
      <c r="AR38" s="656"/>
      <c r="AS38" s="656"/>
      <c r="AT38" s="661" t="s">
        <v>300</v>
      </c>
      <c r="AU38" s="223"/>
      <c r="AV38" s="223"/>
      <c r="AW38" s="223"/>
      <c r="AX38" s="664" t="s">
        <v>155</v>
      </c>
      <c r="AY38" s="665"/>
      <c r="AZ38" s="665"/>
      <c r="BA38" s="665"/>
      <c r="BB38" s="665"/>
      <c r="BC38" s="666"/>
      <c r="BD38" s="670">
        <v>99.1</v>
      </c>
      <c r="BE38" s="671"/>
      <c r="BF38" s="671"/>
      <c r="BG38" s="671"/>
      <c r="BH38" s="671"/>
      <c r="BI38" s="671">
        <v>98.1</v>
      </c>
      <c r="BJ38" s="671"/>
      <c r="BK38" s="671"/>
      <c r="BL38" s="671"/>
      <c r="BM38" s="672"/>
      <c r="BN38" s="670">
        <v>99.1</v>
      </c>
      <c r="BO38" s="671"/>
      <c r="BP38" s="671"/>
      <c r="BQ38" s="671"/>
      <c r="BR38" s="671"/>
      <c r="BS38" s="671">
        <v>97.9</v>
      </c>
      <c r="BT38" s="671"/>
      <c r="BU38" s="671"/>
      <c r="BV38" s="671"/>
      <c r="BW38" s="672"/>
      <c r="BY38" s="592" t="s">
        <v>301</v>
      </c>
      <c r="BZ38" s="593"/>
      <c r="CA38" s="593"/>
      <c r="CB38" s="593"/>
      <c r="CC38" s="593"/>
      <c r="CD38" s="593"/>
      <c r="CE38" s="593"/>
      <c r="CF38" s="593"/>
      <c r="CG38" s="593"/>
      <c r="CH38" s="593"/>
      <c r="CI38" s="593"/>
      <c r="CJ38" s="593"/>
      <c r="CK38" s="593"/>
      <c r="CL38" s="594"/>
      <c r="CM38" s="595">
        <v>9504492</v>
      </c>
      <c r="CN38" s="602"/>
      <c r="CO38" s="602"/>
      <c r="CP38" s="602"/>
      <c r="CQ38" s="602"/>
      <c r="CR38" s="602"/>
      <c r="CS38" s="602"/>
      <c r="CT38" s="603"/>
      <c r="CU38" s="598">
        <v>1.9</v>
      </c>
      <c r="CV38" s="599"/>
      <c r="CW38" s="599"/>
      <c r="CX38" s="600"/>
      <c r="CY38" s="601">
        <v>4990201</v>
      </c>
      <c r="CZ38" s="602"/>
      <c r="DA38" s="602"/>
      <c r="DB38" s="602"/>
      <c r="DC38" s="602"/>
      <c r="DD38" s="602"/>
      <c r="DE38" s="602"/>
      <c r="DF38" s="603"/>
      <c r="DG38" s="601">
        <v>4927676</v>
      </c>
      <c r="DH38" s="602"/>
      <c r="DI38" s="602"/>
      <c r="DJ38" s="602"/>
      <c r="DK38" s="602"/>
      <c r="DL38" s="602"/>
      <c r="DM38" s="602"/>
      <c r="DN38" s="602"/>
      <c r="DO38" s="602"/>
      <c r="DP38" s="602"/>
      <c r="DQ38" s="603"/>
      <c r="DR38" s="598">
        <v>1.4</v>
      </c>
      <c r="DS38" s="599"/>
      <c r="DT38" s="599"/>
      <c r="DU38" s="599"/>
      <c r="DV38" s="599"/>
      <c r="DW38" s="599"/>
      <c r="DX38" s="632"/>
    </row>
    <row r="39" spans="2:128" ht="11.25" customHeight="1" x14ac:dyDescent="0.2">
      <c r="AP39" s="657"/>
      <c r="AQ39" s="658"/>
      <c r="AR39" s="658"/>
      <c r="AS39" s="658"/>
      <c r="AT39" s="662"/>
      <c r="AU39" s="212" t="s">
        <v>302</v>
      </c>
      <c r="AV39" s="212"/>
      <c r="AW39" s="212"/>
      <c r="AX39" s="592" t="s">
        <v>303</v>
      </c>
      <c r="AY39" s="593"/>
      <c r="AZ39" s="593"/>
      <c r="BA39" s="593"/>
      <c r="BB39" s="593"/>
      <c r="BC39" s="594"/>
      <c r="BD39" s="653">
        <v>99.1</v>
      </c>
      <c r="BE39" s="634"/>
      <c r="BF39" s="634"/>
      <c r="BG39" s="634"/>
      <c r="BH39" s="634"/>
      <c r="BI39" s="634">
        <v>96.9</v>
      </c>
      <c r="BJ39" s="634"/>
      <c r="BK39" s="634"/>
      <c r="BL39" s="634"/>
      <c r="BM39" s="654"/>
      <c r="BN39" s="653">
        <v>99</v>
      </c>
      <c r="BO39" s="634"/>
      <c r="BP39" s="634"/>
      <c r="BQ39" s="634"/>
      <c r="BR39" s="634"/>
      <c r="BS39" s="634">
        <v>96.5</v>
      </c>
      <c r="BT39" s="634"/>
      <c r="BU39" s="634"/>
      <c r="BV39" s="634"/>
      <c r="BW39" s="654"/>
      <c r="BY39" s="592" t="s">
        <v>304</v>
      </c>
      <c r="BZ39" s="593"/>
      <c r="CA39" s="593"/>
      <c r="CB39" s="593"/>
      <c r="CC39" s="593"/>
      <c r="CD39" s="593"/>
      <c r="CE39" s="593"/>
      <c r="CF39" s="593"/>
      <c r="CG39" s="593"/>
      <c r="CH39" s="593"/>
      <c r="CI39" s="593"/>
      <c r="CJ39" s="593"/>
      <c r="CK39" s="593"/>
      <c r="CL39" s="594"/>
      <c r="CM39" s="595">
        <v>80513030</v>
      </c>
      <c r="CN39" s="596"/>
      <c r="CO39" s="596"/>
      <c r="CP39" s="596"/>
      <c r="CQ39" s="596"/>
      <c r="CR39" s="596"/>
      <c r="CS39" s="596"/>
      <c r="CT39" s="597"/>
      <c r="CU39" s="598">
        <v>15.8</v>
      </c>
      <c r="CV39" s="599"/>
      <c r="CW39" s="599"/>
      <c r="CX39" s="600"/>
      <c r="CY39" s="601">
        <v>76530602</v>
      </c>
      <c r="CZ39" s="602"/>
      <c r="DA39" s="602"/>
      <c r="DB39" s="602"/>
      <c r="DC39" s="602"/>
      <c r="DD39" s="602"/>
      <c r="DE39" s="602"/>
      <c r="DF39" s="603"/>
      <c r="DG39" s="601">
        <v>76530602</v>
      </c>
      <c r="DH39" s="602"/>
      <c r="DI39" s="602"/>
      <c r="DJ39" s="602"/>
      <c r="DK39" s="602"/>
      <c r="DL39" s="602"/>
      <c r="DM39" s="602"/>
      <c r="DN39" s="602"/>
      <c r="DO39" s="602"/>
      <c r="DP39" s="602"/>
      <c r="DQ39" s="603"/>
      <c r="DR39" s="598">
        <v>22.5</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305</v>
      </c>
      <c r="AY40" s="608"/>
      <c r="AZ40" s="608"/>
      <c r="BA40" s="608"/>
      <c r="BB40" s="608"/>
      <c r="BC40" s="609"/>
      <c r="BD40" s="650">
        <v>99.9</v>
      </c>
      <c r="BE40" s="651"/>
      <c r="BF40" s="651"/>
      <c r="BG40" s="651"/>
      <c r="BH40" s="651"/>
      <c r="BI40" s="651">
        <v>99.8</v>
      </c>
      <c r="BJ40" s="651"/>
      <c r="BK40" s="651"/>
      <c r="BL40" s="651"/>
      <c r="BM40" s="652"/>
      <c r="BN40" s="650">
        <v>99.9</v>
      </c>
      <c r="BO40" s="651"/>
      <c r="BP40" s="651"/>
      <c r="BQ40" s="651"/>
      <c r="BR40" s="651"/>
      <c r="BS40" s="651">
        <v>99.7</v>
      </c>
      <c r="BT40" s="651"/>
      <c r="BU40" s="651"/>
      <c r="BV40" s="651"/>
      <c r="BW40" s="652"/>
      <c r="BY40" s="626" t="s">
        <v>306</v>
      </c>
      <c r="BZ40" s="627"/>
      <c r="CA40" s="592" t="s">
        <v>68</v>
      </c>
      <c r="CB40" s="593"/>
      <c r="CC40" s="593"/>
      <c r="CD40" s="593"/>
      <c r="CE40" s="593"/>
      <c r="CF40" s="593"/>
      <c r="CG40" s="593"/>
      <c r="CH40" s="593"/>
      <c r="CI40" s="593"/>
      <c r="CJ40" s="593"/>
      <c r="CK40" s="593"/>
      <c r="CL40" s="594"/>
      <c r="CM40" s="595">
        <v>80513030</v>
      </c>
      <c r="CN40" s="602"/>
      <c r="CO40" s="602"/>
      <c r="CP40" s="602"/>
      <c r="CQ40" s="602"/>
      <c r="CR40" s="602"/>
      <c r="CS40" s="602"/>
      <c r="CT40" s="603"/>
      <c r="CU40" s="598">
        <v>15.8</v>
      </c>
      <c r="CV40" s="599"/>
      <c r="CW40" s="599"/>
      <c r="CX40" s="600"/>
      <c r="CY40" s="601">
        <v>76530602</v>
      </c>
      <c r="CZ40" s="602"/>
      <c r="DA40" s="602"/>
      <c r="DB40" s="602"/>
      <c r="DC40" s="602"/>
      <c r="DD40" s="602"/>
      <c r="DE40" s="602"/>
      <c r="DF40" s="603"/>
      <c r="DG40" s="601">
        <v>76530602</v>
      </c>
      <c r="DH40" s="602"/>
      <c r="DI40" s="602"/>
      <c r="DJ40" s="602"/>
      <c r="DK40" s="602"/>
      <c r="DL40" s="602"/>
      <c r="DM40" s="602"/>
      <c r="DN40" s="602"/>
      <c r="DO40" s="602"/>
      <c r="DP40" s="602"/>
      <c r="DQ40" s="603"/>
      <c r="DR40" s="598">
        <v>22.5</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307</v>
      </c>
      <c r="AQ41" s="644"/>
      <c r="AR41" s="644"/>
      <c r="AS41" s="644"/>
      <c r="AT41" s="644"/>
      <c r="AU41" s="644"/>
      <c r="AV41" s="644"/>
      <c r="AW41" s="645"/>
      <c r="AX41" s="646" t="s">
        <v>308</v>
      </c>
      <c r="AY41" s="646"/>
      <c r="AZ41" s="646"/>
      <c r="BA41" s="646"/>
      <c r="BB41" s="646"/>
      <c r="BC41" s="646"/>
      <c r="BD41" s="647">
        <v>2289232</v>
      </c>
      <c r="BE41" s="648"/>
      <c r="BF41" s="648"/>
      <c r="BG41" s="648"/>
      <c r="BH41" s="648"/>
      <c r="BI41" s="648"/>
      <c r="BJ41" s="648"/>
      <c r="BK41" s="648"/>
      <c r="BL41" s="648"/>
      <c r="BM41" s="649"/>
      <c r="BN41" s="647" t="s">
        <v>309</v>
      </c>
      <c r="BO41" s="648"/>
      <c r="BP41" s="648"/>
      <c r="BQ41" s="648"/>
      <c r="BR41" s="648"/>
      <c r="BS41" s="648"/>
      <c r="BT41" s="648"/>
      <c r="BU41" s="648"/>
      <c r="BV41" s="648"/>
      <c r="BW41" s="649"/>
      <c r="BY41" s="628"/>
      <c r="BZ41" s="629"/>
      <c r="CA41" s="592" t="s">
        <v>310</v>
      </c>
      <c r="CB41" s="593"/>
      <c r="CC41" s="593"/>
      <c r="CD41" s="593"/>
      <c r="CE41" s="593"/>
      <c r="CF41" s="593"/>
      <c r="CG41" s="593"/>
      <c r="CH41" s="593"/>
      <c r="CI41" s="593"/>
      <c r="CJ41" s="593"/>
      <c r="CK41" s="593"/>
      <c r="CL41" s="594"/>
      <c r="CM41" s="595">
        <v>72476862</v>
      </c>
      <c r="CN41" s="596"/>
      <c r="CO41" s="596"/>
      <c r="CP41" s="596"/>
      <c r="CQ41" s="596"/>
      <c r="CR41" s="596"/>
      <c r="CS41" s="596"/>
      <c r="CT41" s="597"/>
      <c r="CU41" s="598">
        <v>14.2</v>
      </c>
      <c r="CV41" s="599"/>
      <c r="CW41" s="599"/>
      <c r="CX41" s="600"/>
      <c r="CY41" s="601">
        <v>68494923</v>
      </c>
      <c r="CZ41" s="602"/>
      <c r="DA41" s="602"/>
      <c r="DB41" s="602"/>
      <c r="DC41" s="602"/>
      <c r="DD41" s="602"/>
      <c r="DE41" s="602"/>
      <c r="DF41" s="603"/>
      <c r="DG41" s="601">
        <v>68494923</v>
      </c>
      <c r="DH41" s="602"/>
      <c r="DI41" s="602"/>
      <c r="DJ41" s="602"/>
      <c r="DK41" s="602"/>
      <c r="DL41" s="602"/>
      <c r="DM41" s="602"/>
      <c r="DN41" s="602"/>
      <c r="DO41" s="602"/>
      <c r="DP41" s="602"/>
      <c r="DQ41" s="603"/>
      <c r="DR41" s="598">
        <v>20.100000000000001</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311</v>
      </c>
      <c r="AQ42" s="637"/>
      <c r="AR42" s="637"/>
      <c r="AS42" s="637"/>
      <c r="AT42" s="637"/>
      <c r="AU42" s="637"/>
      <c r="AV42" s="637"/>
      <c r="AW42" s="638"/>
      <c r="AX42" s="639" t="s">
        <v>312</v>
      </c>
      <c r="AY42" s="639"/>
      <c r="AZ42" s="639"/>
      <c r="BA42" s="639"/>
      <c r="BB42" s="639"/>
      <c r="BC42" s="639"/>
      <c r="BD42" s="640">
        <v>2289232</v>
      </c>
      <c r="BE42" s="641"/>
      <c r="BF42" s="641"/>
      <c r="BG42" s="641"/>
      <c r="BH42" s="641"/>
      <c r="BI42" s="641"/>
      <c r="BJ42" s="641"/>
      <c r="BK42" s="641"/>
      <c r="BL42" s="641"/>
      <c r="BM42" s="642"/>
      <c r="BN42" s="640" t="s">
        <v>313</v>
      </c>
      <c r="BO42" s="641"/>
      <c r="BP42" s="641"/>
      <c r="BQ42" s="641"/>
      <c r="BR42" s="641"/>
      <c r="BS42" s="641"/>
      <c r="BT42" s="641"/>
      <c r="BU42" s="641"/>
      <c r="BV42" s="641"/>
      <c r="BW42" s="642"/>
      <c r="BY42" s="628"/>
      <c r="BZ42" s="629"/>
      <c r="CA42" s="592" t="s">
        <v>314</v>
      </c>
      <c r="CB42" s="593"/>
      <c r="CC42" s="593"/>
      <c r="CD42" s="593"/>
      <c r="CE42" s="593"/>
      <c r="CF42" s="593"/>
      <c r="CG42" s="593"/>
      <c r="CH42" s="593"/>
      <c r="CI42" s="593"/>
      <c r="CJ42" s="593"/>
      <c r="CK42" s="593"/>
      <c r="CL42" s="594"/>
      <c r="CM42" s="595">
        <v>8036168</v>
      </c>
      <c r="CN42" s="602"/>
      <c r="CO42" s="602"/>
      <c r="CP42" s="602"/>
      <c r="CQ42" s="602"/>
      <c r="CR42" s="602"/>
      <c r="CS42" s="602"/>
      <c r="CT42" s="603"/>
      <c r="CU42" s="598">
        <v>1.6</v>
      </c>
      <c r="CV42" s="599"/>
      <c r="CW42" s="599"/>
      <c r="CX42" s="600"/>
      <c r="CY42" s="601">
        <v>8035679</v>
      </c>
      <c r="CZ42" s="602"/>
      <c r="DA42" s="602"/>
      <c r="DB42" s="602"/>
      <c r="DC42" s="602"/>
      <c r="DD42" s="602"/>
      <c r="DE42" s="602"/>
      <c r="DF42" s="603"/>
      <c r="DG42" s="601">
        <v>8035679</v>
      </c>
      <c r="DH42" s="602"/>
      <c r="DI42" s="602"/>
      <c r="DJ42" s="602"/>
      <c r="DK42" s="602"/>
      <c r="DL42" s="602"/>
      <c r="DM42" s="602"/>
      <c r="DN42" s="602"/>
      <c r="DO42" s="602"/>
      <c r="DP42" s="602"/>
      <c r="DQ42" s="603"/>
      <c r="DR42" s="598">
        <v>2.4</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315</v>
      </c>
      <c r="CB43" s="593"/>
      <c r="CC43" s="593"/>
      <c r="CD43" s="593"/>
      <c r="CE43" s="593"/>
      <c r="CF43" s="593"/>
      <c r="CG43" s="593"/>
      <c r="CH43" s="593"/>
      <c r="CI43" s="593"/>
      <c r="CJ43" s="593"/>
      <c r="CK43" s="593"/>
      <c r="CL43" s="594"/>
      <c r="CM43" s="595" t="s">
        <v>218</v>
      </c>
      <c r="CN43" s="596"/>
      <c r="CO43" s="596"/>
      <c r="CP43" s="596"/>
      <c r="CQ43" s="596"/>
      <c r="CR43" s="596"/>
      <c r="CS43" s="596"/>
      <c r="CT43" s="597"/>
      <c r="CU43" s="598" t="s">
        <v>128</v>
      </c>
      <c r="CV43" s="599"/>
      <c r="CW43" s="599"/>
      <c r="CX43" s="600"/>
      <c r="CY43" s="601" t="s">
        <v>128</v>
      </c>
      <c r="CZ43" s="602"/>
      <c r="DA43" s="602"/>
      <c r="DB43" s="602"/>
      <c r="DC43" s="602"/>
      <c r="DD43" s="602"/>
      <c r="DE43" s="602"/>
      <c r="DF43" s="603"/>
      <c r="DG43" s="601" t="s">
        <v>119</v>
      </c>
      <c r="DH43" s="602"/>
      <c r="DI43" s="602"/>
      <c r="DJ43" s="602"/>
      <c r="DK43" s="602"/>
      <c r="DL43" s="602"/>
      <c r="DM43" s="602"/>
      <c r="DN43" s="602"/>
      <c r="DO43" s="602"/>
      <c r="DP43" s="602"/>
      <c r="DQ43" s="603"/>
      <c r="DR43" s="598" t="s">
        <v>128</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316</v>
      </c>
      <c r="BZ44" s="593"/>
      <c r="CA44" s="593"/>
      <c r="CB44" s="593"/>
      <c r="CC44" s="593"/>
      <c r="CD44" s="593"/>
      <c r="CE44" s="593"/>
      <c r="CF44" s="593"/>
      <c r="CG44" s="593"/>
      <c r="CH44" s="593"/>
      <c r="CI44" s="593"/>
      <c r="CJ44" s="593"/>
      <c r="CK44" s="593"/>
      <c r="CL44" s="594"/>
      <c r="CM44" s="595">
        <v>178795230</v>
      </c>
      <c r="CN44" s="602"/>
      <c r="CO44" s="602"/>
      <c r="CP44" s="602"/>
      <c r="CQ44" s="602"/>
      <c r="CR44" s="602"/>
      <c r="CS44" s="602"/>
      <c r="CT44" s="603"/>
      <c r="CU44" s="598">
        <v>35</v>
      </c>
      <c r="CV44" s="599"/>
      <c r="CW44" s="599"/>
      <c r="CX44" s="600"/>
      <c r="CY44" s="601">
        <v>147190344</v>
      </c>
      <c r="CZ44" s="602"/>
      <c r="DA44" s="602"/>
      <c r="DB44" s="602"/>
      <c r="DC44" s="602"/>
      <c r="DD44" s="602"/>
      <c r="DE44" s="602"/>
      <c r="DF44" s="603"/>
      <c r="DG44" s="601">
        <v>93605630</v>
      </c>
      <c r="DH44" s="602"/>
      <c r="DI44" s="602"/>
      <c r="DJ44" s="602"/>
      <c r="DK44" s="602"/>
      <c r="DL44" s="602"/>
      <c r="DM44" s="602"/>
      <c r="DN44" s="602"/>
      <c r="DO44" s="602"/>
      <c r="DP44" s="602"/>
      <c r="DQ44" s="603"/>
      <c r="DR44" s="598">
        <v>27.5</v>
      </c>
      <c r="DS44" s="599"/>
      <c r="DT44" s="599"/>
      <c r="DU44" s="599"/>
      <c r="DV44" s="599"/>
      <c r="DW44" s="599"/>
      <c r="DX44" s="632"/>
    </row>
    <row r="45" spans="2:128" ht="11.25" customHeight="1" x14ac:dyDescent="0.2">
      <c r="B45" s="212" t="s">
        <v>317</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318</v>
      </c>
      <c r="BZ45" s="593"/>
      <c r="CA45" s="593"/>
      <c r="CB45" s="593"/>
      <c r="CC45" s="593"/>
      <c r="CD45" s="593"/>
      <c r="CE45" s="593"/>
      <c r="CF45" s="593"/>
      <c r="CG45" s="593"/>
      <c r="CH45" s="593"/>
      <c r="CI45" s="593"/>
      <c r="CJ45" s="593"/>
      <c r="CK45" s="593"/>
      <c r="CL45" s="594"/>
      <c r="CM45" s="595">
        <v>19406594</v>
      </c>
      <c r="CN45" s="596"/>
      <c r="CO45" s="596"/>
      <c r="CP45" s="596"/>
      <c r="CQ45" s="596"/>
      <c r="CR45" s="596"/>
      <c r="CS45" s="596"/>
      <c r="CT45" s="597"/>
      <c r="CU45" s="598">
        <v>3.8</v>
      </c>
      <c r="CV45" s="599"/>
      <c r="CW45" s="599"/>
      <c r="CX45" s="600"/>
      <c r="CY45" s="601">
        <v>14382746</v>
      </c>
      <c r="CZ45" s="602"/>
      <c r="DA45" s="602"/>
      <c r="DB45" s="602"/>
      <c r="DC45" s="602"/>
      <c r="DD45" s="602"/>
      <c r="DE45" s="602"/>
      <c r="DF45" s="603"/>
      <c r="DG45" s="601">
        <v>12617098</v>
      </c>
      <c r="DH45" s="602"/>
      <c r="DI45" s="602"/>
      <c r="DJ45" s="602"/>
      <c r="DK45" s="602"/>
      <c r="DL45" s="602"/>
      <c r="DM45" s="602"/>
      <c r="DN45" s="602"/>
      <c r="DO45" s="602"/>
      <c r="DP45" s="602"/>
      <c r="DQ45" s="603"/>
      <c r="DR45" s="598">
        <v>3.7</v>
      </c>
      <c r="DS45" s="599"/>
      <c r="DT45" s="599"/>
      <c r="DU45" s="599"/>
      <c r="DV45" s="599"/>
      <c r="DW45" s="599"/>
      <c r="DX45" s="632"/>
    </row>
    <row r="46" spans="2:128" ht="11.25" customHeight="1" x14ac:dyDescent="0.2">
      <c r="B46" s="226" t="s">
        <v>319</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320</v>
      </c>
      <c r="BZ46" s="593"/>
      <c r="CA46" s="593"/>
      <c r="CB46" s="593"/>
      <c r="CC46" s="593"/>
      <c r="CD46" s="593"/>
      <c r="CE46" s="593"/>
      <c r="CF46" s="593"/>
      <c r="CG46" s="593"/>
      <c r="CH46" s="593"/>
      <c r="CI46" s="593"/>
      <c r="CJ46" s="593"/>
      <c r="CK46" s="593"/>
      <c r="CL46" s="594"/>
      <c r="CM46" s="595">
        <v>2716932</v>
      </c>
      <c r="CN46" s="602"/>
      <c r="CO46" s="602"/>
      <c r="CP46" s="602"/>
      <c r="CQ46" s="602"/>
      <c r="CR46" s="602"/>
      <c r="CS46" s="602"/>
      <c r="CT46" s="603"/>
      <c r="CU46" s="598">
        <v>0.5</v>
      </c>
      <c r="CV46" s="599"/>
      <c r="CW46" s="599"/>
      <c r="CX46" s="600"/>
      <c r="CY46" s="601">
        <v>2118823</v>
      </c>
      <c r="CZ46" s="602"/>
      <c r="DA46" s="602"/>
      <c r="DB46" s="602"/>
      <c r="DC46" s="602"/>
      <c r="DD46" s="602"/>
      <c r="DE46" s="602"/>
      <c r="DF46" s="603"/>
      <c r="DG46" s="601">
        <v>2118823</v>
      </c>
      <c r="DH46" s="602"/>
      <c r="DI46" s="602"/>
      <c r="DJ46" s="602"/>
      <c r="DK46" s="602"/>
      <c r="DL46" s="602"/>
      <c r="DM46" s="602"/>
      <c r="DN46" s="602"/>
      <c r="DO46" s="602"/>
      <c r="DP46" s="602"/>
      <c r="DQ46" s="603"/>
      <c r="DR46" s="598">
        <v>0.6</v>
      </c>
      <c r="DS46" s="599"/>
      <c r="DT46" s="599"/>
      <c r="DU46" s="599"/>
      <c r="DV46" s="599"/>
      <c r="DW46" s="599"/>
      <c r="DX46" s="632"/>
    </row>
    <row r="47" spans="2:128" ht="11.25" customHeight="1" x14ac:dyDescent="0.2">
      <c r="B47" s="227" t="s">
        <v>321</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322</v>
      </c>
      <c r="BZ47" s="593"/>
      <c r="CA47" s="593"/>
      <c r="CB47" s="593"/>
      <c r="CC47" s="593"/>
      <c r="CD47" s="593"/>
      <c r="CE47" s="593"/>
      <c r="CF47" s="593"/>
      <c r="CG47" s="593"/>
      <c r="CH47" s="593"/>
      <c r="CI47" s="593"/>
      <c r="CJ47" s="593"/>
      <c r="CK47" s="593"/>
      <c r="CL47" s="594"/>
      <c r="CM47" s="595">
        <v>122277401</v>
      </c>
      <c r="CN47" s="596"/>
      <c r="CO47" s="596"/>
      <c r="CP47" s="596"/>
      <c r="CQ47" s="596"/>
      <c r="CR47" s="596"/>
      <c r="CS47" s="596"/>
      <c r="CT47" s="597"/>
      <c r="CU47" s="598">
        <v>23.9</v>
      </c>
      <c r="CV47" s="599"/>
      <c r="CW47" s="599"/>
      <c r="CX47" s="600"/>
      <c r="CY47" s="601">
        <v>112845608</v>
      </c>
      <c r="CZ47" s="602"/>
      <c r="DA47" s="602"/>
      <c r="DB47" s="602"/>
      <c r="DC47" s="602"/>
      <c r="DD47" s="602"/>
      <c r="DE47" s="602"/>
      <c r="DF47" s="603"/>
      <c r="DG47" s="601">
        <v>71826397</v>
      </c>
      <c r="DH47" s="602"/>
      <c r="DI47" s="602"/>
      <c r="DJ47" s="602"/>
      <c r="DK47" s="602"/>
      <c r="DL47" s="602"/>
      <c r="DM47" s="602"/>
      <c r="DN47" s="602"/>
      <c r="DO47" s="602"/>
      <c r="DP47" s="602"/>
      <c r="DQ47" s="603"/>
      <c r="DR47" s="598">
        <v>21.1</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323</v>
      </c>
      <c r="BZ48" s="593"/>
      <c r="CA48" s="593"/>
      <c r="CB48" s="593"/>
      <c r="CC48" s="593"/>
      <c r="CD48" s="593"/>
      <c r="CE48" s="593"/>
      <c r="CF48" s="593"/>
      <c r="CG48" s="593"/>
      <c r="CH48" s="593"/>
      <c r="CI48" s="593"/>
      <c r="CJ48" s="593"/>
      <c r="CK48" s="593"/>
      <c r="CL48" s="594"/>
      <c r="CM48" s="595">
        <v>9689066</v>
      </c>
      <c r="CN48" s="602"/>
      <c r="CO48" s="602"/>
      <c r="CP48" s="602"/>
      <c r="CQ48" s="602"/>
      <c r="CR48" s="602"/>
      <c r="CS48" s="602"/>
      <c r="CT48" s="603"/>
      <c r="CU48" s="598">
        <v>1.9</v>
      </c>
      <c r="CV48" s="599"/>
      <c r="CW48" s="599"/>
      <c r="CX48" s="600"/>
      <c r="CY48" s="601">
        <v>9657699</v>
      </c>
      <c r="CZ48" s="602"/>
      <c r="DA48" s="602"/>
      <c r="DB48" s="602"/>
      <c r="DC48" s="602"/>
      <c r="DD48" s="602"/>
      <c r="DE48" s="602"/>
      <c r="DF48" s="603"/>
      <c r="DG48" s="601">
        <v>6902065</v>
      </c>
      <c r="DH48" s="602"/>
      <c r="DI48" s="602"/>
      <c r="DJ48" s="602"/>
      <c r="DK48" s="602"/>
      <c r="DL48" s="602"/>
      <c r="DM48" s="602"/>
      <c r="DN48" s="602"/>
      <c r="DO48" s="602"/>
      <c r="DP48" s="602"/>
      <c r="DQ48" s="603"/>
      <c r="DR48" s="598">
        <v>2</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324</v>
      </c>
      <c r="BZ49" s="593"/>
      <c r="CA49" s="593"/>
      <c r="CB49" s="593"/>
      <c r="CC49" s="593"/>
      <c r="CD49" s="593"/>
      <c r="CE49" s="593"/>
      <c r="CF49" s="593"/>
      <c r="CG49" s="593"/>
      <c r="CH49" s="593"/>
      <c r="CI49" s="593"/>
      <c r="CJ49" s="593"/>
      <c r="CK49" s="593"/>
      <c r="CL49" s="594"/>
      <c r="CM49" s="595">
        <v>9659233</v>
      </c>
      <c r="CN49" s="596"/>
      <c r="CO49" s="596"/>
      <c r="CP49" s="596"/>
      <c r="CQ49" s="596"/>
      <c r="CR49" s="596"/>
      <c r="CS49" s="596"/>
      <c r="CT49" s="597"/>
      <c r="CU49" s="598">
        <v>1.9</v>
      </c>
      <c r="CV49" s="599"/>
      <c r="CW49" s="599"/>
      <c r="CX49" s="600"/>
      <c r="CY49" s="601">
        <v>7567240</v>
      </c>
      <c r="CZ49" s="602"/>
      <c r="DA49" s="602"/>
      <c r="DB49" s="602"/>
      <c r="DC49" s="602"/>
      <c r="DD49" s="602"/>
      <c r="DE49" s="602"/>
      <c r="DF49" s="603"/>
      <c r="DG49" s="601" t="s">
        <v>218</v>
      </c>
      <c r="DH49" s="602"/>
      <c r="DI49" s="602"/>
      <c r="DJ49" s="602"/>
      <c r="DK49" s="602"/>
      <c r="DL49" s="602"/>
      <c r="DM49" s="602"/>
      <c r="DN49" s="602"/>
      <c r="DO49" s="602"/>
      <c r="DP49" s="602"/>
      <c r="DQ49" s="603"/>
      <c r="DR49" s="598" t="s">
        <v>128</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325</v>
      </c>
      <c r="BZ50" s="593"/>
      <c r="CA50" s="593"/>
      <c r="CB50" s="593"/>
      <c r="CC50" s="593"/>
      <c r="CD50" s="593"/>
      <c r="CE50" s="593"/>
      <c r="CF50" s="593"/>
      <c r="CG50" s="593"/>
      <c r="CH50" s="593"/>
      <c r="CI50" s="593"/>
      <c r="CJ50" s="593"/>
      <c r="CK50" s="593"/>
      <c r="CL50" s="594"/>
      <c r="CM50" s="595">
        <v>516281</v>
      </c>
      <c r="CN50" s="602"/>
      <c r="CO50" s="602"/>
      <c r="CP50" s="602"/>
      <c r="CQ50" s="602"/>
      <c r="CR50" s="602"/>
      <c r="CS50" s="602"/>
      <c r="CT50" s="603"/>
      <c r="CU50" s="598">
        <v>0.1</v>
      </c>
      <c r="CV50" s="599"/>
      <c r="CW50" s="599"/>
      <c r="CX50" s="600"/>
      <c r="CY50" s="601">
        <v>476981</v>
      </c>
      <c r="CZ50" s="602"/>
      <c r="DA50" s="602"/>
      <c r="DB50" s="602"/>
      <c r="DC50" s="602"/>
      <c r="DD50" s="602"/>
      <c r="DE50" s="602"/>
      <c r="DF50" s="603"/>
      <c r="DG50" s="601" t="s">
        <v>119</v>
      </c>
      <c r="DH50" s="602"/>
      <c r="DI50" s="602"/>
      <c r="DJ50" s="602"/>
      <c r="DK50" s="602"/>
      <c r="DL50" s="602"/>
      <c r="DM50" s="602"/>
      <c r="DN50" s="602"/>
      <c r="DO50" s="602"/>
      <c r="DP50" s="602"/>
      <c r="DQ50" s="603"/>
      <c r="DR50" s="598" t="s">
        <v>119</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326</v>
      </c>
      <c r="BZ51" s="593"/>
      <c r="CA51" s="593"/>
      <c r="CB51" s="593"/>
      <c r="CC51" s="593"/>
      <c r="CD51" s="593"/>
      <c r="CE51" s="593"/>
      <c r="CF51" s="593"/>
      <c r="CG51" s="593"/>
      <c r="CH51" s="593"/>
      <c r="CI51" s="593"/>
      <c r="CJ51" s="593"/>
      <c r="CK51" s="593"/>
      <c r="CL51" s="594"/>
      <c r="CM51" s="595">
        <v>14529723</v>
      </c>
      <c r="CN51" s="596"/>
      <c r="CO51" s="596"/>
      <c r="CP51" s="596"/>
      <c r="CQ51" s="596"/>
      <c r="CR51" s="596"/>
      <c r="CS51" s="596"/>
      <c r="CT51" s="597"/>
      <c r="CU51" s="598">
        <v>2.8</v>
      </c>
      <c r="CV51" s="599"/>
      <c r="CW51" s="599"/>
      <c r="CX51" s="600"/>
      <c r="CY51" s="601">
        <v>141247</v>
      </c>
      <c r="CZ51" s="602"/>
      <c r="DA51" s="602"/>
      <c r="DB51" s="602"/>
      <c r="DC51" s="602"/>
      <c r="DD51" s="602"/>
      <c r="DE51" s="602"/>
      <c r="DF51" s="603"/>
      <c r="DG51" s="601">
        <v>141247</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327</v>
      </c>
      <c r="BZ52" s="593"/>
      <c r="CA52" s="593"/>
      <c r="CB52" s="593"/>
      <c r="CC52" s="593"/>
      <c r="CD52" s="593"/>
      <c r="CE52" s="593"/>
      <c r="CF52" s="593"/>
      <c r="CG52" s="593"/>
      <c r="CH52" s="593"/>
      <c r="CI52" s="593"/>
      <c r="CJ52" s="593"/>
      <c r="CK52" s="593"/>
      <c r="CL52" s="594"/>
      <c r="CM52" s="595" t="s">
        <v>119</v>
      </c>
      <c r="CN52" s="602"/>
      <c r="CO52" s="602"/>
      <c r="CP52" s="602"/>
      <c r="CQ52" s="602"/>
      <c r="CR52" s="602"/>
      <c r="CS52" s="602"/>
      <c r="CT52" s="603"/>
      <c r="CU52" s="598" t="s">
        <v>119</v>
      </c>
      <c r="CV52" s="599"/>
      <c r="CW52" s="599"/>
      <c r="CX52" s="600"/>
      <c r="CY52" s="601" t="s">
        <v>218</v>
      </c>
      <c r="CZ52" s="602"/>
      <c r="DA52" s="602"/>
      <c r="DB52" s="602"/>
      <c r="DC52" s="602"/>
      <c r="DD52" s="602"/>
      <c r="DE52" s="602"/>
      <c r="DF52" s="603"/>
      <c r="DG52" s="601" t="s">
        <v>128</v>
      </c>
      <c r="DH52" s="602"/>
      <c r="DI52" s="602"/>
      <c r="DJ52" s="602"/>
      <c r="DK52" s="602"/>
      <c r="DL52" s="602"/>
      <c r="DM52" s="602"/>
      <c r="DN52" s="602"/>
      <c r="DO52" s="602"/>
      <c r="DP52" s="602"/>
      <c r="DQ52" s="603"/>
      <c r="DR52" s="598" t="s">
        <v>128</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328</v>
      </c>
      <c r="BZ53" s="593"/>
      <c r="CA53" s="593"/>
      <c r="CB53" s="593"/>
      <c r="CC53" s="593"/>
      <c r="CD53" s="593"/>
      <c r="CE53" s="593"/>
      <c r="CF53" s="593"/>
      <c r="CG53" s="593"/>
      <c r="CH53" s="593"/>
      <c r="CI53" s="593"/>
      <c r="CJ53" s="593"/>
      <c r="CK53" s="593"/>
      <c r="CL53" s="594"/>
      <c r="CM53" s="595">
        <v>76302798</v>
      </c>
      <c r="CN53" s="596"/>
      <c r="CO53" s="596"/>
      <c r="CP53" s="596"/>
      <c r="CQ53" s="596"/>
      <c r="CR53" s="596"/>
      <c r="CS53" s="596"/>
      <c r="CT53" s="597"/>
      <c r="CU53" s="598">
        <v>14.9</v>
      </c>
      <c r="CV53" s="599"/>
      <c r="CW53" s="599"/>
      <c r="CX53" s="600"/>
      <c r="CY53" s="601">
        <v>6562934</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329</v>
      </c>
      <c r="BZ54" s="593"/>
      <c r="CA54" s="593"/>
      <c r="CB54" s="593"/>
      <c r="CC54" s="593"/>
      <c r="CD54" s="593"/>
      <c r="CE54" s="593"/>
      <c r="CF54" s="593"/>
      <c r="CG54" s="593"/>
      <c r="CH54" s="593"/>
      <c r="CI54" s="593"/>
      <c r="CJ54" s="593"/>
      <c r="CK54" s="593"/>
      <c r="CL54" s="594"/>
      <c r="CM54" s="595">
        <v>3104924</v>
      </c>
      <c r="CN54" s="596"/>
      <c r="CO54" s="596"/>
      <c r="CP54" s="596"/>
      <c r="CQ54" s="596"/>
      <c r="CR54" s="596"/>
      <c r="CS54" s="596"/>
      <c r="CT54" s="597"/>
      <c r="CU54" s="598">
        <v>0.6</v>
      </c>
      <c r="CV54" s="599"/>
      <c r="CW54" s="599"/>
      <c r="CX54" s="600"/>
      <c r="CY54" s="601">
        <v>531546</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306</v>
      </c>
      <c r="BZ55" s="627"/>
      <c r="CA55" s="592" t="s">
        <v>330</v>
      </c>
      <c r="CB55" s="593"/>
      <c r="CC55" s="593"/>
      <c r="CD55" s="593"/>
      <c r="CE55" s="593"/>
      <c r="CF55" s="593"/>
      <c r="CG55" s="593"/>
      <c r="CH55" s="593"/>
      <c r="CI55" s="593"/>
      <c r="CJ55" s="593"/>
      <c r="CK55" s="593"/>
      <c r="CL55" s="594"/>
      <c r="CM55" s="595">
        <v>73576640</v>
      </c>
      <c r="CN55" s="596"/>
      <c r="CO55" s="596"/>
      <c r="CP55" s="596"/>
      <c r="CQ55" s="596"/>
      <c r="CR55" s="596"/>
      <c r="CS55" s="596"/>
      <c r="CT55" s="597"/>
      <c r="CU55" s="598">
        <v>14.4</v>
      </c>
      <c r="CV55" s="599"/>
      <c r="CW55" s="599"/>
      <c r="CX55" s="600"/>
      <c r="CY55" s="601">
        <v>6472332</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331</v>
      </c>
      <c r="CB56" s="593"/>
      <c r="CC56" s="593"/>
      <c r="CD56" s="593"/>
      <c r="CE56" s="593"/>
      <c r="CF56" s="593"/>
      <c r="CG56" s="593"/>
      <c r="CH56" s="593"/>
      <c r="CI56" s="593"/>
      <c r="CJ56" s="593"/>
      <c r="CK56" s="593"/>
      <c r="CL56" s="594"/>
      <c r="CM56" s="595">
        <v>40032464</v>
      </c>
      <c r="CN56" s="596"/>
      <c r="CO56" s="596"/>
      <c r="CP56" s="596"/>
      <c r="CQ56" s="596"/>
      <c r="CR56" s="596"/>
      <c r="CS56" s="596"/>
      <c r="CT56" s="597"/>
      <c r="CU56" s="598">
        <v>7.8</v>
      </c>
      <c r="CV56" s="599"/>
      <c r="CW56" s="599"/>
      <c r="CX56" s="600"/>
      <c r="CY56" s="601">
        <v>865261</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332</v>
      </c>
      <c r="CB57" s="593"/>
      <c r="CC57" s="593"/>
      <c r="CD57" s="593"/>
      <c r="CE57" s="593"/>
      <c r="CF57" s="593"/>
      <c r="CG57" s="593"/>
      <c r="CH57" s="593"/>
      <c r="CI57" s="593"/>
      <c r="CJ57" s="593"/>
      <c r="CK57" s="593"/>
      <c r="CL57" s="594"/>
      <c r="CM57" s="595">
        <v>29473176</v>
      </c>
      <c r="CN57" s="596"/>
      <c r="CO57" s="596"/>
      <c r="CP57" s="596"/>
      <c r="CQ57" s="596"/>
      <c r="CR57" s="596"/>
      <c r="CS57" s="596"/>
      <c r="CT57" s="597"/>
      <c r="CU57" s="598">
        <v>5.8</v>
      </c>
      <c r="CV57" s="599"/>
      <c r="CW57" s="599"/>
      <c r="CX57" s="600"/>
      <c r="CY57" s="601">
        <v>5488271</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333</v>
      </c>
      <c r="CB58" s="593"/>
      <c r="CC58" s="593"/>
      <c r="CD58" s="593"/>
      <c r="CE58" s="593"/>
      <c r="CF58" s="593"/>
      <c r="CG58" s="593"/>
      <c r="CH58" s="593"/>
      <c r="CI58" s="593"/>
      <c r="CJ58" s="593"/>
      <c r="CK58" s="593"/>
      <c r="CL58" s="594"/>
      <c r="CM58" s="595">
        <v>2726158</v>
      </c>
      <c r="CN58" s="596"/>
      <c r="CO58" s="596"/>
      <c r="CP58" s="596"/>
      <c r="CQ58" s="596"/>
      <c r="CR58" s="596"/>
      <c r="CS58" s="596"/>
      <c r="CT58" s="597"/>
      <c r="CU58" s="598">
        <v>0.5</v>
      </c>
      <c r="CV58" s="599"/>
      <c r="CW58" s="599"/>
      <c r="CX58" s="600"/>
      <c r="CY58" s="601">
        <v>90602</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334</v>
      </c>
      <c r="CB59" s="593"/>
      <c r="CC59" s="593"/>
      <c r="CD59" s="593"/>
      <c r="CE59" s="593"/>
      <c r="CF59" s="593"/>
      <c r="CG59" s="593"/>
      <c r="CH59" s="593"/>
      <c r="CI59" s="593"/>
      <c r="CJ59" s="593"/>
      <c r="CK59" s="593"/>
      <c r="CL59" s="594"/>
      <c r="CM59" s="595" t="s">
        <v>128</v>
      </c>
      <c r="CN59" s="596"/>
      <c r="CO59" s="596"/>
      <c r="CP59" s="596"/>
      <c r="CQ59" s="596"/>
      <c r="CR59" s="596"/>
      <c r="CS59" s="596"/>
      <c r="CT59" s="597"/>
      <c r="CU59" s="598" t="s">
        <v>128</v>
      </c>
      <c r="CV59" s="599"/>
      <c r="CW59" s="599"/>
      <c r="CX59" s="600"/>
      <c r="CY59" s="601" t="s">
        <v>119</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335</v>
      </c>
      <c r="BZ60" s="608"/>
      <c r="CA60" s="608"/>
      <c r="CB60" s="608"/>
      <c r="CC60" s="608"/>
      <c r="CD60" s="608"/>
      <c r="CE60" s="608"/>
      <c r="CF60" s="608"/>
      <c r="CG60" s="608"/>
      <c r="CH60" s="608"/>
      <c r="CI60" s="608"/>
      <c r="CJ60" s="608"/>
      <c r="CK60" s="608"/>
      <c r="CL60" s="609"/>
      <c r="CM60" s="610">
        <v>511088934</v>
      </c>
      <c r="CN60" s="611"/>
      <c r="CO60" s="611"/>
      <c r="CP60" s="611"/>
      <c r="CQ60" s="611"/>
      <c r="CR60" s="611"/>
      <c r="CS60" s="611"/>
      <c r="CT60" s="612"/>
      <c r="CU60" s="613">
        <v>100</v>
      </c>
      <c r="CV60" s="614"/>
      <c r="CW60" s="614"/>
      <c r="CX60" s="615"/>
      <c r="CY60" s="616">
        <v>376780441</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t/d6YtyZHl22I6qu2xN6ocS80Gd/RUXCOAROF749yV8+5Miookky/JYaO0/jw9Qb+e5oDSf4EPs8q4PPHlmZrw==" saltValue="nIJaTVVeozAlEVRLO+he5w=="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336</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0" t="s">
        <v>337</v>
      </c>
      <c r="DK2" s="1121"/>
      <c r="DL2" s="1121"/>
      <c r="DM2" s="1121"/>
      <c r="DN2" s="1121"/>
      <c r="DO2" s="1122"/>
      <c r="DP2" s="237"/>
      <c r="DQ2" s="1120" t="s">
        <v>338</v>
      </c>
      <c r="DR2" s="1121"/>
      <c r="DS2" s="1121"/>
      <c r="DT2" s="1121"/>
      <c r="DU2" s="1121"/>
      <c r="DV2" s="1121"/>
      <c r="DW2" s="1121"/>
      <c r="DX2" s="1121"/>
      <c r="DY2" s="1121"/>
      <c r="DZ2" s="112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4" t="s">
        <v>339</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40"/>
      <c r="BA4" s="240"/>
      <c r="BB4" s="240"/>
      <c r="BC4" s="240"/>
      <c r="BD4" s="240"/>
      <c r="BE4" s="241"/>
      <c r="BF4" s="241"/>
      <c r="BG4" s="241"/>
      <c r="BH4" s="241"/>
      <c r="BI4" s="241"/>
      <c r="BJ4" s="241"/>
      <c r="BK4" s="241"/>
      <c r="BL4" s="241"/>
      <c r="BM4" s="241"/>
      <c r="BN4" s="241"/>
      <c r="BO4" s="241"/>
      <c r="BP4" s="241"/>
      <c r="BQ4" s="240" t="s">
        <v>340</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341</v>
      </c>
      <c r="B5" s="991"/>
      <c r="C5" s="991"/>
      <c r="D5" s="991"/>
      <c r="E5" s="991"/>
      <c r="F5" s="991"/>
      <c r="G5" s="991"/>
      <c r="H5" s="991"/>
      <c r="I5" s="991"/>
      <c r="J5" s="991"/>
      <c r="K5" s="991"/>
      <c r="L5" s="991"/>
      <c r="M5" s="991"/>
      <c r="N5" s="991"/>
      <c r="O5" s="991"/>
      <c r="P5" s="992"/>
      <c r="Q5" s="996" t="s">
        <v>342</v>
      </c>
      <c r="R5" s="997"/>
      <c r="S5" s="997"/>
      <c r="T5" s="997"/>
      <c r="U5" s="998"/>
      <c r="V5" s="996" t="s">
        <v>343</v>
      </c>
      <c r="W5" s="997"/>
      <c r="X5" s="997"/>
      <c r="Y5" s="997"/>
      <c r="Z5" s="998"/>
      <c r="AA5" s="996" t="s">
        <v>344</v>
      </c>
      <c r="AB5" s="997"/>
      <c r="AC5" s="997"/>
      <c r="AD5" s="997"/>
      <c r="AE5" s="997"/>
      <c r="AF5" s="1123" t="s">
        <v>345</v>
      </c>
      <c r="AG5" s="997"/>
      <c r="AH5" s="997"/>
      <c r="AI5" s="997"/>
      <c r="AJ5" s="1012"/>
      <c r="AK5" s="997" t="s">
        <v>346</v>
      </c>
      <c r="AL5" s="997"/>
      <c r="AM5" s="997"/>
      <c r="AN5" s="997"/>
      <c r="AO5" s="998"/>
      <c r="AP5" s="996" t="s">
        <v>347</v>
      </c>
      <c r="AQ5" s="997"/>
      <c r="AR5" s="997"/>
      <c r="AS5" s="997"/>
      <c r="AT5" s="998"/>
      <c r="AU5" s="996" t="s">
        <v>348</v>
      </c>
      <c r="AV5" s="997"/>
      <c r="AW5" s="997"/>
      <c r="AX5" s="997"/>
      <c r="AY5" s="1012"/>
      <c r="AZ5" s="244"/>
      <c r="BA5" s="244"/>
      <c r="BB5" s="244"/>
      <c r="BC5" s="244"/>
      <c r="BD5" s="244"/>
      <c r="BE5" s="245"/>
      <c r="BF5" s="245"/>
      <c r="BG5" s="245"/>
      <c r="BH5" s="245"/>
      <c r="BI5" s="245"/>
      <c r="BJ5" s="245"/>
      <c r="BK5" s="245"/>
      <c r="BL5" s="245"/>
      <c r="BM5" s="245"/>
      <c r="BN5" s="245"/>
      <c r="BO5" s="245"/>
      <c r="BP5" s="245"/>
      <c r="BQ5" s="990" t="s">
        <v>349</v>
      </c>
      <c r="BR5" s="991"/>
      <c r="BS5" s="991"/>
      <c r="BT5" s="991"/>
      <c r="BU5" s="991"/>
      <c r="BV5" s="991"/>
      <c r="BW5" s="991"/>
      <c r="BX5" s="991"/>
      <c r="BY5" s="991"/>
      <c r="BZ5" s="991"/>
      <c r="CA5" s="991"/>
      <c r="CB5" s="991"/>
      <c r="CC5" s="991"/>
      <c r="CD5" s="991"/>
      <c r="CE5" s="991"/>
      <c r="CF5" s="991"/>
      <c r="CG5" s="992"/>
      <c r="CH5" s="996" t="s">
        <v>350</v>
      </c>
      <c r="CI5" s="997"/>
      <c r="CJ5" s="997"/>
      <c r="CK5" s="997"/>
      <c r="CL5" s="998"/>
      <c r="CM5" s="996" t="s">
        <v>351</v>
      </c>
      <c r="CN5" s="997"/>
      <c r="CO5" s="997"/>
      <c r="CP5" s="997"/>
      <c r="CQ5" s="998"/>
      <c r="CR5" s="996" t="s">
        <v>352</v>
      </c>
      <c r="CS5" s="997"/>
      <c r="CT5" s="997"/>
      <c r="CU5" s="997"/>
      <c r="CV5" s="998"/>
      <c r="CW5" s="996" t="s">
        <v>353</v>
      </c>
      <c r="CX5" s="997"/>
      <c r="CY5" s="997"/>
      <c r="CZ5" s="997"/>
      <c r="DA5" s="998"/>
      <c r="DB5" s="996" t="s">
        <v>354</v>
      </c>
      <c r="DC5" s="997"/>
      <c r="DD5" s="997"/>
      <c r="DE5" s="997"/>
      <c r="DF5" s="998"/>
      <c r="DG5" s="1108" t="s">
        <v>355</v>
      </c>
      <c r="DH5" s="1109"/>
      <c r="DI5" s="1109"/>
      <c r="DJ5" s="1109"/>
      <c r="DK5" s="1110"/>
      <c r="DL5" s="1108" t="s">
        <v>356</v>
      </c>
      <c r="DM5" s="1109"/>
      <c r="DN5" s="1109"/>
      <c r="DO5" s="1109"/>
      <c r="DP5" s="1110"/>
      <c r="DQ5" s="996" t="s">
        <v>357</v>
      </c>
      <c r="DR5" s="997"/>
      <c r="DS5" s="997"/>
      <c r="DT5" s="997"/>
      <c r="DU5" s="998"/>
      <c r="DV5" s="996" t="s">
        <v>348</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4"/>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1"/>
      <c r="DH6" s="1112"/>
      <c r="DI6" s="1112"/>
      <c r="DJ6" s="1112"/>
      <c r="DK6" s="1113"/>
      <c r="DL6" s="1111"/>
      <c r="DM6" s="1112"/>
      <c r="DN6" s="1112"/>
      <c r="DO6" s="1112"/>
      <c r="DP6" s="1113"/>
      <c r="DQ6" s="999"/>
      <c r="DR6" s="1000"/>
      <c r="DS6" s="1000"/>
      <c r="DT6" s="1000"/>
      <c r="DU6" s="1001"/>
      <c r="DV6" s="999"/>
      <c r="DW6" s="1000"/>
      <c r="DX6" s="1000"/>
      <c r="DY6" s="1000"/>
      <c r="DZ6" s="1013"/>
      <c r="EA6" s="242"/>
    </row>
    <row r="7" spans="1:131" s="243" customFormat="1" ht="26.25" customHeight="1" thickTop="1" x14ac:dyDescent="0.2">
      <c r="A7" s="246">
        <v>1</v>
      </c>
      <c r="B7" s="1051" t="s">
        <v>358</v>
      </c>
      <c r="C7" s="1052"/>
      <c r="D7" s="1052"/>
      <c r="E7" s="1052"/>
      <c r="F7" s="1052"/>
      <c r="G7" s="1052"/>
      <c r="H7" s="1052"/>
      <c r="I7" s="1052"/>
      <c r="J7" s="1052"/>
      <c r="K7" s="1052"/>
      <c r="L7" s="1052"/>
      <c r="M7" s="1052"/>
      <c r="N7" s="1052"/>
      <c r="O7" s="1052"/>
      <c r="P7" s="1053"/>
      <c r="Q7" s="1114">
        <v>535353</v>
      </c>
      <c r="R7" s="1115"/>
      <c r="S7" s="1115"/>
      <c r="T7" s="1115"/>
      <c r="U7" s="1115"/>
      <c r="V7" s="1115">
        <v>530342</v>
      </c>
      <c r="W7" s="1115"/>
      <c r="X7" s="1115"/>
      <c r="Y7" s="1115"/>
      <c r="Z7" s="1115"/>
      <c r="AA7" s="1115">
        <v>5011</v>
      </c>
      <c r="AB7" s="1115"/>
      <c r="AC7" s="1115"/>
      <c r="AD7" s="1115"/>
      <c r="AE7" s="1116"/>
      <c r="AF7" s="1117">
        <v>906</v>
      </c>
      <c r="AG7" s="1118"/>
      <c r="AH7" s="1118"/>
      <c r="AI7" s="1118"/>
      <c r="AJ7" s="1119"/>
      <c r="AK7" s="1101">
        <v>3320</v>
      </c>
      <c r="AL7" s="1102"/>
      <c r="AM7" s="1102"/>
      <c r="AN7" s="1102"/>
      <c r="AO7" s="1102"/>
      <c r="AP7" s="1102">
        <v>1079367</v>
      </c>
      <c r="AQ7" s="1102"/>
      <c r="AR7" s="1102"/>
      <c r="AS7" s="1102"/>
      <c r="AT7" s="1102"/>
      <c r="AU7" s="1103"/>
      <c r="AV7" s="1103"/>
      <c r="AW7" s="1103"/>
      <c r="AX7" s="1103"/>
      <c r="AY7" s="1104"/>
      <c r="AZ7" s="240"/>
      <c r="BA7" s="240"/>
      <c r="BB7" s="240"/>
      <c r="BC7" s="240"/>
      <c r="BD7" s="240"/>
      <c r="BE7" s="241"/>
      <c r="BF7" s="241"/>
      <c r="BG7" s="241"/>
      <c r="BH7" s="241"/>
      <c r="BI7" s="241"/>
      <c r="BJ7" s="241"/>
      <c r="BK7" s="241"/>
      <c r="BL7" s="241"/>
      <c r="BM7" s="241"/>
      <c r="BN7" s="241"/>
      <c r="BO7" s="241"/>
      <c r="BP7" s="241"/>
      <c r="BQ7" s="247">
        <v>1</v>
      </c>
      <c r="BR7" s="248"/>
      <c r="BS7" s="1105" t="s">
        <v>569</v>
      </c>
      <c r="BT7" s="1106" t="s">
        <v>569</v>
      </c>
      <c r="BU7" s="1106" t="s">
        <v>569</v>
      </c>
      <c r="BV7" s="1106" t="s">
        <v>569</v>
      </c>
      <c r="BW7" s="1106" t="s">
        <v>569</v>
      </c>
      <c r="BX7" s="1106" t="s">
        <v>569</v>
      </c>
      <c r="BY7" s="1106" t="s">
        <v>569</v>
      </c>
      <c r="BZ7" s="1106" t="s">
        <v>569</v>
      </c>
      <c r="CA7" s="1106" t="s">
        <v>569</v>
      </c>
      <c r="CB7" s="1106" t="s">
        <v>569</v>
      </c>
      <c r="CC7" s="1106" t="s">
        <v>569</v>
      </c>
      <c r="CD7" s="1106" t="s">
        <v>569</v>
      </c>
      <c r="CE7" s="1106" t="s">
        <v>569</v>
      </c>
      <c r="CF7" s="1106" t="s">
        <v>569</v>
      </c>
      <c r="CG7" s="1107" t="s">
        <v>569</v>
      </c>
      <c r="CH7" s="1098">
        <v>-12</v>
      </c>
      <c r="CI7" s="1099"/>
      <c r="CJ7" s="1099"/>
      <c r="CK7" s="1099"/>
      <c r="CL7" s="1100"/>
      <c r="CM7" s="1098">
        <v>140</v>
      </c>
      <c r="CN7" s="1099"/>
      <c r="CO7" s="1099"/>
      <c r="CP7" s="1099"/>
      <c r="CQ7" s="1100"/>
      <c r="CR7" s="1098">
        <v>18</v>
      </c>
      <c r="CS7" s="1099"/>
      <c r="CT7" s="1099"/>
      <c r="CU7" s="1099"/>
      <c r="CV7" s="1100"/>
      <c r="CW7" s="1098">
        <v>183</v>
      </c>
      <c r="CX7" s="1099"/>
      <c r="CY7" s="1099"/>
      <c r="CZ7" s="1099"/>
      <c r="DA7" s="1100"/>
      <c r="DB7" s="1098">
        <v>18500</v>
      </c>
      <c r="DC7" s="1099"/>
      <c r="DD7" s="1099"/>
      <c r="DE7" s="1099"/>
      <c r="DF7" s="1100"/>
      <c r="DG7" s="1098" t="s">
        <v>616</v>
      </c>
      <c r="DH7" s="1099"/>
      <c r="DI7" s="1099"/>
      <c r="DJ7" s="1099"/>
      <c r="DK7" s="1100"/>
      <c r="DL7" s="1098" t="s">
        <v>619</v>
      </c>
      <c r="DM7" s="1099"/>
      <c r="DN7" s="1099"/>
      <c r="DO7" s="1099"/>
      <c r="DP7" s="1100"/>
      <c r="DQ7" s="1098" t="s">
        <v>620</v>
      </c>
      <c r="DR7" s="1099"/>
      <c r="DS7" s="1099"/>
      <c r="DT7" s="1099"/>
      <c r="DU7" s="1100"/>
      <c r="DV7" s="1125"/>
      <c r="DW7" s="1126"/>
      <c r="DX7" s="1126"/>
      <c r="DY7" s="1126"/>
      <c r="DZ7" s="1127"/>
      <c r="EA7" s="242"/>
    </row>
    <row r="8" spans="1:131" s="243" customFormat="1" ht="26.25" customHeight="1" x14ac:dyDescent="0.2">
      <c r="A8" s="249">
        <v>2</v>
      </c>
      <c r="B8" s="1038" t="s">
        <v>359</v>
      </c>
      <c r="C8" s="1039"/>
      <c r="D8" s="1039"/>
      <c r="E8" s="1039"/>
      <c r="F8" s="1039"/>
      <c r="G8" s="1039"/>
      <c r="H8" s="1039"/>
      <c r="I8" s="1039"/>
      <c r="J8" s="1039"/>
      <c r="K8" s="1039"/>
      <c r="L8" s="1039"/>
      <c r="M8" s="1039"/>
      <c r="N8" s="1039"/>
      <c r="O8" s="1039"/>
      <c r="P8" s="1040"/>
      <c r="Q8" s="1045">
        <v>660</v>
      </c>
      <c r="R8" s="1042"/>
      <c r="S8" s="1042"/>
      <c r="T8" s="1042"/>
      <c r="U8" s="1042"/>
      <c r="V8" s="1042">
        <v>488</v>
      </c>
      <c r="W8" s="1042"/>
      <c r="X8" s="1042"/>
      <c r="Y8" s="1042"/>
      <c r="Z8" s="1042"/>
      <c r="AA8" s="1042">
        <v>172</v>
      </c>
      <c r="AB8" s="1042"/>
      <c r="AC8" s="1042"/>
      <c r="AD8" s="1042"/>
      <c r="AE8" s="1046"/>
      <c r="AF8" s="1093">
        <v>172</v>
      </c>
      <c r="AG8" s="1094"/>
      <c r="AH8" s="1094"/>
      <c r="AI8" s="1094"/>
      <c r="AJ8" s="1095"/>
      <c r="AK8" s="1096" t="s">
        <v>602</v>
      </c>
      <c r="AL8" s="1097"/>
      <c r="AM8" s="1097"/>
      <c r="AN8" s="1097"/>
      <c r="AO8" s="1097"/>
      <c r="AP8" s="1097" t="s">
        <v>598</v>
      </c>
      <c r="AQ8" s="1097"/>
      <c r="AR8" s="1097"/>
      <c r="AS8" s="1097"/>
      <c r="AT8" s="1097"/>
      <c r="AU8" s="1091"/>
      <c r="AV8" s="1091"/>
      <c r="AW8" s="1091"/>
      <c r="AX8" s="1091"/>
      <c r="AY8" s="1092"/>
      <c r="AZ8" s="240"/>
      <c r="BA8" s="240"/>
      <c r="BB8" s="240"/>
      <c r="BC8" s="240"/>
      <c r="BD8" s="240"/>
      <c r="BE8" s="241"/>
      <c r="BF8" s="241"/>
      <c r="BG8" s="241"/>
      <c r="BH8" s="241"/>
      <c r="BI8" s="241"/>
      <c r="BJ8" s="241"/>
      <c r="BK8" s="241"/>
      <c r="BL8" s="241"/>
      <c r="BM8" s="241"/>
      <c r="BN8" s="241"/>
      <c r="BO8" s="241"/>
      <c r="BP8" s="241"/>
      <c r="BQ8" s="250">
        <v>2</v>
      </c>
      <c r="BR8" s="251"/>
      <c r="BS8" s="1009" t="s">
        <v>570</v>
      </c>
      <c r="BT8" s="1010" t="s">
        <v>570</v>
      </c>
      <c r="BU8" s="1010" t="s">
        <v>570</v>
      </c>
      <c r="BV8" s="1010" t="s">
        <v>570</v>
      </c>
      <c r="BW8" s="1010" t="s">
        <v>570</v>
      </c>
      <c r="BX8" s="1010" t="s">
        <v>570</v>
      </c>
      <c r="BY8" s="1010" t="s">
        <v>570</v>
      </c>
      <c r="BZ8" s="1010" t="s">
        <v>570</v>
      </c>
      <c r="CA8" s="1010" t="s">
        <v>570</v>
      </c>
      <c r="CB8" s="1010" t="s">
        <v>570</v>
      </c>
      <c r="CC8" s="1010" t="s">
        <v>570</v>
      </c>
      <c r="CD8" s="1010" t="s">
        <v>570</v>
      </c>
      <c r="CE8" s="1010" t="s">
        <v>570</v>
      </c>
      <c r="CF8" s="1010" t="s">
        <v>570</v>
      </c>
      <c r="CG8" s="1011" t="s">
        <v>570</v>
      </c>
      <c r="CH8" s="984">
        <v>72</v>
      </c>
      <c r="CI8" s="985"/>
      <c r="CJ8" s="985"/>
      <c r="CK8" s="985"/>
      <c r="CL8" s="986"/>
      <c r="CM8" s="984">
        <v>447</v>
      </c>
      <c r="CN8" s="985"/>
      <c r="CO8" s="985"/>
      <c r="CP8" s="985"/>
      <c r="CQ8" s="986"/>
      <c r="CR8" s="984">
        <v>45</v>
      </c>
      <c r="CS8" s="985"/>
      <c r="CT8" s="985"/>
      <c r="CU8" s="985"/>
      <c r="CV8" s="986"/>
      <c r="CW8" s="984" t="s">
        <v>623</v>
      </c>
      <c r="CX8" s="985"/>
      <c r="CY8" s="985"/>
      <c r="CZ8" s="985"/>
      <c r="DA8" s="986"/>
      <c r="DB8" s="984" t="s">
        <v>623</v>
      </c>
      <c r="DC8" s="985"/>
      <c r="DD8" s="985"/>
      <c r="DE8" s="985"/>
      <c r="DF8" s="986"/>
      <c r="DG8" s="984" t="s">
        <v>621</v>
      </c>
      <c r="DH8" s="985"/>
      <c r="DI8" s="985"/>
      <c r="DJ8" s="985"/>
      <c r="DK8" s="986"/>
      <c r="DL8" s="984" t="s">
        <v>622</v>
      </c>
      <c r="DM8" s="985"/>
      <c r="DN8" s="985"/>
      <c r="DO8" s="985"/>
      <c r="DP8" s="986"/>
      <c r="DQ8" s="984" t="s">
        <v>621</v>
      </c>
      <c r="DR8" s="985"/>
      <c r="DS8" s="985"/>
      <c r="DT8" s="985"/>
      <c r="DU8" s="986"/>
      <c r="DV8" s="987"/>
      <c r="DW8" s="988"/>
      <c r="DX8" s="988"/>
      <c r="DY8" s="988"/>
      <c r="DZ8" s="989"/>
      <c r="EA8" s="242"/>
    </row>
    <row r="9" spans="1:131" s="243" customFormat="1" ht="26.25" customHeight="1" x14ac:dyDescent="0.2">
      <c r="A9" s="249">
        <v>3</v>
      </c>
      <c r="B9" s="1038" t="s">
        <v>360</v>
      </c>
      <c r="C9" s="1039"/>
      <c r="D9" s="1039"/>
      <c r="E9" s="1039"/>
      <c r="F9" s="1039"/>
      <c r="G9" s="1039"/>
      <c r="H9" s="1039"/>
      <c r="I9" s="1039"/>
      <c r="J9" s="1039"/>
      <c r="K9" s="1039"/>
      <c r="L9" s="1039"/>
      <c r="M9" s="1039"/>
      <c r="N9" s="1039"/>
      <c r="O9" s="1039"/>
      <c r="P9" s="1040"/>
      <c r="Q9" s="1045">
        <v>200</v>
      </c>
      <c r="R9" s="1042"/>
      <c r="S9" s="1042"/>
      <c r="T9" s="1042"/>
      <c r="U9" s="1042"/>
      <c r="V9" s="1042">
        <v>104</v>
      </c>
      <c r="W9" s="1042"/>
      <c r="X9" s="1042"/>
      <c r="Y9" s="1042"/>
      <c r="Z9" s="1042"/>
      <c r="AA9" s="1042">
        <v>96</v>
      </c>
      <c r="AB9" s="1042"/>
      <c r="AC9" s="1042"/>
      <c r="AD9" s="1042"/>
      <c r="AE9" s="1046"/>
      <c r="AF9" s="1093" t="s">
        <v>361</v>
      </c>
      <c r="AG9" s="1094"/>
      <c r="AH9" s="1094"/>
      <c r="AI9" s="1094"/>
      <c r="AJ9" s="1095"/>
      <c r="AK9" s="1096">
        <v>3</v>
      </c>
      <c r="AL9" s="1097"/>
      <c r="AM9" s="1097"/>
      <c r="AN9" s="1097"/>
      <c r="AO9" s="1097"/>
      <c r="AP9" s="1097">
        <v>299</v>
      </c>
      <c r="AQ9" s="1097"/>
      <c r="AR9" s="1097"/>
      <c r="AS9" s="1097"/>
      <c r="AT9" s="1097"/>
      <c r="AU9" s="1091"/>
      <c r="AV9" s="1091"/>
      <c r="AW9" s="1091"/>
      <c r="AX9" s="1091"/>
      <c r="AY9" s="1092"/>
      <c r="AZ9" s="240"/>
      <c r="BA9" s="240"/>
      <c r="BB9" s="240"/>
      <c r="BC9" s="240"/>
      <c r="BD9" s="240"/>
      <c r="BE9" s="241"/>
      <c r="BF9" s="241"/>
      <c r="BG9" s="241"/>
      <c r="BH9" s="241"/>
      <c r="BI9" s="241"/>
      <c r="BJ9" s="241"/>
      <c r="BK9" s="241"/>
      <c r="BL9" s="241"/>
      <c r="BM9" s="241"/>
      <c r="BN9" s="241"/>
      <c r="BO9" s="241"/>
      <c r="BP9" s="241"/>
      <c r="BQ9" s="250">
        <v>3</v>
      </c>
      <c r="BR9" s="251"/>
      <c r="BS9" s="1009" t="s">
        <v>571</v>
      </c>
      <c r="BT9" s="1010" t="s">
        <v>571</v>
      </c>
      <c r="BU9" s="1010" t="s">
        <v>571</v>
      </c>
      <c r="BV9" s="1010" t="s">
        <v>571</v>
      </c>
      <c r="BW9" s="1010" t="s">
        <v>571</v>
      </c>
      <c r="BX9" s="1010" t="s">
        <v>571</v>
      </c>
      <c r="BY9" s="1010" t="s">
        <v>571</v>
      </c>
      <c r="BZ9" s="1010" t="s">
        <v>571</v>
      </c>
      <c r="CA9" s="1010" t="s">
        <v>571</v>
      </c>
      <c r="CB9" s="1010" t="s">
        <v>571</v>
      </c>
      <c r="CC9" s="1010" t="s">
        <v>571</v>
      </c>
      <c r="CD9" s="1010" t="s">
        <v>571</v>
      </c>
      <c r="CE9" s="1010" t="s">
        <v>571</v>
      </c>
      <c r="CF9" s="1010" t="s">
        <v>571</v>
      </c>
      <c r="CG9" s="1011" t="s">
        <v>571</v>
      </c>
      <c r="CH9" s="984">
        <v>-9</v>
      </c>
      <c r="CI9" s="985"/>
      <c r="CJ9" s="985"/>
      <c r="CK9" s="985"/>
      <c r="CL9" s="986"/>
      <c r="CM9" s="984">
        <v>1187</v>
      </c>
      <c r="CN9" s="985"/>
      <c r="CO9" s="985"/>
      <c r="CP9" s="985"/>
      <c r="CQ9" s="986"/>
      <c r="CR9" s="984">
        <v>1231</v>
      </c>
      <c r="CS9" s="985"/>
      <c r="CT9" s="985"/>
      <c r="CU9" s="985"/>
      <c r="CV9" s="986"/>
      <c r="CW9" s="984">
        <v>32</v>
      </c>
      <c r="CX9" s="985"/>
      <c r="CY9" s="985"/>
      <c r="CZ9" s="985"/>
      <c r="DA9" s="986"/>
      <c r="DB9" s="984" t="s">
        <v>628</v>
      </c>
      <c r="DC9" s="985"/>
      <c r="DD9" s="985"/>
      <c r="DE9" s="985"/>
      <c r="DF9" s="986"/>
      <c r="DG9" s="984" t="s">
        <v>507</v>
      </c>
      <c r="DH9" s="985"/>
      <c r="DI9" s="985"/>
      <c r="DJ9" s="985"/>
      <c r="DK9" s="986"/>
      <c r="DL9" s="984" t="s">
        <v>507</v>
      </c>
      <c r="DM9" s="985"/>
      <c r="DN9" s="985"/>
      <c r="DO9" s="985"/>
      <c r="DP9" s="986"/>
      <c r="DQ9" s="984" t="s">
        <v>507</v>
      </c>
      <c r="DR9" s="985"/>
      <c r="DS9" s="985"/>
      <c r="DT9" s="985"/>
      <c r="DU9" s="986"/>
      <c r="DV9" s="987"/>
      <c r="DW9" s="988"/>
      <c r="DX9" s="988"/>
      <c r="DY9" s="988"/>
      <c r="DZ9" s="989"/>
      <c r="EA9" s="242"/>
    </row>
    <row r="10" spans="1:131" s="243" customFormat="1" ht="26.25" customHeight="1" x14ac:dyDescent="0.2">
      <c r="A10" s="249">
        <v>4</v>
      </c>
      <c r="B10" s="1038" t="s">
        <v>362</v>
      </c>
      <c r="C10" s="1039"/>
      <c r="D10" s="1039"/>
      <c r="E10" s="1039"/>
      <c r="F10" s="1039"/>
      <c r="G10" s="1039"/>
      <c r="H10" s="1039"/>
      <c r="I10" s="1039"/>
      <c r="J10" s="1039"/>
      <c r="K10" s="1039"/>
      <c r="L10" s="1039"/>
      <c r="M10" s="1039"/>
      <c r="N10" s="1039"/>
      <c r="O10" s="1039"/>
      <c r="P10" s="1040"/>
      <c r="Q10" s="1045">
        <v>218</v>
      </c>
      <c r="R10" s="1042"/>
      <c r="S10" s="1042"/>
      <c r="T10" s="1042"/>
      <c r="U10" s="1042"/>
      <c r="V10" s="1042">
        <v>142</v>
      </c>
      <c r="W10" s="1042"/>
      <c r="X10" s="1042"/>
      <c r="Y10" s="1042"/>
      <c r="Z10" s="1042"/>
      <c r="AA10" s="1042">
        <v>76</v>
      </c>
      <c r="AB10" s="1042"/>
      <c r="AC10" s="1042"/>
      <c r="AD10" s="1042"/>
      <c r="AE10" s="1046"/>
      <c r="AF10" s="1093" t="s">
        <v>363</v>
      </c>
      <c r="AG10" s="1094"/>
      <c r="AH10" s="1094"/>
      <c r="AI10" s="1094"/>
      <c r="AJ10" s="1095"/>
      <c r="AK10" s="1096" t="s">
        <v>602</v>
      </c>
      <c r="AL10" s="1097"/>
      <c r="AM10" s="1097"/>
      <c r="AN10" s="1097"/>
      <c r="AO10" s="1097"/>
      <c r="AP10" s="1097">
        <v>1213</v>
      </c>
      <c r="AQ10" s="1097"/>
      <c r="AR10" s="1097"/>
      <c r="AS10" s="1097"/>
      <c r="AT10" s="1097"/>
      <c r="AU10" s="1091"/>
      <c r="AV10" s="1091"/>
      <c r="AW10" s="1091"/>
      <c r="AX10" s="1091"/>
      <c r="AY10" s="1092"/>
      <c r="AZ10" s="240"/>
      <c r="BA10" s="240"/>
      <c r="BB10" s="240"/>
      <c r="BC10" s="240"/>
      <c r="BD10" s="240"/>
      <c r="BE10" s="241"/>
      <c r="BF10" s="241"/>
      <c r="BG10" s="241"/>
      <c r="BH10" s="241"/>
      <c r="BI10" s="241"/>
      <c r="BJ10" s="241"/>
      <c r="BK10" s="241"/>
      <c r="BL10" s="241"/>
      <c r="BM10" s="241"/>
      <c r="BN10" s="241"/>
      <c r="BO10" s="241"/>
      <c r="BP10" s="241"/>
      <c r="BQ10" s="250">
        <v>4</v>
      </c>
      <c r="BR10" s="251"/>
      <c r="BS10" s="1009" t="s">
        <v>572</v>
      </c>
      <c r="BT10" s="1010" t="s">
        <v>572</v>
      </c>
      <c r="BU10" s="1010" t="s">
        <v>572</v>
      </c>
      <c r="BV10" s="1010" t="s">
        <v>572</v>
      </c>
      <c r="BW10" s="1010" t="s">
        <v>572</v>
      </c>
      <c r="BX10" s="1010" t="s">
        <v>572</v>
      </c>
      <c r="BY10" s="1010" t="s">
        <v>572</v>
      </c>
      <c r="BZ10" s="1010" t="s">
        <v>572</v>
      </c>
      <c r="CA10" s="1010" t="s">
        <v>572</v>
      </c>
      <c r="CB10" s="1010" t="s">
        <v>572</v>
      </c>
      <c r="CC10" s="1010" t="s">
        <v>572</v>
      </c>
      <c r="CD10" s="1010" t="s">
        <v>572</v>
      </c>
      <c r="CE10" s="1010" t="s">
        <v>572</v>
      </c>
      <c r="CF10" s="1010" t="s">
        <v>572</v>
      </c>
      <c r="CG10" s="1011" t="s">
        <v>572</v>
      </c>
      <c r="CH10" s="984">
        <v>0</v>
      </c>
      <c r="CI10" s="985"/>
      <c r="CJ10" s="985"/>
      <c r="CK10" s="985"/>
      <c r="CL10" s="986"/>
      <c r="CM10" s="984">
        <v>605</v>
      </c>
      <c r="CN10" s="985"/>
      <c r="CO10" s="985"/>
      <c r="CP10" s="985"/>
      <c r="CQ10" s="986"/>
      <c r="CR10" s="984">
        <v>251</v>
      </c>
      <c r="CS10" s="985"/>
      <c r="CT10" s="985"/>
      <c r="CU10" s="985"/>
      <c r="CV10" s="986"/>
      <c r="CW10" s="984">
        <v>141</v>
      </c>
      <c r="CX10" s="985"/>
      <c r="CY10" s="985"/>
      <c r="CZ10" s="985"/>
      <c r="DA10" s="986"/>
      <c r="DB10" s="984" t="s">
        <v>623</v>
      </c>
      <c r="DC10" s="985"/>
      <c r="DD10" s="985"/>
      <c r="DE10" s="985"/>
      <c r="DF10" s="986"/>
      <c r="DG10" s="984" t="s">
        <v>507</v>
      </c>
      <c r="DH10" s="985"/>
      <c r="DI10" s="985"/>
      <c r="DJ10" s="985"/>
      <c r="DK10" s="986"/>
      <c r="DL10" s="984" t="s">
        <v>507</v>
      </c>
      <c r="DM10" s="985"/>
      <c r="DN10" s="985"/>
      <c r="DO10" s="985"/>
      <c r="DP10" s="986"/>
      <c r="DQ10" s="984" t="s">
        <v>507</v>
      </c>
      <c r="DR10" s="985"/>
      <c r="DS10" s="985"/>
      <c r="DT10" s="985"/>
      <c r="DU10" s="986"/>
      <c r="DV10" s="987"/>
      <c r="DW10" s="988"/>
      <c r="DX10" s="988"/>
      <c r="DY10" s="988"/>
      <c r="DZ10" s="989"/>
      <c r="EA10" s="242"/>
    </row>
    <row r="11" spans="1:131" s="243" customFormat="1" ht="26.25" customHeight="1" x14ac:dyDescent="0.2">
      <c r="A11" s="249">
        <v>5</v>
      </c>
      <c r="B11" s="1038" t="s">
        <v>364</v>
      </c>
      <c r="C11" s="1039"/>
      <c r="D11" s="1039"/>
      <c r="E11" s="1039"/>
      <c r="F11" s="1039"/>
      <c r="G11" s="1039"/>
      <c r="H11" s="1039"/>
      <c r="I11" s="1039"/>
      <c r="J11" s="1039"/>
      <c r="K11" s="1039"/>
      <c r="L11" s="1039"/>
      <c r="M11" s="1039"/>
      <c r="N11" s="1039"/>
      <c r="O11" s="1039"/>
      <c r="P11" s="1040"/>
      <c r="Q11" s="1045">
        <v>96</v>
      </c>
      <c r="R11" s="1042"/>
      <c r="S11" s="1042"/>
      <c r="T11" s="1042"/>
      <c r="U11" s="1042"/>
      <c r="V11" s="1042">
        <v>56</v>
      </c>
      <c r="W11" s="1042"/>
      <c r="X11" s="1042"/>
      <c r="Y11" s="1042"/>
      <c r="Z11" s="1042"/>
      <c r="AA11" s="1042">
        <v>40</v>
      </c>
      <c r="AB11" s="1042"/>
      <c r="AC11" s="1042"/>
      <c r="AD11" s="1042"/>
      <c r="AE11" s="1046"/>
      <c r="AF11" s="1093" t="s">
        <v>361</v>
      </c>
      <c r="AG11" s="1094"/>
      <c r="AH11" s="1094"/>
      <c r="AI11" s="1094"/>
      <c r="AJ11" s="1095"/>
      <c r="AK11" s="1096" t="s">
        <v>603</v>
      </c>
      <c r="AL11" s="1097"/>
      <c r="AM11" s="1097"/>
      <c r="AN11" s="1097"/>
      <c r="AO11" s="1097"/>
      <c r="AP11" s="1097">
        <v>83</v>
      </c>
      <c r="AQ11" s="1097"/>
      <c r="AR11" s="1097"/>
      <c r="AS11" s="1097"/>
      <c r="AT11" s="1097"/>
      <c r="AU11" s="1091"/>
      <c r="AV11" s="1091"/>
      <c r="AW11" s="1091"/>
      <c r="AX11" s="1091"/>
      <c r="AY11" s="1092"/>
      <c r="AZ11" s="240"/>
      <c r="BA11" s="240"/>
      <c r="BB11" s="240"/>
      <c r="BC11" s="240"/>
      <c r="BD11" s="240"/>
      <c r="BE11" s="241"/>
      <c r="BF11" s="241"/>
      <c r="BG11" s="241"/>
      <c r="BH11" s="241"/>
      <c r="BI11" s="241"/>
      <c r="BJ11" s="241"/>
      <c r="BK11" s="241"/>
      <c r="BL11" s="241"/>
      <c r="BM11" s="241"/>
      <c r="BN11" s="241"/>
      <c r="BO11" s="241"/>
      <c r="BP11" s="241"/>
      <c r="BQ11" s="250">
        <v>5</v>
      </c>
      <c r="BR11" s="251" t="s">
        <v>573</v>
      </c>
      <c r="BS11" s="1009" t="s">
        <v>574</v>
      </c>
      <c r="BT11" s="1010" t="s">
        <v>574</v>
      </c>
      <c r="BU11" s="1010" t="s">
        <v>574</v>
      </c>
      <c r="BV11" s="1010" t="s">
        <v>574</v>
      </c>
      <c r="BW11" s="1010" t="s">
        <v>574</v>
      </c>
      <c r="BX11" s="1010" t="s">
        <v>574</v>
      </c>
      <c r="BY11" s="1010" t="s">
        <v>574</v>
      </c>
      <c r="BZ11" s="1010" t="s">
        <v>574</v>
      </c>
      <c r="CA11" s="1010" t="s">
        <v>574</v>
      </c>
      <c r="CB11" s="1010" t="s">
        <v>574</v>
      </c>
      <c r="CC11" s="1010" t="s">
        <v>574</v>
      </c>
      <c r="CD11" s="1010" t="s">
        <v>574</v>
      </c>
      <c r="CE11" s="1010" t="s">
        <v>574</v>
      </c>
      <c r="CF11" s="1010" t="s">
        <v>574</v>
      </c>
      <c r="CG11" s="1011" t="s">
        <v>574</v>
      </c>
      <c r="CH11" s="984">
        <v>29</v>
      </c>
      <c r="CI11" s="985"/>
      <c r="CJ11" s="985"/>
      <c r="CK11" s="985"/>
      <c r="CL11" s="986"/>
      <c r="CM11" s="984">
        <v>645</v>
      </c>
      <c r="CN11" s="985"/>
      <c r="CO11" s="985"/>
      <c r="CP11" s="985"/>
      <c r="CQ11" s="986"/>
      <c r="CR11" s="984">
        <v>1375</v>
      </c>
      <c r="CS11" s="985"/>
      <c r="CT11" s="985"/>
      <c r="CU11" s="985"/>
      <c r="CV11" s="986"/>
      <c r="CW11" s="984">
        <v>349</v>
      </c>
      <c r="CX11" s="985"/>
      <c r="CY11" s="985"/>
      <c r="CZ11" s="985"/>
      <c r="DA11" s="986"/>
      <c r="DB11" s="984">
        <v>44</v>
      </c>
      <c r="DC11" s="985"/>
      <c r="DD11" s="985"/>
      <c r="DE11" s="985"/>
      <c r="DF11" s="986"/>
      <c r="DG11" s="984" t="s">
        <v>598</v>
      </c>
      <c r="DH11" s="985"/>
      <c r="DI11" s="985"/>
      <c r="DJ11" s="985"/>
      <c r="DK11" s="986"/>
      <c r="DL11" s="984">
        <v>2001</v>
      </c>
      <c r="DM11" s="985"/>
      <c r="DN11" s="985"/>
      <c r="DO11" s="985"/>
      <c r="DP11" s="986"/>
      <c r="DQ11" s="984">
        <v>1801</v>
      </c>
      <c r="DR11" s="985"/>
      <c r="DS11" s="985"/>
      <c r="DT11" s="985"/>
      <c r="DU11" s="986"/>
      <c r="DV11" s="987"/>
      <c r="DW11" s="988"/>
      <c r="DX11" s="988"/>
      <c r="DY11" s="988"/>
      <c r="DZ11" s="989"/>
      <c r="EA11" s="242"/>
    </row>
    <row r="12" spans="1:131" s="243" customFormat="1" ht="26.25" customHeight="1" x14ac:dyDescent="0.2">
      <c r="A12" s="249">
        <v>6</v>
      </c>
      <c r="B12" s="1038" t="s">
        <v>365</v>
      </c>
      <c r="C12" s="1039"/>
      <c r="D12" s="1039"/>
      <c r="E12" s="1039"/>
      <c r="F12" s="1039"/>
      <c r="G12" s="1039"/>
      <c r="H12" s="1039"/>
      <c r="I12" s="1039"/>
      <c r="J12" s="1039"/>
      <c r="K12" s="1039"/>
      <c r="L12" s="1039"/>
      <c r="M12" s="1039"/>
      <c r="N12" s="1039"/>
      <c r="O12" s="1039"/>
      <c r="P12" s="1040"/>
      <c r="Q12" s="1045">
        <v>234</v>
      </c>
      <c r="R12" s="1042"/>
      <c r="S12" s="1042"/>
      <c r="T12" s="1042"/>
      <c r="U12" s="1042"/>
      <c r="V12" s="1042">
        <v>110</v>
      </c>
      <c r="W12" s="1042"/>
      <c r="X12" s="1042"/>
      <c r="Y12" s="1042"/>
      <c r="Z12" s="1042"/>
      <c r="AA12" s="1042">
        <v>124</v>
      </c>
      <c r="AB12" s="1042"/>
      <c r="AC12" s="1042"/>
      <c r="AD12" s="1042"/>
      <c r="AE12" s="1046"/>
      <c r="AF12" s="1093" t="s">
        <v>361</v>
      </c>
      <c r="AG12" s="1094"/>
      <c r="AH12" s="1094"/>
      <c r="AI12" s="1094"/>
      <c r="AJ12" s="1095"/>
      <c r="AK12" s="1096" t="s">
        <v>599</v>
      </c>
      <c r="AL12" s="1097"/>
      <c r="AM12" s="1097"/>
      <c r="AN12" s="1097"/>
      <c r="AO12" s="1097"/>
      <c r="AP12" s="1097">
        <v>55</v>
      </c>
      <c r="AQ12" s="1097"/>
      <c r="AR12" s="1097"/>
      <c r="AS12" s="1097"/>
      <c r="AT12" s="1097"/>
      <c r="AU12" s="1091"/>
      <c r="AV12" s="1091"/>
      <c r="AW12" s="1091"/>
      <c r="AX12" s="1091"/>
      <c r="AY12" s="1092"/>
      <c r="AZ12" s="240"/>
      <c r="BA12" s="240"/>
      <c r="BB12" s="240"/>
      <c r="BC12" s="240"/>
      <c r="BD12" s="240"/>
      <c r="BE12" s="241"/>
      <c r="BF12" s="241"/>
      <c r="BG12" s="241"/>
      <c r="BH12" s="241"/>
      <c r="BI12" s="241"/>
      <c r="BJ12" s="241"/>
      <c r="BK12" s="241"/>
      <c r="BL12" s="241"/>
      <c r="BM12" s="241"/>
      <c r="BN12" s="241"/>
      <c r="BO12" s="241"/>
      <c r="BP12" s="241"/>
      <c r="BQ12" s="250">
        <v>6</v>
      </c>
      <c r="BR12" s="251"/>
      <c r="BS12" s="1009" t="s">
        <v>575</v>
      </c>
      <c r="BT12" s="1010" t="s">
        <v>575</v>
      </c>
      <c r="BU12" s="1010" t="s">
        <v>575</v>
      </c>
      <c r="BV12" s="1010" t="s">
        <v>575</v>
      </c>
      <c r="BW12" s="1010" t="s">
        <v>575</v>
      </c>
      <c r="BX12" s="1010" t="s">
        <v>575</v>
      </c>
      <c r="BY12" s="1010" t="s">
        <v>575</v>
      </c>
      <c r="BZ12" s="1010" t="s">
        <v>575</v>
      </c>
      <c r="CA12" s="1010" t="s">
        <v>575</v>
      </c>
      <c r="CB12" s="1010" t="s">
        <v>575</v>
      </c>
      <c r="CC12" s="1010" t="s">
        <v>575</v>
      </c>
      <c r="CD12" s="1010" t="s">
        <v>575</v>
      </c>
      <c r="CE12" s="1010" t="s">
        <v>575</v>
      </c>
      <c r="CF12" s="1010" t="s">
        <v>575</v>
      </c>
      <c r="CG12" s="1011" t="s">
        <v>575</v>
      </c>
      <c r="CH12" s="984">
        <v>0</v>
      </c>
      <c r="CI12" s="985"/>
      <c r="CJ12" s="985"/>
      <c r="CK12" s="985"/>
      <c r="CL12" s="986"/>
      <c r="CM12" s="984">
        <v>574</v>
      </c>
      <c r="CN12" s="985"/>
      <c r="CO12" s="985"/>
      <c r="CP12" s="985"/>
      <c r="CQ12" s="986"/>
      <c r="CR12" s="984">
        <v>410</v>
      </c>
      <c r="CS12" s="985"/>
      <c r="CT12" s="985"/>
      <c r="CU12" s="985"/>
      <c r="CV12" s="986"/>
      <c r="CW12" s="984" t="s">
        <v>624</v>
      </c>
      <c r="CX12" s="985"/>
      <c r="CY12" s="985"/>
      <c r="CZ12" s="985"/>
      <c r="DA12" s="986"/>
      <c r="DB12" s="984" t="s">
        <v>627</v>
      </c>
      <c r="DC12" s="985"/>
      <c r="DD12" s="985"/>
      <c r="DE12" s="985"/>
      <c r="DF12" s="986"/>
      <c r="DG12" s="984" t="s">
        <v>507</v>
      </c>
      <c r="DH12" s="985"/>
      <c r="DI12" s="985"/>
      <c r="DJ12" s="985"/>
      <c r="DK12" s="986"/>
      <c r="DL12" s="984" t="s">
        <v>507</v>
      </c>
      <c r="DM12" s="985"/>
      <c r="DN12" s="985"/>
      <c r="DO12" s="985"/>
      <c r="DP12" s="986"/>
      <c r="DQ12" s="984" t="s">
        <v>507</v>
      </c>
      <c r="DR12" s="985"/>
      <c r="DS12" s="985"/>
      <c r="DT12" s="985"/>
      <c r="DU12" s="986"/>
      <c r="DV12" s="987"/>
      <c r="DW12" s="988"/>
      <c r="DX12" s="988"/>
      <c r="DY12" s="988"/>
      <c r="DZ12" s="989"/>
      <c r="EA12" s="242"/>
    </row>
    <row r="13" spans="1:131" s="243" customFormat="1" ht="26.25" customHeight="1" x14ac:dyDescent="0.2">
      <c r="A13" s="249">
        <v>7</v>
      </c>
      <c r="B13" s="1038" t="s">
        <v>366</v>
      </c>
      <c r="C13" s="1039"/>
      <c r="D13" s="1039"/>
      <c r="E13" s="1039"/>
      <c r="F13" s="1039"/>
      <c r="G13" s="1039"/>
      <c r="H13" s="1039"/>
      <c r="I13" s="1039"/>
      <c r="J13" s="1039"/>
      <c r="K13" s="1039"/>
      <c r="L13" s="1039"/>
      <c r="M13" s="1039"/>
      <c r="N13" s="1039"/>
      <c r="O13" s="1039"/>
      <c r="P13" s="1040"/>
      <c r="Q13" s="1045">
        <v>83</v>
      </c>
      <c r="R13" s="1042"/>
      <c r="S13" s="1042"/>
      <c r="T13" s="1042"/>
      <c r="U13" s="1042"/>
      <c r="V13" s="1042">
        <v>34</v>
      </c>
      <c r="W13" s="1042"/>
      <c r="X13" s="1042"/>
      <c r="Y13" s="1042"/>
      <c r="Z13" s="1042"/>
      <c r="AA13" s="1042">
        <v>49</v>
      </c>
      <c r="AB13" s="1042"/>
      <c r="AC13" s="1042"/>
      <c r="AD13" s="1042"/>
      <c r="AE13" s="1046"/>
      <c r="AF13" s="1093" t="s">
        <v>128</v>
      </c>
      <c r="AG13" s="1094"/>
      <c r="AH13" s="1094"/>
      <c r="AI13" s="1094"/>
      <c r="AJ13" s="1095"/>
      <c r="AK13" s="1096">
        <v>0</v>
      </c>
      <c r="AL13" s="1097"/>
      <c r="AM13" s="1097"/>
      <c r="AN13" s="1097"/>
      <c r="AO13" s="1097"/>
      <c r="AP13" s="1097" t="s">
        <v>599</v>
      </c>
      <c r="AQ13" s="1097"/>
      <c r="AR13" s="1097"/>
      <c r="AS13" s="1097"/>
      <c r="AT13" s="1097"/>
      <c r="AU13" s="1091"/>
      <c r="AV13" s="1091"/>
      <c r="AW13" s="1091"/>
      <c r="AX13" s="1091"/>
      <c r="AY13" s="1092"/>
      <c r="AZ13" s="240"/>
      <c r="BA13" s="240"/>
      <c r="BB13" s="240"/>
      <c r="BC13" s="240"/>
      <c r="BD13" s="240"/>
      <c r="BE13" s="241"/>
      <c r="BF13" s="241"/>
      <c r="BG13" s="241"/>
      <c r="BH13" s="241"/>
      <c r="BI13" s="241"/>
      <c r="BJ13" s="241"/>
      <c r="BK13" s="241"/>
      <c r="BL13" s="241"/>
      <c r="BM13" s="241"/>
      <c r="BN13" s="241"/>
      <c r="BO13" s="241"/>
      <c r="BP13" s="241"/>
      <c r="BQ13" s="250">
        <v>7</v>
      </c>
      <c r="BR13" s="251"/>
      <c r="BS13" s="1009" t="s">
        <v>576</v>
      </c>
      <c r="BT13" s="1010" t="s">
        <v>576</v>
      </c>
      <c r="BU13" s="1010" t="s">
        <v>576</v>
      </c>
      <c r="BV13" s="1010" t="s">
        <v>576</v>
      </c>
      <c r="BW13" s="1010" t="s">
        <v>576</v>
      </c>
      <c r="BX13" s="1010" t="s">
        <v>576</v>
      </c>
      <c r="BY13" s="1010" t="s">
        <v>576</v>
      </c>
      <c r="BZ13" s="1010" t="s">
        <v>576</v>
      </c>
      <c r="CA13" s="1010" t="s">
        <v>576</v>
      </c>
      <c r="CB13" s="1010" t="s">
        <v>576</v>
      </c>
      <c r="CC13" s="1010" t="s">
        <v>576</v>
      </c>
      <c r="CD13" s="1010" t="s">
        <v>576</v>
      </c>
      <c r="CE13" s="1010" t="s">
        <v>576</v>
      </c>
      <c r="CF13" s="1010" t="s">
        <v>576</v>
      </c>
      <c r="CG13" s="1011" t="s">
        <v>576</v>
      </c>
      <c r="CH13" s="984">
        <v>-49</v>
      </c>
      <c r="CI13" s="985"/>
      <c r="CJ13" s="985"/>
      <c r="CK13" s="985"/>
      <c r="CL13" s="986"/>
      <c r="CM13" s="984">
        <v>159</v>
      </c>
      <c r="CN13" s="985"/>
      <c r="CO13" s="985"/>
      <c r="CP13" s="985"/>
      <c r="CQ13" s="986"/>
      <c r="CR13" s="984">
        <v>44</v>
      </c>
      <c r="CS13" s="985"/>
      <c r="CT13" s="985"/>
      <c r="CU13" s="985"/>
      <c r="CV13" s="986"/>
      <c r="CW13" s="984">
        <v>284</v>
      </c>
      <c r="CX13" s="985"/>
      <c r="CY13" s="985"/>
      <c r="CZ13" s="985"/>
      <c r="DA13" s="986"/>
      <c r="DB13" s="984" t="s">
        <v>623</v>
      </c>
      <c r="DC13" s="985"/>
      <c r="DD13" s="985"/>
      <c r="DE13" s="985"/>
      <c r="DF13" s="986"/>
      <c r="DG13" s="984" t="s">
        <v>507</v>
      </c>
      <c r="DH13" s="985"/>
      <c r="DI13" s="985"/>
      <c r="DJ13" s="985"/>
      <c r="DK13" s="986"/>
      <c r="DL13" s="984" t="s">
        <v>507</v>
      </c>
      <c r="DM13" s="985"/>
      <c r="DN13" s="985"/>
      <c r="DO13" s="985"/>
      <c r="DP13" s="986"/>
      <c r="DQ13" s="984" t="s">
        <v>507</v>
      </c>
      <c r="DR13" s="985"/>
      <c r="DS13" s="985"/>
      <c r="DT13" s="985"/>
      <c r="DU13" s="986"/>
      <c r="DV13" s="987"/>
      <c r="DW13" s="988"/>
      <c r="DX13" s="988"/>
      <c r="DY13" s="988"/>
      <c r="DZ13" s="989"/>
      <c r="EA13" s="242"/>
    </row>
    <row r="14" spans="1:131" s="243" customFormat="1" ht="26.25" customHeight="1" x14ac:dyDescent="0.2">
      <c r="A14" s="249">
        <v>8</v>
      </c>
      <c r="B14" s="1038" t="s">
        <v>367</v>
      </c>
      <c r="C14" s="1039"/>
      <c r="D14" s="1039"/>
      <c r="E14" s="1039"/>
      <c r="F14" s="1039"/>
      <c r="G14" s="1039"/>
      <c r="H14" s="1039"/>
      <c r="I14" s="1039"/>
      <c r="J14" s="1039"/>
      <c r="K14" s="1039"/>
      <c r="L14" s="1039"/>
      <c r="M14" s="1039"/>
      <c r="N14" s="1039"/>
      <c r="O14" s="1039"/>
      <c r="P14" s="1040"/>
      <c r="Q14" s="1045">
        <v>303</v>
      </c>
      <c r="R14" s="1042"/>
      <c r="S14" s="1042"/>
      <c r="T14" s="1042"/>
      <c r="U14" s="1042"/>
      <c r="V14" s="1042">
        <v>303</v>
      </c>
      <c r="W14" s="1042"/>
      <c r="X14" s="1042"/>
      <c r="Y14" s="1042"/>
      <c r="Z14" s="1042"/>
      <c r="AA14" s="1042">
        <v>0</v>
      </c>
      <c r="AB14" s="1042"/>
      <c r="AC14" s="1042"/>
      <c r="AD14" s="1042"/>
      <c r="AE14" s="1046"/>
      <c r="AF14" s="1093" t="s">
        <v>363</v>
      </c>
      <c r="AG14" s="1094"/>
      <c r="AH14" s="1094"/>
      <c r="AI14" s="1094"/>
      <c r="AJ14" s="1095"/>
      <c r="AK14" s="1096">
        <v>303</v>
      </c>
      <c r="AL14" s="1097"/>
      <c r="AM14" s="1097"/>
      <c r="AN14" s="1097"/>
      <c r="AO14" s="1097"/>
      <c r="AP14" s="1097" t="s">
        <v>600</v>
      </c>
      <c r="AQ14" s="1097"/>
      <c r="AR14" s="1097"/>
      <c r="AS14" s="1097"/>
      <c r="AT14" s="1097"/>
      <c r="AU14" s="1091"/>
      <c r="AV14" s="1091"/>
      <c r="AW14" s="1091"/>
      <c r="AX14" s="1091"/>
      <c r="AY14" s="1092"/>
      <c r="AZ14" s="240"/>
      <c r="BA14" s="240"/>
      <c r="BB14" s="240"/>
      <c r="BC14" s="240"/>
      <c r="BD14" s="240"/>
      <c r="BE14" s="241"/>
      <c r="BF14" s="241"/>
      <c r="BG14" s="241"/>
      <c r="BH14" s="241"/>
      <c r="BI14" s="241"/>
      <c r="BJ14" s="241"/>
      <c r="BK14" s="241"/>
      <c r="BL14" s="241"/>
      <c r="BM14" s="241"/>
      <c r="BN14" s="241"/>
      <c r="BO14" s="241"/>
      <c r="BP14" s="241"/>
      <c r="BQ14" s="250">
        <v>8</v>
      </c>
      <c r="BR14" s="251"/>
      <c r="BS14" s="1009" t="s">
        <v>577</v>
      </c>
      <c r="BT14" s="1010" t="s">
        <v>577</v>
      </c>
      <c r="BU14" s="1010" t="s">
        <v>577</v>
      </c>
      <c r="BV14" s="1010" t="s">
        <v>577</v>
      </c>
      <c r="BW14" s="1010" t="s">
        <v>577</v>
      </c>
      <c r="BX14" s="1010" t="s">
        <v>577</v>
      </c>
      <c r="BY14" s="1010" t="s">
        <v>577</v>
      </c>
      <c r="BZ14" s="1010" t="s">
        <v>577</v>
      </c>
      <c r="CA14" s="1010" t="s">
        <v>577</v>
      </c>
      <c r="CB14" s="1010" t="s">
        <v>577</v>
      </c>
      <c r="CC14" s="1010" t="s">
        <v>577</v>
      </c>
      <c r="CD14" s="1010" t="s">
        <v>577</v>
      </c>
      <c r="CE14" s="1010" t="s">
        <v>577</v>
      </c>
      <c r="CF14" s="1010" t="s">
        <v>577</v>
      </c>
      <c r="CG14" s="1011" t="s">
        <v>577</v>
      </c>
      <c r="CH14" s="984">
        <v>3</v>
      </c>
      <c r="CI14" s="985"/>
      <c r="CJ14" s="985"/>
      <c r="CK14" s="985"/>
      <c r="CL14" s="986"/>
      <c r="CM14" s="984">
        <v>206</v>
      </c>
      <c r="CN14" s="985"/>
      <c r="CO14" s="985"/>
      <c r="CP14" s="985"/>
      <c r="CQ14" s="986"/>
      <c r="CR14" s="984">
        <v>25</v>
      </c>
      <c r="CS14" s="985"/>
      <c r="CT14" s="985"/>
      <c r="CU14" s="985"/>
      <c r="CV14" s="986"/>
      <c r="CW14" s="984" t="s">
        <v>624</v>
      </c>
      <c r="CX14" s="985"/>
      <c r="CY14" s="985"/>
      <c r="CZ14" s="985"/>
      <c r="DA14" s="986"/>
      <c r="DB14" s="984" t="s">
        <v>624</v>
      </c>
      <c r="DC14" s="985"/>
      <c r="DD14" s="985"/>
      <c r="DE14" s="985"/>
      <c r="DF14" s="986"/>
      <c r="DG14" s="984" t="s">
        <v>507</v>
      </c>
      <c r="DH14" s="985"/>
      <c r="DI14" s="985"/>
      <c r="DJ14" s="985"/>
      <c r="DK14" s="986"/>
      <c r="DL14" s="984" t="s">
        <v>507</v>
      </c>
      <c r="DM14" s="985"/>
      <c r="DN14" s="985"/>
      <c r="DO14" s="985"/>
      <c r="DP14" s="986"/>
      <c r="DQ14" s="984" t="s">
        <v>507</v>
      </c>
      <c r="DR14" s="985"/>
      <c r="DS14" s="985"/>
      <c r="DT14" s="985"/>
      <c r="DU14" s="986"/>
      <c r="DV14" s="987"/>
      <c r="DW14" s="988"/>
      <c r="DX14" s="988"/>
      <c r="DY14" s="988"/>
      <c r="DZ14" s="989"/>
      <c r="EA14" s="242"/>
    </row>
    <row r="15" spans="1:131" s="243" customFormat="1" ht="26.25" customHeight="1" x14ac:dyDescent="0.2">
      <c r="A15" s="249">
        <v>9</v>
      </c>
      <c r="B15" s="1038" t="s">
        <v>368</v>
      </c>
      <c r="C15" s="1039"/>
      <c r="D15" s="1039"/>
      <c r="E15" s="1039"/>
      <c r="F15" s="1039"/>
      <c r="G15" s="1039"/>
      <c r="H15" s="1039"/>
      <c r="I15" s="1039"/>
      <c r="J15" s="1039"/>
      <c r="K15" s="1039"/>
      <c r="L15" s="1039"/>
      <c r="M15" s="1039"/>
      <c r="N15" s="1039"/>
      <c r="O15" s="1039"/>
      <c r="P15" s="1040"/>
      <c r="Q15" s="1045">
        <v>130125</v>
      </c>
      <c r="R15" s="1042"/>
      <c r="S15" s="1042"/>
      <c r="T15" s="1042"/>
      <c r="U15" s="1042"/>
      <c r="V15" s="1042">
        <v>130125</v>
      </c>
      <c r="W15" s="1042"/>
      <c r="X15" s="1042"/>
      <c r="Y15" s="1042"/>
      <c r="Z15" s="1042"/>
      <c r="AA15" s="1042">
        <v>0</v>
      </c>
      <c r="AB15" s="1042"/>
      <c r="AC15" s="1042"/>
      <c r="AD15" s="1042"/>
      <c r="AE15" s="1046"/>
      <c r="AF15" s="1093" t="s">
        <v>361</v>
      </c>
      <c r="AG15" s="1094"/>
      <c r="AH15" s="1094"/>
      <c r="AI15" s="1094"/>
      <c r="AJ15" s="1095"/>
      <c r="AK15" s="1096">
        <v>84591</v>
      </c>
      <c r="AL15" s="1097"/>
      <c r="AM15" s="1097"/>
      <c r="AN15" s="1097"/>
      <c r="AO15" s="1097"/>
      <c r="AP15" s="1097" t="s">
        <v>601</v>
      </c>
      <c r="AQ15" s="1097"/>
      <c r="AR15" s="1097"/>
      <c r="AS15" s="1097"/>
      <c r="AT15" s="1097"/>
      <c r="AU15" s="1091"/>
      <c r="AV15" s="1091"/>
      <c r="AW15" s="1091"/>
      <c r="AX15" s="1091"/>
      <c r="AY15" s="1092"/>
      <c r="AZ15" s="240"/>
      <c r="BA15" s="240"/>
      <c r="BB15" s="240"/>
      <c r="BC15" s="240"/>
      <c r="BD15" s="240"/>
      <c r="BE15" s="241"/>
      <c r="BF15" s="241"/>
      <c r="BG15" s="241"/>
      <c r="BH15" s="241"/>
      <c r="BI15" s="241"/>
      <c r="BJ15" s="241"/>
      <c r="BK15" s="241"/>
      <c r="BL15" s="241"/>
      <c r="BM15" s="241"/>
      <c r="BN15" s="241"/>
      <c r="BO15" s="241"/>
      <c r="BP15" s="241"/>
      <c r="BQ15" s="250">
        <v>9</v>
      </c>
      <c r="BR15" s="251"/>
      <c r="BS15" s="1009" t="s">
        <v>578</v>
      </c>
      <c r="BT15" s="1010" t="s">
        <v>578</v>
      </c>
      <c r="BU15" s="1010" t="s">
        <v>578</v>
      </c>
      <c r="BV15" s="1010" t="s">
        <v>578</v>
      </c>
      <c r="BW15" s="1010" t="s">
        <v>578</v>
      </c>
      <c r="BX15" s="1010" t="s">
        <v>578</v>
      </c>
      <c r="BY15" s="1010" t="s">
        <v>578</v>
      </c>
      <c r="BZ15" s="1010" t="s">
        <v>578</v>
      </c>
      <c r="CA15" s="1010" t="s">
        <v>578</v>
      </c>
      <c r="CB15" s="1010" t="s">
        <v>578</v>
      </c>
      <c r="CC15" s="1010" t="s">
        <v>578</v>
      </c>
      <c r="CD15" s="1010" t="s">
        <v>578</v>
      </c>
      <c r="CE15" s="1010" t="s">
        <v>578</v>
      </c>
      <c r="CF15" s="1010" t="s">
        <v>578</v>
      </c>
      <c r="CG15" s="1011" t="s">
        <v>578</v>
      </c>
      <c r="CH15" s="984">
        <v>1</v>
      </c>
      <c r="CI15" s="985"/>
      <c r="CJ15" s="985"/>
      <c r="CK15" s="985"/>
      <c r="CL15" s="986"/>
      <c r="CM15" s="984">
        <v>56</v>
      </c>
      <c r="CN15" s="985"/>
      <c r="CO15" s="985"/>
      <c r="CP15" s="985"/>
      <c r="CQ15" s="986"/>
      <c r="CR15" s="984">
        <v>21</v>
      </c>
      <c r="CS15" s="985"/>
      <c r="CT15" s="985"/>
      <c r="CU15" s="985"/>
      <c r="CV15" s="986"/>
      <c r="CW15" s="984">
        <v>9</v>
      </c>
      <c r="CX15" s="985"/>
      <c r="CY15" s="985"/>
      <c r="CZ15" s="985"/>
      <c r="DA15" s="986"/>
      <c r="DB15" s="984" t="s">
        <v>623</v>
      </c>
      <c r="DC15" s="985"/>
      <c r="DD15" s="985"/>
      <c r="DE15" s="985"/>
      <c r="DF15" s="986"/>
      <c r="DG15" s="984" t="s">
        <v>507</v>
      </c>
      <c r="DH15" s="985"/>
      <c r="DI15" s="985"/>
      <c r="DJ15" s="985"/>
      <c r="DK15" s="986"/>
      <c r="DL15" s="984" t="s">
        <v>507</v>
      </c>
      <c r="DM15" s="985"/>
      <c r="DN15" s="985"/>
      <c r="DO15" s="985"/>
      <c r="DP15" s="986"/>
      <c r="DQ15" s="984" t="s">
        <v>507</v>
      </c>
      <c r="DR15" s="985"/>
      <c r="DS15" s="985"/>
      <c r="DT15" s="985"/>
      <c r="DU15" s="986"/>
      <c r="DV15" s="987"/>
      <c r="DW15" s="988"/>
      <c r="DX15" s="988"/>
      <c r="DY15" s="988"/>
      <c r="DZ15" s="989"/>
      <c r="EA15" s="242"/>
    </row>
    <row r="16" spans="1:131" s="243" customFormat="1" ht="26.25" customHeight="1" x14ac:dyDescent="0.2">
      <c r="A16" s="249">
        <v>10</v>
      </c>
      <c r="B16" s="1038" t="s">
        <v>369</v>
      </c>
      <c r="C16" s="1039"/>
      <c r="D16" s="1039"/>
      <c r="E16" s="1039"/>
      <c r="F16" s="1039"/>
      <c r="G16" s="1039"/>
      <c r="H16" s="1039"/>
      <c r="I16" s="1039"/>
      <c r="J16" s="1039"/>
      <c r="K16" s="1039"/>
      <c r="L16" s="1039"/>
      <c r="M16" s="1039"/>
      <c r="N16" s="1039"/>
      <c r="O16" s="1039"/>
      <c r="P16" s="1040"/>
      <c r="Q16" s="1045">
        <v>1278</v>
      </c>
      <c r="R16" s="1042"/>
      <c r="S16" s="1042"/>
      <c r="T16" s="1042"/>
      <c r="U16" s="1042"/>
      <c r="V16" s="1042">
        <v>1278</v>
      </c>
      <c r="W16" s="1042"/>
      <c r="X16" s="1042"/>
      <c r="Y16" s="1042"/>
      <c r="Z16" s="1042"/>
      <c r="AA16" s="1042">
        <v>0</v>
      </c>
      <c r="AB16" s="1042"/>
      <c r="AC16" s="1042"/>
      <c r="AD16" s="1042"/>
      <c r="AE16" s="1046"/>
      <c r="AF16" s="1093" t="s">
        <v>361</v>
      </c>
      <c r="AG16" s="1094"/>
      <c r="AH16" s="1094"/>
      <c r="AI16" s="1094"/>
      <c r="AJ16" s="1095"/>
      <c r="AK16" s="1096">
        <v>277</v>
      </c>
      <c r="AL16" s="1097"/>
      <c r="AM16" s="1097"/>
      <c r="AN16" s="1097"/>
      <c r="AO16" s="1097"/>
      <c r="AP16" s="1097">
        <v>1483</v>
      </c>
      <c r="AQ16" s="1097"/>
      <c r="AR16" s="1097"/>
      <c r="AS16" s="1097"/>
      <c r="AT16" s="1097"/>
      <c r="AU16" s="1091"/>
      <c r="AV16" s="1091"/>
      <c r="AW16" s="1091"/>
      <c r="AX16" s="1091"/>
      <c r="AY16" s="1092"/>
      <c r="AZ16" s="240"/>
      <c r="BA16" s="240"/>
      <c r="BB16" s="240"/>
      <c r="BC16" s="240"/>
      <c r="BD16" s="240"/>
      <c r="BE16" s="241"/>
      <c r="BF16" s="241"/>
      <c r="BG16" s="241"/>
      <c r="BH16" s="241"/>
      <c r="BI16" s="241"/>
      <c r="BJ16" s="241"/>
      <c r="BK16" s="241"/>
      <c r="BL16" s="241"/>
      <c r="BM16" s="241"/>
      <c r="BN16" s="241"/>
      <c r="BO16" s="241"/>
      <c r="BP16" s="241"/>
      <c r="BQ16" s="250">
        <v>10</v>
      </c>
      <c r="BR16" s="251"/>
      <c r="BS16" s="1009" t="s">
        <v>579</v>
      </c>
      <c r="BT16" s="1010" t="s">
        <v>579</v>
      </c>
      <c r="BU16" s="1010" t="s">
        <v>579</v>
      </c>
      <c r="BV16" s="1010" t="s">
        <v>579</v>
      </c>
      <c r="BW16" s="1010" t="s">
        <v>579</v>
      </c>
      <c r="BX16" s="1010" t="s">
        <v>579</v>
      </c>
      <c r="BY16" s="1010" t="s">
        <v>579</v>
      </c>
      <c r="BZ16" s="1010" t="s">
        <v>579</v>
      </c>
      <c r="CA16" s="1010" t="s">
        <v>579</v>
      </c>
      <c r="CB16" s="1010" t="s">
        <v>579</v>
      </c>
      <c r="CC16" s="1010" t="s">
        <v>579</v>
      </c>
      <c r="CD16" s="1010" t="s">
        <v>579</v>
      </c>
      <c r="CE16" s="1010" t="s">
        <v>579</v>
      </c>
      <c r="CF16" s="1010" t="s">
        <v>579</v>
      </c>
      <c r="CG16" s="1011" t="s">
        <v>579</v>
      </c>
      <c r="CH16" s="984">
        <v>0</v>
      </c>
      <c r="CI16" s="985"/>
      <c r="CJ16" s="985"/>
      <c r="CK16" s="985"/>
      <c r="CL16" s="986"/>
      <c r="CM16" s="984">
        <v>11</v>
      </c>
      <c r="CN16" s="985"/>
      <c r="CO16" s="985"/>
      <c r="CP16" s="985"/>
      <c r="CQ16" s="986"/>
      <c r="CR16" s="984">
        <v>2</v>
      </c>
      <c r="CS16" s="985"/>
      <c r="CT16" s="985"/>
      <c r="CU16" s="985"/>
      <c r="CV16" s="986"/>
      <c r="CW16" s="984">
        <v>30</v>
      </c>
      <c r="CX16" s="985"/>
      <c r="CY16" s="985"/>
      <c r="CZ16" s="985"/>
      <c r="DA16" s="986"/>
      <c r="DB16" s="984" t="s">
        <v>623</v>
      </c>
      <c r="DC16" s="985"/>
      <c r="DD16" s="985"/>
      <c r="DE16" s="985"/>
      <c r="DF16" s="986"/>
      <c r="DG16" s="984" t="s">
        <v>507</v>
      </c>
      <c r="DH16" s="985"/>
      <c r="DI16" s="985"/>
      <c r="DJ16" s="985"/>
      <c r="DK16" s="986"/>
      <c r="DL16" s="984" t="s">
        <v>507</v>
      </c>
      <c r="DM16" s="985"/>
      <c r="DN16" s="985"/>
      <c r="DO16" s="985"/>
      <c r="DP16" s="986"/>
      <c r="DQ16" s="984" t="s">
        <v>507</v>
      </c>
      <c r="DR16" s="985"/>
      <c r="DS16" s="985"/>
      <c r="DT16" s="985"/>
      <c r="DU16" s="986"/>
      <c r="DV16" s="987"/>
      <c r="DW16" s="988"/>
      <c r="DX16" s="988"/>
      <c r="DY16" s="988"/>
      <c r="DZ16" s="989"/>
      <c r="EA16" s="242"/>
    </row>
    <row r="17" spans="1:131" s="243" customFormat="1" ht="26.25" customHeight="1" x14ac:dyDescent="0.2">
      <c r="A17" s="249">
        <v>11</v>
      </c>
      <c r="B17" s="1038" t="s">
        <v>370</v>
      </c>
      <c r="C17" s="1039"/>
      <c r="D17" s="1039"/>
      <c r="E17" s="1039"/>
      <c r="F17" s="1039"/>
      <c r="G17" s="1039"/>
      <c r="H17" s="1039"/>
      <c r="I17" s="1039"/>
      <c r="J17" s="1039"/>
      <c r="K17" s="1039"/>
      <c r="L17" s="1039"/>
      <c r="M17" s="1039"/>
      <c r="N17" s="1039"/>
      <c r="O17" s="1039"/>
      <c r="P17" s="1040"/>
      <c r="Q17" s="1045">
        <v>623</v>
      </c>
      <c r="R17" s="1042"/>
      <c r="S17" s="1042"/>
      <c r="T17" s="1042"/>
      <c r="U17" s="1042"/>
      <c r="V17" s="1042">
        <v>612</v>
      </c>
      <c r="W17" s="1042"/>
      <c r="X17" s="1042"/>
      <c r="Y17" s="1042"/>
      <c r="Z17" s="1042"/>
      <c r="AA17" s="1042">
        <v>11</v>
      </c>
      <c r="AB17" s="1042"/>
      <c r="AC17" s="1042"/>
      <c r="AD17" s="1042"/>
      <c r="AE17" s="1046"/>
      <c r="AF17" s="1093">
        <v>11</v>
      </c>
      <c r="AG17" s="1094"/>
      <c r="AH17" s="1094"/>
      <c r="AI17" s="1094"/>
      <c r="AJ17" s="1095"/>
      <c r="AK17" s="1096" t="s">
        <v>604</v>
      </c>
      <c r="AL17" s="1097"/>
      <c r="AM17" s="1097"/>
      <c r="AN17" s="1097"/>
      <c r="AO17" s="1097"/>
      <c r="AP17" s="1097" t="s">
        <v>599</v>
      </c>
      <c r="AQ17" s="1097"/>
      <c r="AR17" s="1097"/>
      <c r="AS17" s="1097"/>
      <c r="AT17" s="1097"/>
      <c r="AU17" s="1091"/>
      <c r="AV17" s="1091"/>
      <c r="AW17" s="1091"/>
      <c r="AX17" s="1091"/>
      <c r="AY17" s="1092"/>
      <c r="AZ17" s="240"/>
      <c r="BA17" s="240"/>
      <c r="BB17" s="240"/>
      <c r="BC17" s="240"/>
      <c r="BD17" s="240"/>
      <c r="BE17" s="241"/>
      <c r="BF17" s="241"/>
      <c r="BG17" s="241"/>
      <c r="BH17" s="241"/>
      <c r="BI17" s="241"/>
      <c r="BJ17" s="241"/>
      <c r="BK17" s="241"/>
      <c r="BL17" s="241"/>
      <c r="BM17" s="241"/>
      <c r="BN17" s="241"/>
      <c r="BO17" s="241"/>
      <c r="BP17" s="241"/>
      <c r="BQ17" s="250">
        <v>11</v>
      </c>
      <c r="BR17" s="251" t="s">
        <v>573</v>
      </c>
      <c r="BS17" s="1009" t="s">
        <v>580</v>
      </c>
      <c r="BT17" s="1010" t="s">
        <v>580</v>
      </c>
      <c r="BU17" s="1010" t="s">
        <v>580</v>
      </c>
      <c r="BV17" s="1010" t="s">
        <v>580</v>
      </c>
      <c r="BW17" s="1010" t="s">
        <v>580</v>
      </c>
      <c r="BX17" s="1010" t="s">
        <v>580</v>
      </c>
      <c r="BY17" s="1010" t="s">
        <v>580</v>
      </c>
      <c r="BZ17" s="1010" t="s">
        <v>580</v>
      </c>
      <c r="CA17" s="1010" t="s">
        <v>580</v>
      </c>
      <c r="CB17" s="1010" t="s">
        <v>580</v>
      </c>
      <c r="CC17" s="1010" t="s">
        <v>580</v>
      </c>
      <c r="CD17" s="1010" t="s">
        <v>580</v>
      </c>
      <c r="CE17" s="1010" t="s">
        <v>580</v>
      </c>
      <c r="CF17" s="1010" t="s">
        <v>580</v>
      </c>
      <c r="CG17" s="1011" t="s">
        <v>580</v>
      </c>
      <c r="CH17" s="984">
        <v>243</v>
      </c>
      <c r="CI17" s="985"/>
      <c r="CJ17" s="985"/>
      <c r="CK17" s="985"/>
      <c r="CL17" s="986"/>
      <c r="CM17" s="984">
        <v>3216</v>
      </c>
      <c r="CN17" s="985"/>
      <c r="CO17" s="985"/>
      <c r="CP17" s="985"/>
      <c r="CQ17" s="986"/>
      <c r="CR17" s="984">
        <v>18</v>
      </c>
      <c r="CS17" s="985"/>
      <c r="CT17" s="985"/>
      <c r="CU17" s="985"/>
      <c r="CV17" s="986"/>
      <c r="CW17" s="984">
        <v>164</v>
      </c>
      <c r="CX17" s="985"/>
      <c r="CY17" s="985"/>
      <c r="CZ17" s="985"/>
      <c r="DA17" s="986"/>
      <c r="DB17" s="984" t="s">
        <v>623</v>
      </c>
      <c r="DC17" s="985"/>
      <c r="DD17" s="985"/>
      <c r="DE17" s="985"/>
      <c r="DF17" s="986"/>
      <c r="DG17" s="984" t="s">
        <v>507</v>
      </c>
      <c r="DH17" s="985"/>
      <c r="DI17" s="985"/>
      <c r="DJ17" s="985"/>
      <c r="DK17" s="986"/>
      <c r="DL17" s="984">
        <v>829</v>
      </c>
      <c r="DM17" s="985"/>
      <c r="DN17" s="985"/>
      <c r="DO17" s="985"/>
      <c r="DP17" s="986"/>
      <c r="DQ17" s="984">
        <v>746</v>
      </c>
      <c r="DR17" s="985"/>
      <c r="DS17" s="985"/>
      <c r="DT17" s="985"/>
      <c r="DU17" s="986"/>
      <c r="DV17" s="987"/>
      <c r="DW17" s="988"/>
      <c r="DX17" s="988"/>
      <c r="DY17" s="988"/>
      <c r="DZ17" s="989"/>
      <c r="EA17" s="242"/>
    </row>
    <row r="18" spans="1:131" s="243" customFormat="1" ht="26.25" customHeight="1" x14ac:dyDescent="0.2">
      <c r="A18" s="249">
        <v>12</v>
      </c>
      <c r="B18" s="1038" t="s">
        <v>371</v>
      </c>
      <c r="C18" s="1039"/>
      <c r="D18" s="1039"/>
      <c r="E18" s="1039"/>
      <c r="F18" s="1039"/>
      <c r="G18" s="1039"/>
      <c r="H18" s="1039"/>
      <c r="I18" s="1039"/>
      <c r="J18" s="1039"/>
      <c r="K18" s="1039"/>
      <c r="L18" s="1039"/>
      <c r="M18" s="1039"/>
      <c r="N18" s="1039"/>
      <c r="O18" s="1039"/>
      <c r="P18" s="1040"/>
      <c r="Q18" s="1045">
        <v>3129</v>
      </c>
      <c r="R18" s="1042"/>
      <c r="S18" s="1042"/>
      <c r="T18" s="1042"/>
      <c r="U18" s="1042"/>
      <c r="V18" s="1042">
        <v>3128</v>
      </c>
      <c r="W18" s="1042"/>
      <c r="X18" s="1042"/>
      <c r="Y18" s="1042"/>
      <c r="Z18" s="1042"/>
      <c r="AA18" s="1042">
        <v>1</v>
      </c>
      <c r="AB18" s="1042"/>
      <c r="AC18" s="1042"/>
      <c r="AD18" s="1042"/>
      <c r="AE18" s="1046"/>
      <c r="AF18" s="1093">
        <v>1</v>
      </c>
      <c r="AG18" s="1094"/>
      <c r="AH18" s="1094"/>
      <c r="AI18" s="1094"/>
      <c r="AJ18" s="1095"/>
      <c r="AK18" s="1096" t="s">
        <v>599</v>
      </c>
      <c r="AL18" s="1097"/>
      <c r="AM18" s="1097"/>
      <c r="AN18" s="1097"/>
      <c r="AO18" s="1097"/>
      <c r="AP18" s="1097" t="s">
        <v>599</v>
      </c>
      <c r="AQ18" s="1097"/>
      <c r="AR18" s="1097"/>
      <c r="AS18" s="1097"/>
      <c r="AT18" s="1097"/>
      <c r="AU18" s="1091"/>
      <c r="AV18" s="1091"/>
      <c r="AW18" s="1091"/>
      <c r="AX18" s="1091"/>
      <c r="AY18" s="1092"/>
      <c r="AZ18" s="240"/>
      <c r="BA18" s="240"/>
      <c r="BB18" s="240"/>
      <c r="BC18" s="240"/>
      <c r="BD18" s="240"/>
      <c r="BE18" s="241"/>
      <c r="BF18" s="241"/>
      <c r="BG18" s="241"/>
      <c r="BH18" s="241"/>
      <c r="BI18" s="241"/>
      <c r="BJ18" s="241"/>
      <c r="BK18" s="241"/>
      <c r="BL18" s="241"/>
      <c r="BM18" s="241"/>
      <c r="BN18" s="241"/>
      <c r="BO18" s="241"/>
      <c r="BP18" s="241"/>
      <c r="BQ18" s="250">
        <v>12</v>
      </c>
      <c r="BR18" s="251"/>
      <c r="BS18" s="1009" t="s">
        <v>581</v>
      </c>
      <c r="BT18" s="1010" t="s">
        <v>581</v>
      </c>
      <c r="BU18" s="1010" t="s">
        <v>581</v>
      </c>
      <c r="BV18" s="1010" t="s">
        <v>581</v>
      </c>
      <c r="BW18" s="1010" t="s">
        <v>581</v>
      </c>
      <c r="BX18" s="1010" t="s">
        <v>581</v>
      </c>
      <c r="BY18" s="1010" t="s">
        <v>581</v>
      </c>
      <c r="BZ18" s="1010" t="s">
        <v>581</v>
      </c>
      <c r="CA18" s="1010" t="s">
        <v>581</v>
      </c>
      <c r="CB18" s="1010" t="s">
        <v>581</v>
      </c>
      <c r="CC18" s="1010" t="s">
        <v>581</v>
      </c>
      <c r="CD18" s="1010" t="s">
        <v>581</v>
      </c>
      <c r="CE18" s="1010" t="s">
        <v>581</v>
      </c>
      <c r="CF18" s="1010" t="s">
        <v>581</v>
      </c>
      <c r="CG18" s="1011" t="s">
        <v>581</v>
      </c>
      <c r="CH18" s="984">
        <v>6</v>
      </c>
      <c r="CI18" s="985"/>
      <c r="CJ18" s="985"/>
      <c r="CK18" s="985"/>
      <c r="CL18" s="986"/>
      <c r="CM18" s="984">
        <v>21</v>
      </c>
      <c r="CN18" s="985"/>
      <c r="CO18" s="985"/>
      <c r="CP18" s="985"/>
      <c r="CQ18" s="986"/>
      <c r="CR18" s="984">
        <v>10</v>
      </c>
      <c r="CS18" s="985"/>
      <c r="CT18" s="985"/>
      <c r="CU18" s="985"/>
      <c r="CV18" s="986"/>
      <c r="CW18" s="984" t="s">
        <v>623</v>
      </c>
      <c r="CX18" s="985"/>
      <c r="CY18" s="985"/>
      <c r="CZ18" s="985"/>
      <c r="DA18" s="986"/>
      <c r="DB18" s="984" t="s">
        <v>628</v>
      </c>
      <c r="DC18" s="985"/>
      <c r="DD18" s="985"/>
      <c r="DE18" s="985"/>
      <c r="DF18" s="986"/>
      <c r="DG18" s="984" t="s">
        <v>507</v>
      </c>
      <c r="DH18" s="985"/>
      <c r="DI18" s="985"/>
      <c r="DJ18" s="985"/>
      <c r="DK18" s="986"/>
      <c r="DL18" s="984" t="s">
        <v>507</v>
      </c>
      <c r="DM18" s="985"/>
      <c r="DN18" s="985"/>
      <c r="DO18" s="985"/>
      <c r="DP18" s="986"/>
      <c r="DQ18" s="984" t="s">
        <v>507</v>
      </c>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3"/>
      <c r="AG19" s="1094"/>
      <c r="AH19" s="1094"/>
      <c r="AI19" s="1094"/>
      <c r="AJ19" s="1095"/>
      <c r="AK19" s="1096"/>
      <c r="AL19" s="1097"/>
      <c r="AM19" s="1097"/>
      <c r="AN19" s="1097"/>
      <c r="AO19" s="1097"/>
      <c r="AP19" s="1097"/>
      <c r="AQ19" s="1097"/>
      <c r="AR19" s="1097"/>
      <c r="AS19" s="1097"/>
      <c r="AT19" s="1097"/>
      <c r="AU19" s="1091"/>
      <c r="AV19" s="1091"/>
      <c r="AW19" s="1091"/>
      <c r="AX19" s="1091"/>
      <c r="AY19" s="1092"/>
      <c r="AZ19" s="240"/>
      <c r="BA19" s="240"/>
      <c r="BB19" s="240"/>
      <c r="BC19" s="240"/>
      <c r="BD19" s="240"/>
      <c r="BE19" s="241"/>
      <c r="BF19" s="241"/>
      <c r="BG19" s="241"/>
      <c r="BH19" s="241"/>
      <c r="BI19" s="241"/>
      <c r="BJ19" s="241"/>
      <c r="BK19" s="241"/>
      <c r="BL19" s="241"/>
      <c r="BM19" s="241"/>
      <c r="BN19" s="241"/>
      <c r="BO19" s="241"/>
      <c r="BP19" s="241"/>
      <c r="BQ19" s="250">
        <v>13</v>
      </c>
      <c r="BR19" s="251"/>
      <c r="BS19" s="1009" t="s">
        <v>629</v>
      </c>
      <c r="BT19" s="1010" t="s">
        <v>582</v>
      </c>
      <c r="BU19" s="1010" t="s">
        <v>582</v>
      </c>
      <c r="BV19" s="1010" t="s">
        <v>582</v>
      </c>
      <c r="BW19" s="1010" t="s">
        <v>582</v>
      </c>
      <c r="BX19" s="1010" t="s">
        <v>582</v>
      </c>
      <c r="BY19" s="1010" t="s">
        <v>582</v>
      </c>
      <c r="BZ19" s="1010" t="s">
        <v>582</v>
      </c>
      <c r="CA19" s="1010" t="s">
        <v>582</v>
      </c>
      <c r="CB19" s="1010" t="s">
        <v>582</v>
      </c>
      <c r="CC19" s="1010" t="s">
        <v>582</v>
      </c>
      <c r="CD19" s="1010" t="s">
        <v>582</v>
      </c>
      <c r="CE19" s="1010" t="s">
        <v>582</v>
      </c>
      <c r="CF19" s="1010" t="s">
        <v>582</v>
      </c>
      <c r="CG19" s="1011" t="s">
        <v>582</v>
      </c>
      <c r="CH19" s="984">
        <v>-5</v>
      </c>
      <c r="CI19" s="985"/>
      <c r="CJ19" s="985"/>
      <c r="CK19" s="985"/>
      <c r="CL19" s="986"/>
      <c r="CM19" s="984">
        <v>473</v>
      </c>
      <c r="CN19" s="985"/>
      <c r="CO19" s="985"/>
      <c r="CP19" s="985"/>
      <c r="CQ19" s="986"/>
      <c r="CR19" s="984">
        <v>83</v>
      </c>
      <c r="CS19" s="985"/>
      <c r="CT19" s="985"/>
      <c r="CU19" s="985"/>
      <c r="CV19" s="986"/>
      <c r="CW19" s="984">
        <v>310</v>
      </c>
      <c r="CX19" s="985"/>
      <c r="CY19" s="985"/>
      <c r="CZ19" s="985"/>
      <c r="DA19" s="986"/>
      <c r="DB19" s="984" t="s">
        <v>623</v>
      </c>
      <c r="DC19" s="985"/>
      <c r="DD19" s="985"/>
      <c r="DE19" s="985"/>
      <c r="DF19" s="986"/>
      <c r="DG19" s="984" t="s">
        <v>507</v>
      </c>
      <c r="DH19" s="985"/>
      <c r="DI19" s="985"/>
      <c r="DJ19" s="985"/>
      <c r="DK19" s="986"/>
      <c r="DL19" s="984" t="s">
        <v>507</v>
      </c>
      <c r="DM19" s="985"/>
      <c r="DN19" s="985"/>
      <c r="DO19" s="985"/>
      <c r="DP19" s="986"/>
      <c r="DQ19" s="984" t="s">
        <v>507</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3"/>
      <c r="AG20" s="1094"/>
      <c r="AH20" s="1094"/>
      <c r="AI20" s="1094"/>
      <c r="AJ20" s="1095"/>
      <c r="AK20" s="1096"/>
      <c r="AL20" s="1097"/>
      <c r="AM20" s="1097"/>
      <c r="AN20" s="1097"/>
      <c r="AO20" s="1097"/>
      <c r="AP20" s="1097"/>
      <c r="AQ20" s="1097"/>
      <c r="AR20" s="1097"/>
      <c r="AS20" s="1097"/>
      <c r="AT20" s="1097"/>
      <c r="AU20" s="1091"/>
      <c r="AV20" s="1091"/>
      <c r="AW20" s="1091"/>
      <c r="AX20" s="1091"/>
      <c r="AY20" s="1092"/>
      <c r="AZ20" s="240"/>
      <c r="BA20" s="240"/>
      <c r="BB20" s="240"/>
      <c r="BC20" s="240"/>
      <c r="BD20" s="240"/>
      <c r="BE20" s="241"/>
      <c r="BF20" s="241"/>
      <c r="BG20" s="241"/>
      <c r="BH20" s="241"/>
      <c r="BI20" s="241"/>
      <c r="BJ20" s="241"/>
      <c r="BK20" s="241"/>
      <c r="BL20" s="241"/>
      <c r="BM20" s="241"/>
      <c r="BN20" s="241"/>
      <c r="BO20" s="241"/>
      <c r="BP20" s="241"/>
      <c r="BQ20" s="250">
        <v>14</v>
      </c>
      <c r="BR20" s="251"/>
      <c r="BS20" s="1009" t="s">
        <v>583</v>
      </c>
      <c r="BT20" s="1010" t="s">
        <v>583</v>
      </c>
      <c r="BU20" s="1010" t="s">
        <v>583</v>
      </c>
      <c r="BV20" s="1010" t="s">
        <v>583</v>
      </c>
      <c r="BW20" s="1010" t="s">
        <v>583</v>
      </c>
      <c r="BX20" s="1010" t="s">
        <v>583</v>
      </c>
      <c r="BY20" s="1010" t="s">
        <v>583</v>
      </c>
      <c r="BZ20" s="1010" t="s">
        <v>583</v>
      </c>
      <c r="CA20" s="1010" t="s">
        <v>583</v>
      </c>
      <c r="CB20" s="1010" t="s">
        <v>583</v>
      </c>
      <c r="CC20" s="1010" t="s">
        <v>583</v>
      </c>
      <c r="CD20" s="1010" t="s">
        <v>583</v>
      </c>
      <c r="CE20" s="1010" t="s">
        <v>583</v>
      </c>
      <c r="CF20" s="1010" t="s">
        <v>583</v>
      </c>
      <c r="CG20" s="1011" t="s">
        <v>583</v>
      </c>
      <c r="CH20" s="984">
        <v>6</v>
      </c>
      <c r="CI20" s="985"/>
      <c r="CJ20" s="985"/>
      <c r="CK20" s="985"/>
      <c r="CL20" s="986"/>
      <c r="CM20" s="984">
        <v>294</v>
      </c>
      <c r="CN20" s="985"/>
      <c r="CO20" s="985"/>
      <c r="CP20" s="985"/>
      <c r="CQ20" s="986"/>
      <c r="CR20" s="984">
        <v>53</v>
      </c>
      <c r="CS20" s="985"/>
      <c r="CT20" s="985"/>
      <c r="CU20" s="985"/>
      <c r="CV20" s="986"/>
      <c r="CW20" s="984">
        <v>13</v>
      </c>
      <c r="CX20" s="985"/>
      <c r="CY20" s="985"/>
      <c r="CZ20" s="985"/>
      <c r="DA20" s="986"/>
      <c r="DB20" s="984" t="s">
        <v>623</v>
      </c>
      <c r="DC20" s="985"/>
      <c r="DD20" s="985"/>
      <c r="DE20" s="985"/>
      <c r="DF20" s="986"/>
      <c r="DG20" s="984" t="s">
        <v>507</v>
      </c>
      <c r="DH20" s="985"/>
      <c r="DI20" s="985"/>
      <c r="DJ20" s="985"/>
      <c r="DK20" s="986"/>
      <c r="DL20" s="984" t="s">
        <v>507</v>
      </c>
      <c r="DM20" s="985"/>
      <c r="DN20" s="985"/>
      <c r="DO20" s="985"/>
      <c r="DP20" s="986"/>
      <c r="DQ20" s="984" t="s">
        <v>507</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3"/>
      <c r="AG21" s="1094"/>
      <c r="AH21" s="1094"/>
      <c r="AI21" s="1094"/>
      <c r="AJ21" s="1095"/>
      <c r="AK21" s="1096"/>
      <c r="AL21" s="1097"/>
      <c r="AM21" s="1097"/>
      <c r="AN21" s="1097"/>
      <c r="AO21" s="1097"/>
      <c r="AP21" s="1097"/>
      <c r="AQ21" s="1097"/>
      <c r="AR21" s="1097"/>
      <c r="AS21" s="1097"/>
      <c r="AT21" s="1097"/>
      <c r="AU21" s="1091"/>
      <c r="AV21" s="1091"/>
      <c r="AW21" s="1091"/>
      <c r="AX21" s="1091"/>
      <c r="AY21" s="1092"/>
      <c r="AZ21" s="240"/>
      <c r="BA21" s="240"/>
      <c r="BB21" s="240"/>
      <c r="BC21" s="240"/>
      <c r="BD21" s="240"/>
      <c r="BE21" s="241"/>
      <c r="BF21" s="241"/>
      <c r="BG21" s="241"/>
      <c r="BH21" s="241"/>
      <c r="BI21" s="241"/>
      <c r="BJ21" s="241"/>
      <c r="BK21" s="241"/>
      <c r="BL21" s="241"/>
      <c r="BM21" s="241"/>
      <c r="BN21" s="241"/>
      <c r="BO21" s="241"/>
      <c r="BP21" s="241"/>
      <c r="BQ21" s="250">
        <v>15</v>
      </c>
      <c r="BR21" s="251"/>
      <c r="BS21" s="1009" t="s">
        <v>630</v>
      </c>
      <c r="BT21" s="1010" t="s">
        <v>584</v>
      </c>
      <c r="BU21" s="1010" t="s">
        <v>584</v>
      </c>
      <c r="BV21" s="1010" t="s">
        <v>584</v>
      </c>
      <c r="BW21" s="1010" t="s">
        <v>584</v>
      </c>
      <c r="BX21" s="1010" t="s">
        <v>584</v>
      </c>
      <c r="BY21" s="1010" t="s">
        <v>584</v>
      </c>
      <c r="BZ21" s="1010" t="s">
        <v>584</v>
      </c>
      <c r="CA21" s="1010" t="s">
        <v>584</v>
      </c>
      <c r="CB21" s="1010" t="s">
        <v>584</v>
      </c>
      <c r="CC21" s="1010" t="s">
        <v>584</v>
      </c>
      <c r="CD21" s="1010" t="s">
        <v>584</v>
      </c>
      <c r="CE21" s="1010" t="s">
        <v>584</v>
      </c>
      <c r="CF21" s="1010" t="s">
        <v>584</v>
      </c>
      <c r="CG21" s="1011" t="s">
        <v>584</v>
      </c>
      <c r="CH21" s="984">
        <v>30</v>
      </c>
      <c r="CI21" s="985"/>
      <c r="CJ21" s="985"/>
      <c r="CK21" s="985"/>
      <c r="CL21" s="986"/>
      <c r="CM21" s="984">
        <v>277</v>
      </c>
      <c r="CN21" s="985"/>
      <c r="CO21" s="985"/>
      <c r="CP21" s="985"/>
      <c r="CQ21" s="986"/>
      <c r="CR21" s="984">
        <v>10</v>
      </c>
      <c r="CS21" s="985"/>
      <c r="CT21" s="985"/>
      <c r="CU21" s="985"/>
      <c r="CV21" s="986"/>
      <c r="CW21" s="984" t="s">
        <v>625</v>
      </c>
      <c r="CX21" s="985"/>
      <c r="CY21" s="985"/>
      <c r="CZ21" s="985"/>
      <c r="DA21" s="986"/>
      <c r="DB21" s="984" t="s">
        <v>623</v>
      </c>
      <c r="DC21" s="985"/>
      <c r="DD21" s="985"/>
      <c r="DE21" s="985"/>
      <c r="DF21" s="986"/>
      <c r="DG21" s="984" t="s">
        <v>507</v>
      </c>
      <c r="DH21" s="985"/>
      <c r="DI21" s="985"/>
      <c r="DJ21" s="985"/>
      <c r="DK21" s="986"/>
      <c r="DL21" s="984" t="s">
        <v>507</v>
      </c>
      <c r="DM21" s="985"/>
      <c r="DN21" s="985"/>
      <c r="DO21" s="985"/>
      <c r="DP21" s="986"/>
      <c r="DQ21" s="984" t="s">
        <v>507</v>
      </c>
      <c r="DR21" s="985"/>
      <c r="DS21" s="985"/>
      <c r="DT21" s="985"/>
      <c r="DU21" s="986"/>
      <c r="DV21" s="987"/>
      <c r="DW21" s="988"/>
      <c r="DX21" s="988"/>
      <c r="DY21" s="988"/>
      <c r="DZ21" s="989"/>
      <c r="EA21" s="242"/>
    </row>
    <row r="22" spans="1:131" s="243" customFormat="1" ht="26.25" customHeight="1" x14ac:dyDescent="0.2">
      <c r="A22" s="249">
        <v>16</v>
      </c>
      <c r="B22" s="1082"/>
      <c r="C22" s="1083"/>
      <c r="D22" s="1083"/>
      <c r="E22" s="1083"/>
      <c r="F22" s="1083"/>
      <c r="G22" s="1083"/>
      <c r="H22" s="1083"/>
      <c r="I22" s="1083"/>
      <c r="J22" s="1083"/>
      <c r="K22" s="1083"/>
      <c r="L22" s="1083"/>
      <c r="M22" s="1083"/>
      <c r="N22" s="1083"/>
      <c r="O22" s="1083"/>
      <c r="P22" s="1084"/>
      <c r="Q22" s="1085"/>
      <c r="R22" s="1086"/>
      <c r="S22" s="1086"/>
      <c r="T22" s="1086"/>
      <c r="U22" s="1086"/>
      <c r="V22" s="1086"/>
      <c r="W22" s="1086"/>
      <c r="X22" s="1086"/>
      <c r="Y22" s="1086"/>
      <c r="Z22" s="1086"/>
      <c r="AA22" s="1086"/>
      <c r="AB22" s="1086"/>
      <c r="AC22" s="1086"/>
      <c r="AD22" s="1086"/>
      <c r="AE22" s="1087"/>
      <c r="AF22" s="1088"/>
      <c r="AG22" s="1089"/>
      <c r="AH22" s="1089"/>
      <c r="AI22" s="1089"/>
      <c r="AJ22" s="1090"/>
      <c r="AK22" s="1078"/>
      <c r="AL22" s="1079"/>
      <c r="AM22" s="1079"/>
      <c r="AN22" s="1079"/>
      <c r="AO22" s="1079"/>
      <c r="AP22" s="1079"/>
      <c r="AQ22" s="1079"/>
      <c r="AR22" s="1079"/>
      <c r="AS22" s="1079"/>
      <c r="AT22" s="1079"/>
      <c r="AU22" s="1080"/>
      <c r="AV22" s="1080"/>
      <c r="AW22" s="1080"/>
      <c r="AX22" s="1080"/>
      <c r="AY22" s="1081"/>
      <c r="AZ22" s="1029" t="s">
        <v>372</v>
      </c>
      <c r="BA22" s="1029"/>
      <c r="BB22" s="1029"/>
      <c r="BC22" s="1029"/>
      <c r="BD22" s="1030"/>
      <c r="BE22" s="241"/>
      <c r="BF22" s="241"/>
      <c r="BG22" s="241"/>
      <c r="BH22" s="241"/>
      <c r="BI22" s="241"/>
      <c r="BJ22" s="241"/>
      <c r="BK22" s="241"/>
      <c r="BL22" s="241"/>
      <c r="BM22" s="241"/>
      <c r="BN22" s="241"/>
      <c r="BO22" s="241"/>
      <c r="BP22" s="241"/>
      <c r="BQ22" s="250">
        <v>16</v>
      </c>
      <c r="BR22" s="251"/>
      <c r="BS22" s="1009" t="s">
        <v>631</v>
      </c>
      <c r="BT22" s="1010" t="s">
        <v>585</v>
      </c>
      <c r="BU22" s="1010" t="s">
        <v>585</v>
      </c>
      <c r="BV22" s="1010" t="s">
        <v>585</v>
      </c>
      <c r="BW22" s="1010" t="s">
        <v>585</v>
      </c>
      <c r="BX22" s="1010" t="s">
        <v>585</v>
      </c>
      <c r="BY22" s="1010" t="s">
        <v>585</v>
      </c>
      <c r="BZ22" s="1010" t="s">
        <v>585</v>
      </c>
      <c r="CA22" s="1010" t="s">
        <v>585</v>
      </c>
      <c r="CB22" s="1010" t="s">
        <v>585</v>
      </c>
      <c r="CC22" s="1010" t="s">
        <v>585</v>
      </c>
      <c r="CD22" s="1010" t="s">
        <v>585</v>
      </c>
      <c r="CE22" s="1010" t="s">
        <v>585</v>
      </c>
      <c r="CF22" s="1010" t="s">
        <v>585</v>
      </c>
      <c r="CG22" s="1011" t="s">
        <v>585</v>
      </c>
      <c r="CH22" s="984">
        <v>1</v>
      </c>
      <c r="CI22" s="985"/>
      <c r="CJ22" s="985"/>
      <c r="CK22" s="985"/>
      <c r="CL22" s="986"/>
      <c r="CM22" s="984">
        <v>576</v>
      </c>
      <c r="CN22" s="985"/>
      <c r="CO22" s="985"/>
      <c r="CP22" s="985"/>
      <c r="CQ22" s="986"/>
      <c r="CR22" s="984">
        <v>115</v>
      </c>
      <c r="CS22" s="985"/>
      <c r="CT22" s="985"/>
      <c r="CU22" s="985"/>
      <c r="CV22" s="986"/>
      <c r="CW22" s="984">
        <v>40</v>
      </c>
      <c r="CX22" s="985"/>
      <c r="CY22" s="985"/>
      <c r="CZ22" s="985"/>
      <c r="DA22" s="986"/>
      <c r="DB22" s="984" t="s">
        <v>625</v>
      </c>
      <c r="DC22" s="985"/>
      <c r="DD22" s="985"/>
      <c r="DE22" s="985"/>
      <c r="DF22" s="986"/>
      <c r="DG22" s="984" t="s">
        <v>507</v>
      </c>
      <c r="DH22" s="985"/>
      <c r="DI22" s="985"/>
      <c r="DJ22" s="985"/>
      <c r="DK22" s="986"/>
      <c r="DL22" s="984" t="s">
        <v>507</v>
      </c>
      <c r="DM22" s="985"/>
      <c r="DN22" s="985"/>
      <c r="DO22" s="985"/>
      <c r="DP22" s="986"/>
      <c r="DQ22" s="984" t="s">
        <v>507</v>
      </c>
      <c r="DR22" s="985"/>
      <c r="DS22" s="985"/>
      <c r="DT22" s="985"/>
      <c r="DU22" s="986"/>
      <c r="DV22" s="987"/>
      <c r="DW22" s="988"/>
      <c r="DX22" s="988"/>
      <c r="DY22" s="988"/>
      <c r="DZ22" s="989"/>
      <c r="EA22" s="242"/>
    </row>
    <row r="23" spans="1:131" s="243" customFormat="1" ht="26.25" customHeight="1" thickBot="1" x14ac:dyDescent="0.25">
      <c r="A23" s="252" t="s">
        <v>373</v>
      </c>
      <c r="B23" s="939" t="s">
        <v>374</v>
      </c>
      <c r="C23" s="940"/>
      <c r="D23" s="940"/>
      <c r="E23" s="940"/>
      <c r="F23" s="940"/>
      <c r="G23" s="940"/>
      <c r="H23" s="940"/>
      <c r="I23" s="940"/>
      <c r="J23" s="940"/>
      <c r="K23" s="940"/>
      <c r="L23" s="940"/>
      <c r="M23" s="940"/>
      <c r="N23" s="940"/>
      <c r="O23" s="940"/>
      <c r="P23" s="941"/>
      <c r="Q23" s="1069">
        <v>516669</v>
      </c>
      <c r="R23" s="1070"/>
      <c r="S23" s="1070"/>
      <c r="T23" s="1070"/>
      <c r="U23" s="1070"/>
      <c r="V23" s="1070">
        <v>511089</v>
      </c>
      <c r="W23" s="1070"/>
      <c r="X23" s="1070"/>
      <c r="Y23" s="1070"/>
      <c r="Z23" s="1070"/>
      <c r="AA23" s="1070">
        <v>5580</v>
      </c>
      <c r="AB23" s="1070"/>
      <c r="AC23" s="1070"/>
      <c r="AD23" s="1070"/>
      <c r="AE23" s="1071"/>
      <c r="AF23" s="1072">
        <v>1090</v>
      </c>
      <c r="AG23" s="1070"/>
      <c r="AH23" s="1070"/>
      <c r="AI23" s="1070"/>
      <c r="AJ23" s="1073"/>
      <c r="AK23" s="1074"/>
      <c r="AL23" s="1075"/>
      <c r="AM23" s="1075"/>
      <c r="AN23" s="1075"/>
      <c r="AO23" s="1075"/>
      <c r="AP23" s="1070">
        <v>1082500</v>
      </c>
      <c r="AQ23" s="1070"/>
      <c r="AR23" s="1070"/>
      <c r="AS23" s="1070"/>
      <c r="AT23" s="1070"/>
      <c r="AU23" s="1076"/>
      <c r="AV23" s="1076"/>
      <c r="AW23" s="1076"/>
      <c r="AX23" s="1076"/>
      <c r="AY23" s="1077"/>
      <c r="AZ23" s="1066" t="s">
        <v>375</v>
      </c>
      <c r="BA23" s="1067"/>
      <c r="BB23" s="1067"/>
      <c r="BC23" s="1067"/>
      <c r="BD23" s="1068"/>
      <c r="BE23" s="241"/>
      <c r="BF23" s="241"/>
      <c r="BG23" s="241"/>
      <c r="BH23" s="241"/>
      <c r="BI23" s="241"/>
      <c r="BJ23" s="241"/>
      <c r="BK23" s="241"/>
      <c r="BL23" s="241"/>
      <c r="BM23" s="241"/>
      <c r="BN23" s="241"/>
      <c r="BO23" s="241"/>
      <c r="BP23" s="241"/>
      <c r="BQ23" s="250">
        <v>17</v>
      </c>
      <c r="BR23" s="251"/>
      <c r="BS23" s="1009" t="s">
        <v>586</v>
      </c>
      <c r="BT23" s="1010" t="s">
        <v>586</v>
      </c>
      <c r="BU23" s="1010" t="s">
        <v>586</v>
      </c>
      <c r="BV23" s="1010" t="s">
        <v>586</v>
      </c>
      <c r="BW23" s="1010" t="s">
        <v>586</v>
      </c>
      <c r="BX23" s="1010" t="s">
        <v>586</v>
      </c>
      <c r="BY23" s="1010" t="s">
        <v>586</v>
      </c>
      <c r="BZ23" s="1010" t="s">
        <v>586</v>
      </c>
      <c r="CA23" s="1010" t="s">
        <v>586</v>
      </c>
      <c r="CB23" s="1010" t="s">
        <v>586</v>
      </c>
      <c r="CC23" s="1010" t="s">
        <v>586</v>
      </c>
      <c r="CD23" s="1010" t="s">
        <v>586</v>
      </c>
      <c r="CE23" s="1010" t="s">
        <v>586</v>
      </c>
      <c r="CF23" s="1010" t="s">
        <v>586</v>
      </c>
      <c r="CG23" s="1011" t="s">
        <v>586</v>
      </c>
      <c r="CH23" s="984">
        <v>-5</v>
      </c>
      <c r="CI23" s="985"/>
      <c r="CJ23" s="985"/>
      <c r="CK23" s="985"/>
      <c r="CL23" s="986"/>
      <c r="CM23" s="984">
        <v>633</v>
      </c>
      <c r="CN23" s="985"/>
      <c r="CO23" s="985"/>
      <c r="CP23" s="985"/>
      <c r="CQ23" s="986"/>
      <c r="CR23" s="984">
        <v>64</v>
      </c>
      <c r="CS23" s="985"/>
      <c r="CT23" s="985"/>
      <c r="CU23" s="985"/>
      <c r="CV23" s="986"/>
      <c r="CW23" s="984">
        <v>56</v>
      </c>
      <c r="CX23" s="985"/>
      <c r="CY23" s="985"/>
      <c r="CZ23" s="985"/>
      <c r="DA23" s="986"/>
      <c r="DB23" s="984" t="s">
        <v>627</v>
      </c>
      <c r="DC23" s="985"/>
      <c r="DD23" s="985"/>
      <c r="DE23" s="985"/>
      <c r="DF23" s="986"/>
      <c r="DG23" s="984" t="s">
        <v>507</v>
      </c>
      <c r="DH23" s="985"/>
      <c r="DI23" s="985"/>
      <c r="DJ23" s="985"/>
      <c r="DK23" s="986"/>
      <c r="DL23" s="984" t="s">
        <v>507</v>
      </c>
      <c r="DM23" s="985"/>
      <c r="DN23" s="985"/>
      <c r="DO23" s="985"/>
      <c r="DP23" s="986"/>
      <c r="DQ23" s="984" t="s">
        <v>507</v>
      </c>
      <c r="DR23" s="985"/>
      <c r="DS23" s="985"/>
      <c r="DT23" s="985"/>
      <c r="DU23" s="986"/>
      <c r="DV23" s="987"/>
      <c r="DW23" s="988"/>
      <c r="DX23" s="988"/>
      <c r="DY23" s="988"/>
      <c r="DZ23" s="989"/>
      <c r="EA23" s="242"/>
    </row>
    <row r="24" spans="1:131" s="243" customFormat="1" ht="26.25" customHeight="1" x14ac:dyDescent="0.2">
      <c r="A24" s="1065" t="s">
        <v>376</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40"/>
      <c r="BA24" s="240"/>
      <c r="BB24" s="240"/>
      <c r="BC24" s="240"/>
      <c r="BD24" s="240"/>
      <c r="BE24" s="241"/>
      <c r="BF24" s="241"/>
      <c r="BG24" s="241"/>
      <c r="BH24" s="241"/>
      <c r="BI24" s="241"/>
      <c r="BJ24" s="241"/>
      <c r="BK24" s="241"/>
      <c r="BL24" s="241"/>
      <c r="BM24" s="241"/>
      <c r="BN24" s="241"/>
      <c r="BO24" s="241"/>
      <c r="BP24" s="241"/>
      <c r="BQ24" s="250">
        <v>18</v>
      </c>
      <c r="BR24" s="251"/>
      <c r="BS24" s="1009" t="s">
        <v>587</v>
      </c>
      <c r="BT24" s="1010" t="s">
        <v>587</v>
      </c>
      <c r="BU24" s="1010" t="s">
        <v>587</v>
      </c>
      <c r="BV24" s="1010" t="s">
        <v>587</v>
      </c>
      <c r="BW24" s="1010" t="s">
        <v>587</v>
      </c>
      <c r="BX24" s="1010" t="s">
        <v>587</v>
      </c>
      <c r="BY24" s="1010" t="s">
        <v>587</v>
      </c>
      <c r="BZ24" s="1010" t="s">
        <v>587</v>
      </c>
      <c r="CA24" s="1010" t="s">
        <v>587</v>
      </c>
      <c r="CB24" s="1010" t="s">
        <v>587</v>
      </c>
      <c r="CC24" s="1010" t="s">
        <v>587</v>
      </c>
      <c r="CD24" s="1010" t="s">
        <v>587</v>
      </c>
      <c r="CE24" s="1010" t="s">
        <v>587</v>
      </c>
      <c r="CF24" s="1010" t="s">
        <v>587</v>
      </c>
      <c r="CG24" s="1011" t="s">
        <v>587</v>
      </c>
      <c r="CH24" s="984">
        <v>0</v>
      </c>
      <c r="CI24" s="985"/>
      <c r="CJ24" s="985"/>
      <c r="CK24" s="985"/>
      <c r="CL24" s="986"/>
      <c r="CM24" s="984">
        <v>767</v>
      </c>
      <c r="CN24" s="985"/>
      <c r="CO24" s="985"/>
      <c r="CP24" s="985"/>
      <c r="CQ24" s="986"/>
      <c r="CR24" s="984">
        <v>400</v>
      </c>
      <c r="CS24" s="985"/>
      <c r="CT24" s="985"/>
      <c r="CU24" s="985"/>
      <c r="CV24" s="986"/>
      <c r="CW24" s="984">
        <v>50</v>
      </c>
      <c r="CX24" s="985"/>
      <c r="CY24" s="985"/>
      <c r="CZ24" s="985"/>
      <c r="DA24" s="986"/>
      <c r="DB24" s="984" t="s">
        <v>623</v>
      </c>
      <c r="DC24" s="985"/>
      <c r="DD24" s="985"/>
      <c r="DE24" s="985"/>
      <c r="DF24" s="986"/>
      <c r="DG24" s="984" t="s">
        <v>507</v>
      </c>
      <c r="DH24" s="985"/>
      <c r="DI24" s="985"/>
      <c r="DJ24" s="985"/>
      <c r="DK24" s="986"/>
      <c r="DL24" s="984" t="s">
        <v>507</v>
      </c>
      <c r="DM24" s="985"/>
      <c r="DN24" s="985"/>
      <c r="DO24" s="985"/>
      <c r="DP24" s="986"/>
      <c r="DQ24" s="984" t="s">
        <v>507</v>
      </c>
      <c r="DR24" s="985"/>
      <c r="DS24" s="985"/>
      <c r="DT24" s="985"/>
      <c r="DU24" s="986"/>
      <c r="DV24" s="987"/>
      <c r="DW24" s="988"/>
      <c r="DX24" s="988"/>
      <c r="DY24" s="988"/>
      <c r="DZ24" s="989"/>
      <c r="EA24" s="242"/>
    </row>
    <row r="25" spans="1:131" s="235" customFormat="1" ht="26.25" customHeight="1" thickBot="1" x14ac:dyDescent="0.25">
      <c r="A25" s="1064" t="s">
        <v>377</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40"/>
      <c r="BK25" s="240"/>
      <c r="BL25" s="240"/>
      <c r="BM25" s="240"/>
      <c r="BN25" s="240"/>
      <c r="BO25" s="253"/>
      <c r="BP25" s="253"/>
      <c r="BQ25" s="250">
        <v>19</v>
      </c>
      <c r="BR25" s="251"/>
      <c r="BS25" s="1009" t="s">
        <v>588</v>
      </c>
      <c r="BT25" s="1010" t="s">
        <v>588</v>
      </c>
      <c r="BU25" s="1010" t="s">
        <v>588</v>
      </c>
      <c r="BV25" s="1010" t="s">
        <v>588</v>
      </c>
      <c r="BW25" s="1010" t="s">
        <v>588</v>
      </c>
      <c r="BX25" s="1010" t="s">
        <v>588</v>
      </c>
      <c r="BY25" s="1010" t="s">
        <v>588</v>
      </c>
      <c r="BZ25" s="1010" t="s">
        <v>588</v>
      </c>
      <c r="CA25" s="1010" t="s">
        <v>588</v>
      </c>
      <c r="CB25" s="1010" t="s">
        <v>588</v>
      </c>
      <c r="CC25" s="1010" t="s">
        <v>588</v>
      </c>
      <c r="CD25" s="1010" t="s">
        <v>588</v>
      </c>
      <c r="CE25" s="1010" t="s">
        <v>588</v>
      </c>
      <c r="CF25" s="1010" t="s">
        <v>588</v>
      </c>
      <c r="CG25" s="1011" t="s">
        <v>588</v>
      </c>
      <c r="CH25" s="984">
        <v>0</v>
      </c>
      <c r="CI25" s="985"/>
      <c r="CJ25" s="985"/>
      <c r="CK25" s="985"/>
      <c r="CL25" s="986"/>
      <c r="CM25" s="984">
        <v>770</v>
      </c>
      <c r="CN25" s="985"/>
      <c r="CO25" s="985"/>
      <c r="CP25" s="985"/>
      <c r="CQ25" s="986"/>
      <c r="CR25" s="984">
        <v>576</v>
      </c>
      <c r="CS25" s="985"/>
      <c r="CT25" s="985"/>
      <c r="CU25" s="985"/>
      <c r="CV25" s="986"/>
      <c r="CW25" s="984">
        <v>3</v>
      </c>
      <c r="CX25" s="985"/>
      <c r="CY25" s="985"/>
      <c r="CZ25" s="985"/>
      <c r="DA25" s="986"/>
      <c r="DB25" s="984" t="s">
        <v>624</v>
      </c>
      <c r="DC25" s="985"/>
      <c r="DD25" s="985"/>
      <c r="DE25" s="985"/>
      <c r="DF25" s="986"/>
      <c r="DG25" s="984" t="s">
        <v>507</v>
      </c>
      <c r="DH25" s="985"/>
      <c r="DI25" s="985"/>
      <c r="DJ25" s="985"/>
      <c r="DK25" s="986"/>
      <c r="DL25" s="984" t="s">
        <v>507</v>
      </c>
      <c r="DM25" s="985"/>
      <c r="DN25" s="985"/>
      <c r="DO25" s="985"/>
      <c r="DP25" s="986"/>
      <c r="DQ25" s="984" t="s">
        <v>507</v>
      </c>
      <c r="DR25" s="985"/>
      <c r="DS25" s="985"/>
      <c r="DT25" s="985"/>
      <c r="DU25" s="986"/>
      <c r="DV25" s="987"/>
      <c r="DW25" s="988"/>
      <c r="DX25" s="988"/>
      <c r="DY25" s="988"/>
      <c r="DZ25" s="989"/>
      <c r="EA25" s="234"/>
    </row>
    <row r="26" spans="1:131" s="235" customFormat="1" ht="26.25" customHeight="1" x14ac:dyDescent="0.2">
      <c r="A26" s="990" t="s">
        <v>341</v>
      </c>
      <c r="B26" s="991"/>
      <c r="C26" s="991"/>
      <c r="D26" s="991"/>
      <c r="E26" s="991"/>
      <c r="F26" s="991"/>
      <c r="G26" s="991"/>
      <c r="H26" s="991"/>
      <c r="I26" s="991"/>
      <c r="J26" s="991"/>
      <c r="K26" s="991"/>
      <c r="L26" s="991"/>
      <c r="M26" s="991"/>
      <c r="N26" s="991"/>
      <c r="O26" s="991"/>
      <c r="P26" s="992"/>
      <c r="Q26" s="996" t="s">
        <v>378</v>
      </c>
      <c r="R26" s="997"/>
      <c r="S26" s="997"/>
      <c r="T26" s="997"/>
      <c r="U26" s="998"/>
      <c r="V26" s="996" t="s">
        <v>379</v>
      </c>
      <c r="W26" s="997"/>
      <c r="X26" s="997"/>
      <c r="Y26" s="997"/>
      <c r="Z26" s="998"/>
      <c r="AA26" s="996" t="s">
        <v>380</v>
      </c>
      <c r="AB26" s="997"/>
      <c r="AC26" s="997"/>
      <c r="AD26" s="997"/>
      <c r="AE26" s="997"/>
      <c r="AF26" s="1060" t="s">
        <v>381</v>
      </c>
      <c r="AG26" s="1003"/>
      <c r="AH26" s="1003"/>
      <c r="AI26" s="1003"/>
      <c r="AJ26" s="1061"/>
      <c r="AK26" s="997" t="s">
        <v>382</v>
      </c>
      <c r="AL26" s="997"/>
      <c r="AM26" s="997"/>
      <c r="AN26" s="997"/>
      <c r="AO26" s="998"/>
      <c r="AP26" s="996" t="s">
        <v>383</v>
      </c>
      <c r="AQ26" s="997"/>
      <c r="AR26" s="997"/>
      <c r="AS26" s="997"/>
      <c r="AT26" s="998"/>
      <c r="AU26" s="996" t="s">
        <v>384</v>
      </c>
      <c r="AV26" s="997"/>
      <c r="AW26" s="997"/>
      <c r="AX26" s="997"/>
      <c r="AY26" s="998"/>
      <c r="AZ26" s="996" t="s">
        <v>385</v>
      </c>
      <c r="BA26" s="997"/>
      <c r="BB26" s="997"/>
      <c r="BC26" s="997"/>
      <c r="BD26" s="998"/>
      <c r="BE26" s="996" t="s">
        <v>348</v>
      </c>
      <c r="BF26" s="997"/>
      <c r="BG26" s="997"/>
      <c r="BH26" s="997"/>
      <c r="BI26" s="1012"/>
      <c r="BJ26" s="240"/>
      <c r="BK26" s="240"/>
      <c r="BL26" s="240"/>
      <c r="BM26" s="240"/>
      <c r="BN26" s="240"/>
      <c r="BO26" s="253"/>
      <c r="BP26" s="253"/>
      <c r="BQ26" s="250">
        <v>20</v>
      </c>
      <c r="BR26" s="251"/>
      <c r="BS26" s="1009" t="s">
        <v>589</v>
      </c>
      <c r="BT26" s="1010" t="s">
        <v>589</v>
      </c>
      <c r="BU26" s="1010" t="s">
        <v>589</v>
      </c>
      <c r="BV26" s="1010" t="s">
        <v>589</v>
      </c>
      <c r="BW26" s="1010" t="s">
        <v>589</v>
      </c>
      <c r="BX26" s="1010" t="s">
        <v>589</v>
      </c>
      <c r="BY26" s="1010" t="s">
        <v>589</v>
      </c>
      <c r="BZ26" s="1010" t="s">
        <v>589</v>
      </c>
      <c r="CA26" s="1010" t="s">
        <v>589</v>
      </c>
      <c r="CB26" s="1010" t="s">
        <v>589</v>
      </c>
      <c r="CC26" s="1010" t="s">
        <v>589</v>
      </c>
      <c r="CD26" s="1010" t="s">
        <v>589</v>
      </c>
      <c r="CE26" s="1010" t="s">
        <v>589</v>
      </c>
      <c r="CF26" s="1010" t="s">
        <v>589</v>
      </c>
      <c r="CG26" s="1011" t="s">
        <v>589</v>
      </c>
      <c r="CH26" s="984">
        <v>-1</v>
      </c>
      <c r="CI26" s="985"/>
      <c r="CJ26" s="985"/>
      <c r="CK26" s="985"/>
      <c r="CL26" s="986"/>
      <c r="CM26" s="984">
        <v>69</v>
      </c>
      <c r="CN26" s="985"/>
      <c r="CO26" s="985"/>
      <c r="CP26" s="985"/>
      <c r="CQ26" s="986"/>
      <c r="CR26" s="984">
        <v>30</v>
      </c>
      <c r="CS26" s="985"/>
      <c r="CT26" s="985"/>
      <c r="CU26" s="985"/>
      <c r="CV26" s="986"/>
      <c r="CW26" s="984">
        <v>45</v>
      </c>
      <c r="CX26" s="985"/>
      <c r="CY26" s="985"/>
      <c r="CZ26" s="985"/>
      <c r="DA26" s="986"/>
      <c r="DB26" s="984" t="s">
        <v>624</v>
      </c>
      <c r="DC26" s="985"/>
      <c r="DD26" s="985"/>
      <c r="DE26" s="985"/>
      <c r="DF26" s="986"/>
      <c r="DG26" s="984" t="s">
        <v>507</v>
      </c>
      <c r="DH26" s="985"/>
      <c r="DI26" s="985"/>
      <c r="DJ26" s="985"/>
      <c r="DK26" s="986"/>
      <c r="DL26" s="984" t="s">
        <v>507</v>
      </c>
      <c r="DM26" s="985"/>
      <c r="DN26" s="985"/>
      <c r="DO26" s="985"/>
      <c r="DP26" s="986"/>
      <c r="DQ26" s="984" t="s">
        <v>507</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2"/>
      <c r="AG27" s="1006"/>
      <c r="AH27" s="1006"/>
      <c r="AI27" s="1006"/>
      <c r="AJ27" s="106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590</v>
      </c>
      <c r="BT27" s="1010" t="s">
        <v>589</v>
      </c>
      <c r="BU27" s="1010" t="s">
        <v>589</v>
      </c>
      <c r="BV27" s="1010" t="s">
        <v>589</v>
      </c>
      <c r="BW27" s="1010" t="s">
        <v>589</v>
      </c>
      <c r="BX27" s="1010" t="s">
        <v>589</v>
      </c>
      <c r="BY27" s="1010" t="s">
        <v>589</v>
      </c>
      <c r="BZ27" s="1010" t="s">
        <v>589</v>
      </c>
      <c r="CA27" s="1010" t="s">
        <v>589</v>
      </c>
      <c r="CB27" s="1010" t="s">
        <v>589</v>
      </c>
      <c r="CC27" s="1010" t="s">
        <v>589</v>
      </c>
      <c r="CD27" s="1010" t="s">
        <v>589</v>
      </c>
      <c r="CE27" s="1010" t="s">
        <v>589</v>
      </c>
      <c r="CF27" s="1010" t="s">
        <v>589</v>
      </c>
      <c r="CG27" s="1011" t="s">
        <v>589</v>
      </c>
      <c r="CH27" s="984">
        <v>-3</v>
      </c>
      <c r="CI27" s="985"/>
      <c r="CJ27" s="985"/>
      <c r="CK27" s="985"/>
      <c r="CL27" s="986"/>
      <c r="CM27" s="984">
        <v>108</v>
      </c>
      <c r="CN27" s="985"/>
      <c r="CO27" s="985"/>
      <c r="CP27" s="985"/>
      <c r="CQ27" s="986"/>
      <c r="CR27" s="984">
        <v>23</v>
      </c>
      <c r="CS27" s="985"/>
      <c r="CT27" s="985"/>
      <c r="CU27" s="985"/>
      <c r="CV27" s="986"/>
      <c r="CW27" s="984">
        <v>12</v>
      </c>
      <c r="CX27" s="985"/>
      <c r="CY27" s="985"/>
      <c r="CZ27" s="985"/>
      <c r="DA27" s="986"/>
      <c r="DB27" s="984" t="s">
        <v>623</v>
      </c>
      <c r="DC27" s="985"/>
      <c r="DD27" s="985"/>
      <c r="DE27" s="985"/>
      <c r="DF27" s="986"/>
      <c r="DG27" s="984" t="s">
        <v>507</v>
      </c>
      <c r="DH27" s="985"/>
      <c r="DI27" s="985"/>
      <c r="DJ27" s="985"/>
      <c r="DK27" s="986"/>
      <c r="DL27" s="984" t="s">
        <v>507</v>
      </c>
      <c r="DM27" s="985"/>
      <c r="DN27" s="985"/>
      <c r="DO27" s="985"/>
      <c r="DP27" s="986"/>
      <c r="DQ27" s="984" t="s">
        <v>507</v>
      </c>
      <c r="DR27" s="985"/>
      <c r="DS27" s="985"/>
      <c r="DT27" s="985"/>
      <c r="DU27" s="986"/>
      <c r="DV27" s="987"/>
      <c r="DW27" s="988"/>
      <c r="DX27" s="988"/>
      <c r="DY27" s="988"/>
      <c r="DZ27" s="989"/>
      <c r="EA27" s="234"/>
    </row>
    <row r="28" spans="1:131" s="235" customFormat="1" ht="26.25" customHeight="1" thickTop="1" x14ac:dyDescent="0.2">
      <c r="A28" s="254">
        <v>1</v>
      </c>
      <c r="B28" s="1051" t="s">
        <v>386</v>
      </c>
      <c r="C28" s="1052"/>
      <c r="D28" s="1052"/>
      <c r="E28" s="1052"/>
      <c r="F28" s="1052"/>
      <c r="G28" s="1052"/>
      <c r="H28" s="1052"/>
      <c r="I28" s="1052"/>
      <c r="J28" s="1052"/>
      <c r="K28" s="1052"/>
      <c r="L28" s="1052"/>
      <c r="M28" s="1052"/>
      <c r="N28" s="1052"/>
      <c r="O28" s="1052"/>
      <c r="P28" s="1053"/>
      <c r="Q28" s="1054">
        <v>116083</v>
      </c>
      <c r="R28" s="1055"/>
      <c r="S28" s="1055"/>
      <c r="T28" s="1055"/>
      <c r="U28" s="1055"/>
      <c r="V28" s="1055">
        <v>113794</v>
      </c>
      <c r="W28" s="1055"/>
      <c r="X28" s="1055"/>
      <c r="Y28" s="1055"/>
      <c r="Z28" s="1055"/>
      <c r="AA28" s="1055">
        <v>2289</v>
      </c>
      <c r="AB28" s="1055"/>
      <c r="AC28" s="1055"/>
      <c r="AD28" s="1055"/>
      <c r="AE28" s="1056"/>
      <c r="AF28" s="1057">
        <v>2289</v>
      </c>
      <c r="AG28" s="1055"/>
      <c r="AH28" s="1055"/>
      <c r="AI28" s="1055"/>
      <c r="AJ28" s="1058"/>
      <c r="AK28" s="1059">
        <v>7106</v>
      </c>
      <c r="AL28" s="1047"/>
      <c r="AM28" s="1047"/>
      <c r="AN28" s="1047"/>
      <c r="AO28" s="1047"/>
      <c r="AP28" s="1047" t="s">
        <v>599</v>
      </c>
      <c r="AQ28" s="1047"/>
      <c r="AR28" s="1047"/>
      <c r="AS28" s="1047"/>
      <c r="AT28" s="1047"/>
      <c r="AU28" s="1047" t="s">
        <v>610</v>
      </c>
      <c r="AV28" s="1047"/>
      <c r="AW28" s="1047"/>
      <c r="AX28" s="1047"/>
      <c r="AY28" s="1047"/>
      <c r="AZ28" s="1048" t="s">
        <v>599</v>
      </c>
      <c r="BA28" s="1048"/>
      <c r="BB28" s="1048"/>
      <c r="BC28" s="1048"/>
      <c r="BD28" s="1048"/>
      <c r="BE28" s="1049"/>
      <c r="BF28" s="1049"/>
      <c r="BG28" s="1049"/>
      <c r="BH28" s="1049"/>
      <c r="BI28" s="1050"/>
      <c r="BJ28" s="240"/>
      <c r="BK28" s="240"/>
      <c r="BL28" s="240"/>
      <c r="BM28" s="240"/>
      <c r="BN28" s="240"/>
      <c r="BO28" s="253"/>
      <c r="BP28" s="253"/>
      <c r="BQ28" s="250">
        <v>22</v>
      </c>
      <c r="BR28" s="251" t="s">
        <v>633</v>
      </c>
      <c r="BS28" s="1009" t="s">
        <v>591</v>
      </c>
      <c r="BT28" s="1010" t="s">
        <v>589</v>
      </c>
      <c r="BU28" s="1010" t="s">
        <v>589</v>
      </c>
      <c r="BV28" s="1010" t="s">
        <v>589</v>
      </c>
      <c r="BW28" s="1010" t="s">
        <v>589</v>
      </c>
      <c r="BX28" s="1010" t="s">
        <v>589</v>
      </c>
      <c r="BY28" s="1010" t="s">
        <v>589</v>
      </c>
      <c r="BZ28" s="1010" t="s">
        <v>589</v>
      </c>
      <c r="CA28" s="1010" t="s">
        <v>589</v>
      </c>
      <c r="CB28" s="1010" t="s">
        <v>589</v>
      </c>
      <c r="CC28" s="1010" t="s">
        <v>589</v>
      </c>
      <c r="CD28" s="1010" t="s">
        <v>589</v>
      </c>
      <c r="CE28" s="1010" t="s">
        <v>589</v>
      </c>
      <c r="CF28" s="1010" t="s">
        <v>589</v>
      </c>
      <c r="CG28" s="1011" t="s">
        <v>589</v>
      </c>
      <c r="CH28" s="984">
        <v>41</v>
      </c>
      <c r="CI28" s="985"/>
      <c r="CJ28" s="985"/>
      <c r="CK28" s="985"/>
      <c r="CL28" s="986"/>
      <c r="CM28" s="984">
        <v>-318</v>
      </c>
      <c r="CN28" s="985"/>
      <c r="CO28" s="985"/>
      <c r="CP28" s="985"/>
      <c r="CQ28" s="986"/>
      <c r="CR28" s="984">
        <v>19</v>
      </c>
      <c r="CS28" s="985"/>
      <c r="CT28" s="985"/>
      <c r="CU28" s="985"/>
      <c r="CV28" s="986"/>
      <c r="CW28" s="984">
        <v>12</v>
      </c>
      <c r="CX28" s="985"/>
      <c r="CY28" s="985"/>
      <c r="CZ28" s="985"/>
      <c r="DA28" s="986"/>
      <c r="DB28" s="984">
        <v>44</v>
      </c>
      <c r="DC28" s="985"/>
      <c r="DD28" s="985"/>
      <c r="DE28" s="985"/>
      <c r="DF28" s="986"/>
      <c r="DG28" s="984" t="s">
        <v>507</v>
      </c>
      <c r="DH28" s="985"/>
      <c r="DI28" s="985"/>
      <c r="DJ28" s="985"/>
      <c r="DK28" s="986"/>
      <c r="DL28" s="984" t="s">
        <v>507</v>
      </c>
      <c r="DM28" s="985"/>
      <c r="DN28" s="985"/>
      <c r="DO28" s="985"/>
      <c r="DP28" s="986"/>
      <c r="DQ28" s="984">
        <v>182</v>
      </c>
      <c r="DR28" s="985"/>
      <c r="DS28" s="985"/>
      <c r="DT28" s="985"/>
      <c r="DU28" s="986"/>
      <c r="DV28" s="987"/>
      <c r="DW28" s="988"/>
      <c r="DX28" s="988"/>
      <c r="DY28" s="988"/>
      <c r="DZ28" s="989"/>
      <c r="EA28" s="234"/>
    </row>
    <row r="29" spans="1:131" s="235" customFormat="1" ht="26.25" customHeight="1" x14ac:dyDescent="0.2">
      <c r="A29" s="254">
        <v>2</v>
      </c>
      <c r="B29" s="1038" t="s">
        <v>387</v>
      </c>
      <c r="C29" s="1039"/>
      <c r="D29" s="1039"/>
      <c r="E29" s="1039"/>
      <c r="F29" s="1039"/>
      <c r="G29" s="1039"/>
      <c r="H29" s="1039"/>
      <c r="I29" s="1039"/>
      <c r="J29" s="1039"/>
      <c r="K29" s="1039"/>
      <c r="L29" s="1039"/>
      <c r="M29" s="1039"/>
      <c r="N29" s="1039"/>
      <c r="O29" s="1039"/>
      <c r="P29" s="1040"/>
      <c r="Q29" s="1045">
        <v>42172</v>
      </c>
      <c r="R29" s="1042"/>
      <c r="S29" s="1042"/>
      <c r="T29" s="1042"/>
      <c r="U29" s="1042"/>
      <c r="V29" s="1042">
        <v>41548</v>
      </c>
      <c r="W29" s="1042"/>
      <c r="X29" s="1042"/>
      <c r="Y29" s="1042"/>
      <c r="Z29" s="1042"/>
      <c r="AA29" s="1042">
        <v>624</v>
      </c>
      <c r="AB29" s="1042"/>
      <c r="AC29" s="1042"/>
      <c r="AD29" s="1042"/>
      <c r="AE29" s="1046"/>
      <c r="AF29" s="1041">
        <v>1909</v>
      </c>
      <c r="AG29" s="1042"/>
      <c r="AH29" s="1042"/>
      <c r="AI29" s="1042"/>
      <c r="AJ29" s="1043"/>
      <c r="AK29" s="975" t="s">
        <v>609</v>
      </c>
      <c r="AL29" s="966"/>
      <c r="AM29" s="966"/>
      <c r="AN29" s="966"/>
      <c r="AO29" s="966"/>
      <c r="AP29" s="966">
        <v>3703</v>
      </c>
      <c r="AQ29" s="966"/>
      <c r="AR29" s="966"/>
      <c r="AS29" s="966"/>
      <c r="AT29" s="966"/>
      <c r="AU29" s="966" t="s">
        <v>601</v>
      </c>
      <c r="AV29" s="966"/>
      <c r="AW29" s="966"/>
      <c r="AX29" s="966"/>
      <c r="AY29" s="966"/>
      <c r="AZ29" s="1044" t="s">
        <v>605</v>
      </c>
      <c r="BA29" s="1044"/>
      <c r="BB29" s="1044"/>
      <c r="BC29" s="1044"/>
      <c r="BD29" s="1044"/>
      <c r="BE29" s="1036" t="s">
        <v>388</v>
      </c>
      <c r="BF29" s="1036"/>
      <c r="BG29" s="1036"/>
      <c r="BH29" s="1036"/>
      <c r="BI29" s="1037"/>
      <c r="BJ29" s="240"/>
      <c r="BK29" s="240"/>
      <c r="BL29" s="240"/>
      <c r="BM29" s="240"/>
      <c r="BN29" s="240"/>
      <c r="BO29" s="253"/>
      <c r="BP29" s="253"/>
      <c r="BQ29" s="250">
        <v>23</v>
      </c>
      <c r="BR29" s="251"/>
      <c r="BS29" s="1009" t="s">
        <v>592</v>
      </c>
      <c r="BT29" s="1010" t="s">
        <v>589</v>
      </c>
      <c r="BU29" s="1010" t="s">
        <v>589</v>
      </c>
      <c r="BV29" s="1010" t="s">
        <v>589</v>
      </c>
      <c r="BW29" s="1010" t="s">
        <v>589</v>
      </c>
      <c r="BX29" s="1010" t="s">
        <v>589</v>
      </c>
      <c r="BY29" s="1010" t="s">
        <v>589</v>
      </c>
      <c r="BZ29" s="1010" t="s">
        <v>589</v>
      </c>
      <c r="CA29" s="1010" t="s">
        <v>589</v>
      </c>
      <c r="CB29" s="1010" t="s">
        <v>589</v>
      </c>
      <c r="CC29" s="1010" t="s">
        <v>589</v>
      </c>
      <c r="CD29" s="1010" t="s">
        <v>589</v>
      </c>
      <c r="CE29" s="1010" t="s">
        <v>589</v>
      </c>
      <c r="CF29" s="1010" t="s">
        <v>589</v>
      </c>
      <c r="CG29" s="1011" t="s">
        <v>589</v>
      </c>
      <c r="CH29" s="984">
        <v>59</v>
      </c>
      <c r="CI29" s="985"/>
      <c r="CJ29" s="985"/>
      <c r="CK29" s="985"/>
      <c r="CL29" s="986"/>
      <c r="CM29" s="984">
        <v>780</v>
      </c>
      <c r="CN29" s="985"/>
      <c r="CO29" s="985"/>
      <c r="CP29" s="985"/>
      <c r="CQ29" s="986"/>
      <c r="CR29" s="984">
        <v>22</v>
      </c>
      <c r="CS29" s="985"/>
      <c r="CT29" s="985"/>
      <c r="CU29" s="985"/>
      <c r="CV29" s="986"/>
      <c r="CW29" s="984" t="s">
        <v>624</v>
      </c>
      <c r="CX29" s="985"/>
      <c r="CY29" s="985"/>
      <c r="CZ29" s="985"/>
      <c r="DA29" s="986"/>
      <c r="DB29" s="984" t="s">
        <v>623</v>
      </c>
      <c r="DC29" s="985"/>
      <c r="DD29" s="985"/>
      <c r="DE29" s="985"/>
      <c r="DF29" s="986"/>
      <c r="DG29" s="984" t="s">
        <v>507</v>
      </c>
      <c r="DH29" s="985"/>
      <c r="DI29" s="985"/>
      <c r="DJ29" s="985"/>
      <c r="DK29" s="986"/>
      <c r="DL29" s="984" t="s">
        <v>507</v>
      </c>
      <c r="DM29" s="985"/>
      <c r="DN29" s="985"/>
      <c r="DO29" s="985"/>
      <c r="DP29" s="986"/>
      <c r="DQ29" s="984" t="s">
        <v>507</v>
      </c>
      <c r="DR29" s="985"/>
      <c r="DS29" s="985"/>
      <c r="DT29" s="985"/>
      <c r="DU29" s="986"/>
      <c r="DV29" s="987"/>
      <c r="DW29" s="988"/>
      <c r="DX29" s="988"/>
      <c r="DY29" s="988"/>
      <c r="DZ29" s="989"/>
      <c r="EA29" s="234"/>
    </row>
    <row r="30" spans="1:131" s="235" customFormat="1" ht="26.25" customHeight="1" x14ac:dyDescent="0.2">
      <c r="A30" s="254">
        <v>3</v>
      </c>
      <c r="B30" s="1038" t="s">
        <v>389</v>
      </c>
      <c r="C30" s="1039"/>
      <c r="D30" s="1039"/>
      <c r="E30" s="1039"/>
      <c r="F30" s="1039"/>
      <c r="G30" s="1039"/>
      <c r="H30" s="1039"/>
      <c r="I30" s="1039"/>
      <c r="J30" s="1039"/>
      <c r="K30" s="1039"/>
      <c r="L30" s="1039"/>
      <c r="M30" s="1039"/>
      <c r="N30" s="1039"/>
      <c r="O30" s="1039"/>
      <c r="P30" s="1040"/>
      <c r="Q30" s="1045">
        <v>22515</v>
      </c>
      <c r="R30" s="1042"/>
      <c r="S30" s="1042"/>
      <c r="T30" s="1042"/>
      <c r="U30" s="1042"/>
      <c r="V30" s="1042">
        <v>22983</v>
      </c>
      <c r="W30" s="1042"/>
      <c r="X30" s="1042"/>
      <c r="Y30" s="1042"/>
      <c r="Z30" s="1042"/>
      <c r="AA30" s="1042">
        <v>-468</v>
      </c>
      <c r="AB30" s="1042"/>
      <c r="AC30" s="1042"/>
      <c r="AD30" s="1042"/>
      <c r="AE30" s="1046"/>
      <c r="AF30" s="1041">
        <v>5161</v>
      </c>
      <c r="AG30" s="1042"/>
      <c r="AH30" s="1042"/>
      <c r="AI30" s="1042"/>
      <c r="AJ30" s="1043"/>
      <c r="AK30" s="975">
        <v>3913</v>
      </c>
      <c r="AL30" s="966"/>
      <c r="AM30" s="966"/>
      <c r="AN30" s="966"/>
      <c r="AO30" s="966"/>
      <c r="AP30" s="966">
        <v>24499</v>
      </c>
      <c r="AQ30" s="966"/>
      <c r="AR30" s="966"/>
      <c r="AS30" s="966"/>
      <c r="AT30" s="966"/>
      <c r="AU30" s="966">
        <v>14601</v>
      </c>
      <c r="AV30" s="966"/>
      <c r="AW30" s="966"/>
      <c r="AX30" s="966"/>
      <c r="AY30" s="966"/>
      <c r="AZ30" s="1044" t="s">
        <v>606</v>
      </c>
      <c r="BA30" s="1044"/>
      <c r="BB30" s="1044"/>
      <c r="BC30" s="1044"/>
      <c r="BD30" s="1044"/>
      <c r="BE30" s="1036" t="s">
        <v>388</v>
      </c>
      <c r="BF30" s="1036"/>
      <c r="BG30" s="1036"/>
      <c r="BH30" s="1036"/>
      <c r="BI30" s="1037"/>
      <c r="BJ30" s="240"/>
      <c r="BK30" s="240"/>
      <c r="BL30" s="240"/>
      <c r="BM30" s="240"/>
      <c r="BN30" s="240"/>
      <c r="BO30" s="253"/>
      <c r="BP30" s="253"/>
      <c r="BQ30" s="250">
        <v>24</v>
      </c>
      <c r="BR30" s="251"/>
      <c r="BS30" s="1009" t="s">
        <v>593</v>
      </c>
      <c r="BT30" s="1010" t="s">
        <v>589</v>
      </c>
      <c r="BU30" s="1010" t="s">
        <v>589</v>
      </c>
      <c r="BV30" s="1010" t="s">
        <v>589</v>
      </c>
      <c r="BW30" s="1010" t="s">
        <v>589</v>
      </c>
      <c r="BX30" s="1010" t="s">
        <v>589</v>
      </c>
      <c r="BY30" s="1010" t="s">
        <v>589</v>
      </c>
      <c r="BZ30" s="1010" t="s">
        <v>589</v>
      </c>
      <c r="CA30" s="1010" t="s">
        <v>589</v>
      </c>
      <c r="CB30" s="1010" t="s">
        <v>589</v>
      </c>
      <c r="CC30" s="1010" t="s">
        <v>589</v>
      </c>
      <c r="CD30" s="1010" t="s">
        <v>589</v>
      </c>
      <c r="CE30" s="1010" t="s">
        <v>589</v>
      </c>
      <c r="CF30" s="1010" t="s">
        <v>589</v>
      </c>
      <c r="CG30" s="1011" t="s">
        <v>589</v>
      </c>
      <c r="CH30" s="984">
        <v>16</v>
      </c>
      <c r="CI30" s="985"/>
      <c r="CJ30" s="985"/>
      <c r="CK30" s="985"/>
      <c r="CL30" s="986"/>
      <c r="CM30" s="984">
        <v>9963</v>
      </c>
      <c r="CN30" s="985"/>
      <c r="CO30" s="985"/>
      <c r="CP30" s="985"/>
      <c r="CQ30" s="986"/>
      <c r="CR30" s="984">
        <v>9774</v>
      </c>
      <c r="CS30" s="985"/>
      <c r="CT30" s="985"/>
      <c r="CU30" s="985"/>
      <c r="CV30" s="986"/>
      <c r="CW30" s="984" t="s">
        <v>623</v>
      </c>
      <c r="CX30" s="985"/>
      <c r="CY30" s="985"/>
      <c r="CZ30" s="985"/>
      <c r="DA30" s="986"/>
      <c r="DB30" s="984" t="s">
        <v>626</v>
      </c>
      <c r="DC30" s="985"/>
      <c r="DD30" s="985"/>
      <c r="DE30" s="985"/>
      <c r="DF30" s="986"/>
      <c r="DG30" s="984" t="s">
        <v>507</v>
      </c>
      <c r="DH30" s="985"/>
      <c r="DI30" s="985"/>
      <c r="DJ30" s="985"/>
      <c r="DK30" s="986"/>
      <c r="DL30" s="984" t="s">
        <v>507</v>
      </c>
      <c r="DM30" s="985"/>
      <c r="DN30" s="985"/>
      <c r="DO30" s="985"/>
      <c r="DP30" s="986"/>
      <c r="DQ30" s="984" t="s">
        <v>507</v>
      </c>
      <c r="DR30" s="985"/>
      <c r="DS30" s="985"/>
      <c r="DT30" s="985"/>
      <c r="DU30" s="986"/>
      <c r="DV30" s="987"/>
      <c r="DW30" s="988"/>
      <c r="DX30" s="988"/>
      <c r="DY30" s="988"/>
      <c r="DZ30" s="989"/>
      <c r="EA30" s="234"/>
    </row>
    <row r="31" spans="1:131" s="235" customFormat="1" ht="26.25" customHeight="1" x14ac:dyDescent="0.2">
      <c r="A31" s="254">
        <v>4</v>
      </c>
      <c r="B31" s="1038" t="s">
        <v>390</v>
      </c>
      <c r="C31" s="1039"/>
      <c r="D31" s="1039"/>
      <c r="E31" s="1039"/>
      <c r="F31" s="1039"/>
      <c r="G31" s="1039"/>
      <c r="H31" s="1039"/>
      <c r="I31" s="1039"/>
      <c r="J31" s="1039"/>
      <c r="K31" s="1039"/>
      <c r="L31" s="1039"/>
      <c r="M31" s="1039"/>
      <c r="N31" s="1039"/>
      <c r="O31" s="1039"/>
      <c r="P31" s="1040"/>
      <c r="Q31" s="1045">
        <v>1198</v>
      </c>
      <c r="R31" s="1042"/>
      <c r="S31" s="1042"/>
      <c r="T31" s="1042"/>
      <c r="U31" s="1042"/>
      <c r="V31" s="1042">
        <v>966</v>
      </c>
      <c r="W31" s="1042"/>
      <c r="X31" s="1042"/>
      <c r="Y31" s="1042"/>
      <c r="Z31" s="1042"/>
      <c r="AA31" s="1042">
        <v>232</v>
      </c>
      <c r="AB31" s="1042"/>
      <c r="AC31" s="1042"/>
      <c r="AD31" s="1042"/>
      <c r="AE31" s="1046"/>
      <c r="AF31" s="1041">
        <v>5690</v>
      </c>
      <c r="AG31" s="1042"/>
      <c r="AH31" s="1042"/>
      <c r="AI31" s="1042"/>
      <c r="AJ31" s="1043"/>
      <c r="AK31" s="975">
        <v>12</v>
      </c>
      <c r="AL31" s="966"/>
      <c r="AM31" s="966"/>
      <c r="AN31" s="966"/>
      <c r="AO31" s="966"/>
      <c r="AP31" s="966">
        <v>193</v>
      </c>
      <c r="AQ31" s="966"/>
      <c r="AR31" s="966"/>
      <c r="AS31" s="966"/>
      <c r="AT31" s="966"/>
      <c r="AU31" s="966" t="s">
        <v>608</v>
      </c>
      <c r="AV31" s="966"/>
      <c r="AW31" s="966"/>
      <c r="AX31" s="966"/>
      <c r="AY31" s="966"/>
      <c r="AZ31" s="1044" t="s">
        <v>607</v>
      </c>
      <c r="BA31" s="1044"/>
      <c r="BB31" s="1044"/>
      <c r="BC31" s="1044"/>
      <c r="BD31" s="1044"/>
      <c r="BE31" s="1036" t="s">
        <v>391</v>
      </c>
      <c r="BF31" s="1036"/>
      <c r="BG31" s="1036"/>
      <c r="BH31" s="1036"/>
      <c r="BI31" s="1037"/>
      <c r="BJ31" s="240"/>
      <c r="BK31" s="240"/>
      <c r="BL31" s="240"/>
      <c r="BM31" s="240"/>
      <c r="BN31" s="240"/>
      <c r="BO31" s="253"/>
      <c r="BP31" s="253"/>
      <c r="BQ31" s="250">
        <v>25</v>
      </c>
      <c r="BR31" s="251"/>
      <c r="BS31" s="1009" t="s">
        <v>594</v>
      </c>
      <c r="BT31" s="1010" t="s">
        <v>594</v>
      </c>
      <c r="BU31" s="1010" t="s">
        <v>594</v>
      </c>
      <c r="BV31" s="1010" t="s">
        <v>594</v>
      </c>
      <c r="BW31" s="1010" t="s">
        <v>594</v>
      </c>
      <c r="BX31" s="1010" t="s">
        <v>594</v>
      </c>
      <c r="BY31" s="1010" t="s">
        <v>594</v>
      </c>
      <c r="BZ31" s="1010" t="s">
        <v>594</v>
      </c>
      <c r="CA31" s="1010" t="s">
        <v>594</v>
      </c>
      <c r="CB31" s="1010" t="s">
        <v>594</v>
      </c>
      <c r="CC31" s="1010" t="s">
        <v>594</v>
      </c>
      <c r="CD31" s="1010" t="s">
        <v>594</v>
      </c>
      <c r="CE31" s="1010" t="s">
        <v>594</v>
      </c>
      <c r="CF31" s="1010" t="s">
        <v>594</v>
      </c>
      <c r="CG31" s="1011" t="s">
        <v>594</v>
      </c>
      <c r="CH31" s="984">
        <v>159</v>
      </c>
      <c r="CI31" s="985"/>
      <c r="CJ31" s="985"/>
      <c r="CK31" s="985"/>
      <c r="CL31" s="986"/>
      <c r="CM31" s="984">
        <v>8935</v>
      </c>
      <c r="CN31" s="985"/>
      <c r="CO31" s="985"/>
      <c r="CP31" s="985"/>
      <c r="CQ31" s="986"/>
      <c r="CR31" s="984">
        <v>30</v>
      </c>
      <c r="CS31" s="985"/>
      <c r="CT31" s="985"/>
      <c r="CU31" s="985"/>
      <c r="CV31" s="986"/>
      <c r="CW31" s="984" t="s">
        <v>625</v>
      </c>
      <c r="CX31" s="985"/>
      <c r="CY31" s="985"/>
      <c r="CZ31" s="985"/>
      <c r="DA31" s="986"/>
      <c r="DB31" s="984" t="s">
        <v>623</v>
      </c>
      <c r="DC31" s="985"/>
      <c r="DD31" s="985"/>
      <c r="DE31" s="985"/>
      <c r="DF31" s="986"/>
      <c r="DG31" s="984">
        <v>6383</v>
      </c>
      <c r="DH31" s="985"/>
      <c r="DI31" s="985"/>
      <c r="DJ31" s="985"/>
      <c r="DK31" s="986"/>
      <c r="DL31" s="984" t="s">
        <v>507</v>
      </c>
      <c r="DM31" s="985"/>
      <c r="DN31" s="985"/>
      <c r="DO31" s="985"/>
      <c r="DP31" s="986"/>
      <c r="DQ31" s="984" t="s">
        <v>507</v>
      </c>
      <c r="DR31" s="985"/>
      <c r="DS31" s="985"/>
      <c r="DT31" s="985"/>
      <c r="DU31" s="986"/>
      <c r="DV31" s="987"/>
      <c r="DW31" s="988"/>
      <c r="DX31" s="988"/>
      <c r="DY31" s="988"/>
      <c r="DZ31" s="989"/>
      <c r="EA31" s="234"/>
    </row>
    <row r="32" spans="1:131" s="235" customFormat="1" ht="26.25" customHeight="1" x14ac:dyDescent="0.2">
      <c r="A32" s="254">
        <v>5</v>
      </c>
      <c r="B32" s="1038" t="s">
        <v>392</v>
      </c>
      <c r="C32" s="1039"/>
      <c r="D32" s="1039"/>
      <c r="E32" s="1039"/>
      <c r="F32" s="1039"/>
      <c r="G32" s="1039"/>
      <c r="H32" s="1039"/>
      <c r="I32" s="1039"/>
      <c r="J32" s="1039"/>
      <c r="K32" s="1039"/>
      <c r="L32" s="1039"/>
      <c r="M32" s="1039"/>
      <c r="N32" s="1039"/>
      <c r="O32" s="1039"/>
      <c r="P32" s="1040"/>
      <c r="Q32" s="1045">
        <v>4788</v>
      </c>
      <c r="R32" s="1042"/>
      <c r="S32" s="1042"/>
      <c r="T32" s="1042"/>
      <c r="U32" s="1042"/>
      <c r="V32" s="1042">
        <v>3911</v>
      </c>
      <c r="W32" s="1042"/>
      <c r="X32" s="1042"/>
      <c r="Y32" s="1042"/>
      <c r="Z32" s="1042"/>
      <c r="AA32" s="1042">
        <v>877</v>
      </c>
      <c r="AB32" s="1042"/>
      <c r="AC32" s="1042"/>
      <c r="AD32" s="1042"/>
      <c r="AE32" s="1046"/>
      <c r="AF32" s="1041">
        <v>10727</v>
      </c>
      <c r="AG32" s="1042"/>
      <c r="AH32" s="1042"/>
      <c r="AI32" s="1042"/>
      <c r="AJ32" s="1043"/>
      <c r="AK32" s="975">
        <v>75</v>
      </c>
      <c r="AL32" s="966"/>
      <c r="AM32" s="966"/>
      <c r="AN32" s="966"/>
      <c r="AO32" s="966"/>
      <c r="AP32" s="966">
        <v>8866</v>
      </c>
      <c r="AQ32" s="966"/>
      <c r="AR32" s="966"/>
      <c r="AS32" s="966"/>
      <c r="AT32" s="966"/>
      <c r="AU32" s="966">
        <v>27</v>
      </c>
      <c r="AV32" s="966"/>
      <c r="AW32" s="966"/>
      <c r="AX32" s="966"/>
      <c r="AY32" s="966"/>
      <c r="AZ32" s="1044" t="s">
        <v>602</v>
      </c>
      <c r="BA32" s="1044"/>
      <c r="BB32" s="1044"/>
      <c r="BC32" s="1044"/>
      <c r="BD32" s="1044"/>
      <c r="BE32" s="1036" t="s">
        <v>393</v>
      </c>
      <c r="BF32" s="1036"/>
      <c r="BG32" s="1036"/>
      <c r="BH32" s="1036"/>
      <c r="BI32" s="1037"/>
      <c r="BJ32" s="240"/>
      <c r="BK32" s="240"/>
      <c r="BL32" s="240"/>
      <c r="BM32" s="240"/>
      <c r="BN32" s="240"/>
      <c r="BO32" s="253"/>
      <c r="BP32" s="253"/>
      <c r="BQ32" s="250">
        <v>26</v>
      </c>
      <c r="BR32" s="251"/>
      <c r="BS32" s="1009" t="s">
        <v>595</v>
      </c>
      <c r="BT32" s="1010" t="s">
        <v>595</v>
      </c>
      <c r="BU32" s="1010" t="s">
        <v>595</v>
      </c>
      <c r="BV32" s="1010" t="s">
        <v>595</v>
      </c>
      <c r="BW32" s="1010" t="s">
        <v>595</v>
      </c>
      <c r="BX32" s="1010" t="s">
        <v>595</v>
      </c>
      <c r="BY32" s="1010" t="s">
        <v>595</v>
      </c>
      <c r="BZ32" s="1010" t="s">
        <v>595</v>
      </c>
      <c r="CA32" s="1010" t="s">
        <v>595</v>
      </c>
      <c r="CB32" s="1010" t="s">
        <v>595</v>
      </c>
      <c r="CC32" s="1010" t="s">
        <v>595</v>
      </c>
      <c r="CD32" s="1010" t="s">
        <v>595</v>
      </c>
      <c r="CE32" s="1010" t="s">
        <v>595</v>
      </c>
      <c r="CF32" s="1010" t="s">
        <v>595</v>
      </c>
      <c r="CG32" s="1011" t="s">
        <v>595</v>
      </c>
      <c r="CH32" s="984">
        <v>4</v>
      </c>
      <c r="CI32" s="985"/>
      <c r="CJ32" s="985"/>
      <c r="CK32" s="985"/>
      <c r="CL32" s="986"/>
      <c r="CM32" s="984">
        <v>115</v>
      </c>
      <c r="CN32" s="985"/>
      <c r="CO32" s="985"/>
      <c r="CP32" s="985"/>
      <c r="CQ32" s="986"/>
      <c r="CR32" s="984">
        <v>42</v>
      </c>
      <c r="CS32" s="985"/>
      <c r="CT32" s="985"/>
      <c r="CU32" s="985"/>
      <c r="CV32" s="986"/>
      <c r="CW32" s="984">
        <v>14</v>
      </c>
      <c r="CX32" s="985"/>
      <c r="CY32" s="985"/>
      <c r="CZ32" s="985"/>
      <c r="DA32" s="986"/>
      <c r="DB32" s="984" t="s">
        <v>626</v>
      </c>
      <c r="DC32" s="985"/>
      <c r="DD32" s="985"/>
      <c r="DE32" s="985"/>
      <c r="DF32" s="986"/>
      <c r="DG32" s="984" t="s">
        <v>507</v>
      </c>
      <c r="DH32" s="985"/>
      <c r="DI32" s="985"/>
      <c r="DJ32" s="985"/>
      <c r="DK32" s="986"/>
      <c r="DL32" s="984" t="s">
        <v>507</v>
      </c>
      <c r="DM32" s="985"/>
      <c r="DN32" s="985"/>
      <c r="DO32" s="985"/>
      <c r="DP32" s="986"/>
      <c r="DQ32" s="984" t="s">
        <v>507</v>
      </c>
      <c r="DR32" s="985"/>
      <c r="DS32" s="985"/>
      <c r="DT32" s="985"/>
      <c r="DU32" s="986"/>
      <c r="DV32" s="987"/>
      <c r="DW32" s="988"/>
      <c r="DX32" s="988"/>
      <c r="DY32" s="988"/>
      <c r="DZ32" s="989"/>
      <c r="EA32" s="234"/>
    </row>
    <row r="33" spans="1:131" s="235" customFormat="1" ht="26.25" customHeight="1" x14ac:dyDescent="0.2">
      <c r="A33" s="254">
        <v>6</v>
      </c>
      <c r="B33" s="1038" t="s">
        <v>394</v>
      </c>
      <c r="C33" s="1039"/>
      <c r="D33" s="1039"/>
      <c r="E33" s="1039"/>
      <c r="F33" s="1039"/>
      <c r="G33" s="1039"/>
      <c r="H33" s="1039"/>
      <c r="I33" s="1039"/>
      <c r="J33" s="1039"/>
      <c r="K33" s="1039"/>
      <c r="L33" s="1039"/>
      <c r="M33" s="1039"/>
      <c r="N33" s="1039"/>
      <c r="O33" s="1039"/>
      <c r="P33" s="1040"/>
      <c r="Q33" s="1045">
        <v>18581</v>
      </c>
      <c r="R33" s="1042"/>
      <c r="S33" s="1042"/>
      <c r="T33" s="1042"/>
      <c r="U33" s="1042"/>
      <c r="V33" s="1042">
        <v>14500</v>
      </c>
      <c r="W33" s="1042"/>
      <c r="X33" s="1042"/>
      <c r="Y33" s="1042"/>
      <c r="Z33" s="1042"/>
      <c r="AA33" s="1042">
        <v>4081</v>
      </c>
      <c r="AB33" s="1042"/>
      <c r="AC33" s="1042"/>
      <c r="AD33" s="1042"/>
      <c r="AE33" s="1046"/>
      <c r="AF33" s="1041">
        <v>3667</v>
      </c>
      <c r="AG33" s="1042"/>
      <c r="AH33" s="1042"/>
      <c r="AI33" s="1042"/>
      <c r="AJ33" s="1043"/>
      <c r="AK33" s="975">
        <v>4161</v>
      </c>
      <c r="AL33" s="966"/>
      <c r="AM33" s="966"/>
      <c r="AN33" s="966"/>
      <c r="AO33" s="966"/>
      <c r="AP33" s="966">
        <v>50730</v>
      </c>
      <c r="AQ33" s="966"/>
      <c r="AR33" s="966"/>
      <c r="AS33" s="966"/>
      <c r="AT33" s="966"/>
      <c r="AU33" s="966">
        <v>24350</v>
      </c>
      <c r="AV33" s="966"/>
      <c r="AW33" s="966"/>
      <c r="AX33" s="966"/>
      <c r="AY33" s="966"/>
      <c r="AZ33" s="1044" t="s">
        <v>599</v>
      </c>
      <c r="BA33" s="1044"/>
      <c r="BB33" s="1044"/>
      <c r="BC33" s="1044"/>
      <c r="BD33" s="1044"/>
      <c r="BE33" s="1036" t="s">
        <v>395</v>
      </c>
      <c r="BF33" s="1036"/>
      <c r="BG33" s="1036"/>
      <c r="BH33" s="1036"/>
      <c r="BI33" s="1037"/>
      <c r="BJ33" s="240"/>
      <c r="BK33" s="240"/>
      <c r="BL33" s="240"/>
      <c r="BM33" s="240"/>
      <c r="BN33" s="240"/>
      <c r="BO33" s="253"/>
      <c r="BP33" s="253"/>
      <c r="BQ33" s="250">
        <v>27</v>
      </c>
      <c r="BR33" s="251"/>
      <c r="BS33" s="1009" t="s">
        <v>596</v>
      </c>
      <c r="BT33" s="1010" t="s">
        <v>596</v>
      </c>
      <c r="BU33" s="1010" t="s">
        <v>596</v>
      </c>
      <c r="BV33" s="1010" t="s">
        <v>596</v>
      </c>
      <c r="BW33" s="1010" t="s">
        <v>596</v>
      </c>
      <c r="BX33" s="1010" t="s">
        <v>596</v>
      </c>
      <c r="BY33" s="1010" t="s">
        <v>596</v>
      </c>
      <c r="BZ33" s="1010" t="s">
        <v>596</v>
      </c>
      <c r="CA33" s="1010" t="s">
        <v>596</v>
      </c>
      <c r="CB33" s="1010" t="s">
        <v>596</v>
      </c>
      <c r="CC33" s="1010" t="s">
        <v>596</v>
      </c>
      <c r="CD33" s="1010" t="s">
        <v>596</v>
      </c>
      <c r="CE33" s="1010" t="s">
        <v>596</v>
      </c>
      <c r="CF33" s="1010" t="s">
        <v>596</v>
      </c>
      <c r="CG33" s="1011" t="s">
        <v>596</v>
      </c>
      <c r="CH33" s="984">
        <v>-56</v>
      </c>
      <c r="CI33" s="985"/>
      <c r="CJ33" s="985"/>
      <c r="CK33" s="985"/>
      <c r="CL33" s="986"/>
      <c r="CM33" s="984">
        <v>13620</v>
      </c>
      <c r="CN33" s="985"/>
      <c r="CO33" s="985"/>
      <c r="CP33" s="985"/>
      <c r="CQ33" s="986"/>
      <c r="CR33" s="984">
        <v>16016</v>
      </c>
      <c r="CS33" s="985"/>
      <c r="CT33" s="985"/>
      <c r="CU33" s="985"/>
      <c r="CV33" s="986"/>
      <c r="CW33" s="984">
        <v>2251</v>
      </c>
      <c r="CX33" s="985"/>
      <c r="CY33" s="985"/>
      <c r="CZ33" s="985"/>
      <c r="DA33" s="986"/>
      <c r="DB33" s="984" t="s">
        <v>623</v>
      </c>
      <c r="DC33" s="985"/>
      <c r="DD33" s="985"/>
      <c r="DE33" s="985"/>
      <c r="DF33" s="986"/>
      <c r="DG33" s="984" t="s">
        <v>507</v>
      </c>
      <c r="DH33" s="985"/>
      <c r="DI33" s="985"/>
      <c r="DJ33" s="985"/>
      <c r="DK33" s="986"/>
      <c r="DL33" s="984" t="s">
        <v>507</v>
      </c>
      <c r="DM33" s="985"/>
      <c r="DN33" s="985"/>
      <c r="DO33" s="985"/>
      <c r="DP33" s="986"/>
      <c r="DQ33" s="984" t="s">
        <v>507</v>
      </c>
      <c r="DR33" s="985"/>
      <c r="DS33" s="985"/>
      <c r="DT33" s="985"/>
      <c r="DU33" s="986"/>
      <c r="DV33" s="987"/>
      <c r="DW33" s="988"/>
      <c r="DX33" s="988"/>
      <c r="DY33" s="988"/>
      <c r="DZ33" s="989"/>
      <c r="EA33" s="234"/>
    </row>
    <row r="34" spans="1:131" s="235" customFormat="1" ht="26.25" customHeight="1" x14ac:dyDescent="0.2">
      <c r="A34" s="254">
        <v>7</v>
      </c>
      <c r="B34" s="1038"/>
      <c r="C34" s="1039"/>
      <c r="D34" s="1039"/>
      <c r="E34" s="1039"/>
      <c r="F34" s="1039"/>
      <c r="G34" s="1039"/>
      <c r="H34" s="1039"/>
      <c r="I34" s="1039"/>
      <c r="J34" s="1039"/>
      <c r="K34" s="1039"/>
      <c r="L34" s="1039"/>
      <c r="M34" s="1039"/>
      <c r="N34" s="1039"/>
      <c r="O34" s="1039"/>
      <c r="P34" s="1040"/>
      <c r="Q34" s="1045"/>
      <c r="R34" s="1042"/>
      <c r="S34" s="1042"/>
      <c r="T34" s="1042"/>
      <c r="U34" s="1042"/>
      <c r="V34" s="1042"/>
      <c r="W34" s="1042"/>
      <c r="X34" s="1042"/>
      <c r="Y34" s="1042"/>
      <c r="Z34" s="1042"/>
      <c r="AA34" s="1042"/>
      <c r="AB34" s="1042"/>
      <c r="AC34" s="1042"/>
      <c r="AD34" s="1042"/>
      <c r="AE34" s="1046"/>
      <c r="AF34" s="1041"/>
      <c r="AG34" s="1042"/>
      <c r="AH34" s="1042"/>
      <c r="AI34" s="1042"/>
      <c r="AJ34" s="1043"/>
      <c r="AK34" s="975"/>
      <c r="AL34" s="966"/>
      <c r="AM34" s="966"/>
      <c r="AN34" s="966"/>
      <c r="AO34" s="966"/>
      <c r="AP34" s="966"/>
      <c r="AQ34" s="966"/>
      <c r="AR34" s="966"/>
      <c r="AS34" s="966"/>
      <c r="AT34" s="966"/>
      <c r="AU34" s="966"/>
      <c r="AV34" s="966"/>
      <c r="AW34" s="966"/>
      <c r="AX34" s="966"/>
      <c r="AY34" s="966"/>
      <c r="AZ34" s="1044"/>
      <c r="BA34" s="1044"/>
      <c r="BB34" s="1044"/>
      <c r="BC34" s="1044"/>
      <c r="BD34" s="1044"/>
      <c r="BE34" s="1036"/>
      <c r="BF34" s="1036"/>
      <c r="BG34" s="1036"/>
      <c r="BH34" s="1036"/>
      <c r="BI34" s="1037"/>
      <c r="BJ34" s="240"/>
      <c r="BK34" s="240"/>
      <c r="BL34" s="240"/>
      <c r="BM34" s="240"/>
      <c r="BN34" s="240"/>
      <c r="BO34" s="253"/>
      <c r="BP34" s="253"/>
      <c r="BQ34" s="250">
        <v>28</v>
      </c>
      <c r="BR34" s="251"/>
      <c r="BS34" s="1009" t="s">
        <v>597</v>
      </c>
      <c r="BT34" s="1010"/>
      <c r="BU34" s="1010"/>
      <c r="BV34" s="1010"/>
      <c r="BW34" s="1010"/>
      <c r="BX34" s="1010"/>
      <c r="BY34" s="1010"/>
      <c r="BZ34" s="1010"/>
      <c r="CA34" s="1010"/>
      <c r="CB34" s="1010"/>
      <c r="CC34" s="1010"/>
      <c r="CD34" s="1010"/>
      <c r="CE34" s="1010"/>
      <c r="CF34" s="1010"/>
      <c r="CG34" s="1011"/>
      <c r="CH34" s="984">
        <v>16802</v>
      </c>
      <c r="CI34" s="985"/>
      <c r="CJ34" s="985"/>
      <c r="CK34" s="985"/>
      <c r="CL34" s="986"/>
      <c r="CM34" s="984">
        <v>679537</v>
      </c>
      <c r="CN34" s="985"/>
      <c r="CO34" s="985"/>
      <c r="CP34" s="985"/>
      <c r="CQ34" s="986"/>
      <c r="CR34" s="984">
        <v>1673</v>
      </c>
      <c r="CS34" s="985"/>
      <c r="CT34" s="985"/>
      <c r="CU34" s="985"/>
      <c r="CV34" s="986"/>
      <c r="CW34" s="984" t="s">
        <v>616</v>
      </c>
      <c r="CX34" s="985"/>
      <c r="CY34" s="985"/>
      <c r="CZ34" s="985"/>
      <c r="DA34" s="986"/>
      <c r="DB34" s="984">
        <v>91</v>
      </c>
      <c r="DC34" s="985"/>
      <c r="DD34" s="985"/>
      <c r="DE34" s="985"/>
      <c r="DF34" s="986"/>
      <c r="DG34" s="984" t="s">
        <v>598</v>
      </c>
      <c r="DH34" s="985"/>
      <c r="DI34" s="985"/>
      <c r="DJ34" s="985"/>
      <c r="DK34" s="986"/>
      <c r="DL34" s="984" t="s">
        <v>617</v>
      </c>
      <c r="DM34" s="985"/>
      <c r="DN34" s="985"/>
      <c r="DO34" s="985"/>
      <c r="DP34" s="986"/>
      <c r="DQ34" s="984" t="s">
        <v>618</v>
      </c>
      <c r="DR34" s="985"/>
      <c r="DS34" s="985"/>
      <c r="DT34" s="985"/>
      <c r="DU34" s="986"/>
      <c r="DV34" s="987"/>
      <c r="DW34" s="988"/>
      <c r="DX34" s="988"/>
      <c r="DY34" s="988"/>
      <c r="DZ34" s="989"/>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396</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373</v>
      </c>
      <c r="B63" s="939" t="s">
        <v>397</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29443</v>
      </c>
      <c r="AG63" s="954"/>
      <c r="AH63" s="954"/>
      <c r="AI63" s="954"/>
      <c r="AJ63" s="1024"/>
      <c r="AK63" s="1025"/>
      <c r="AL63" s="958"/>
      <c r="AM63" s="958"/>
      <c r="AN63" s="958"/>
      <c r="AO63" s="958"/>
      <c r="AP63" s="954">
        <v>87991</v>
      </c>
      <c r="AQ63" s="954"/>
      <c r="AR63" s="954"/>
      <c r="AS63" s="954"/>
      <c r="AT63" s="954"/>
      <c r="AU63" s="954">
        <v>38978</v>
      </c>
      <c r="AV63" s="954"/>
      <c r="AW63" s="954"/>
      <c r="AX63" s="954"/>
      <c r="AY63" s="954"/>
      <c r="AZ63" s="1019"/>
      <c r="BA63" s="1019"/>
      <c r="BB63" s="1019"/>
      <c r="BC63" s="1019"/>
      <c r="BD63" s="1019"/>
      <c r="BE63" s="955"/>
      <c r="BF63" s="955"/>
      <c r="BG63" s="955"/>
      <c r="BH63" s="955"/>
      <c r="BI63" s="956"/>
      <c r="BJ63" s="1020" t="s">
        <v>398</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399</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400</v>
      </c>
      <c r="B66" s="991"/>
      <c r="C66" s="991"/>
      <c r="D66" s="991"/>
      <c r="E66" s="991"/>
      <c r="F66" s="991"/>
      <c r="G66" s="991"/>
      <c r="H66" s="991"/>
      <c r="I66" s="991"/>
      <c r="J66" s="991"/>
      <c r="K66" s="991"/>
      <c r="L66" s="991"/>
      <c r="M66" s="991"/>
      <c r="N66" s="991"/>
      <c r="O66" s="991"/>
      <c r="P66" s="992"/>
      <c r="Q66" s="996" t="s">
        <v>401</v>
      </c>
      <c r="R66" s="997"/>
      <c r="S66" s="997"/>
      <c r="T66" s="997"/>
      <c r="U66" s="998"/>
      <c r="V66" s="996" t="s">
        <v>402</v>
      </c>
      <c r="W66" s="997"/>
      <c r="X66" s="997"/>
      <c r="Y66" s="997"/>
      <c r="Z66" s="998"/>
      <c r="AA66" s="996" t="s">
        <v>380</v>
      </c>
      <c r="AB66" s="997"/>
      <c r="AC66" s="997"/>
      <c r="AD66" s="997"/>
      <c r="AE66" s="998"/>
      <c r="AF66" s="1002" t="s">
        <v>403</v>
      </c>
      <c r="AG66" s="1003"/>
      <c r="AH66" s="1003"/>
      <c r="AI66" s="1003"/>
      <c r="AJ66" s="1004"/>
      <c r="AK66" s="996" t="s">
        <v>382</v>
      </c>
      <c r="AL66" s="991"/>
      <c r="AM66" s="991"/>
      <c r="AN66" s="991"/>
      <c r="AO66" s="992"/>
      <c r="AP66" s="996" t="s">
        <v>404</v>
      </c>
      <c r="AQ66" s="997"/>
      <c r="AR66" s="997"/>
      <c r="AS66" s="997"/>
      <c r="AT66" s="998"/>
      <c r="AU66" s="996" t="s">
        <v>405</v>
      </c>
      <c r="AV66" s="997"/>
      <c r="AW66" s="997"/>
      <c r="AX66" s="997"/>
      <c r="AY66" s="998"/>
      <c r="AZ66" s="996" t="s">
        <v>348</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t="s">
        <v>611</v>
      </c>
      <c r="C68" s="981"/>
      <c r="D68" s="981"/>
      <c r="E68" s="981"/>
      <c r="F68" s="981"/>
      <c r="G68" s="981"/>
      <c r="H68" s="981"/>
      <c r="I68" s="981"/>
      <c r="J68" s="981"/>
      <c r="K68" s="981"/>
      <c r="L68" s="981"/>
      <c r="M68" s="981"/>
      <c r="N68" s="981"/>
      <c r="O68" s="981"/>
      <c r="P68" s="982"/>
      <c r="Q68" s="983">
        <v>2362</v>
      </c>
      <c r="R68" s="977"/>
      <c r="S68" s="977"/>
      <c r="T68" s="977"/>
      <c r="U68" s="977"/>
      <c r="V68" s="977">
        <v>2310</v>
      </c>
      <c r="W68" s="977"/>
      <c r="X68" s="977"/>
      <c r="Y68" s="977"/>
      <c r="Z68" s="977"/>
      <c r="AA68" s="977">
        <v>52</v>
      </c>
      <c r="AB68" s="977"/>
      <c r="AC68" s="977"/>
      <c r="AD68" s="977"/>
      <c r="AE68" s="977"/>
      <c r="AF68" s="977">
        <v>52</v>
      </c>
      <c r="AG68" s="977"/>
      <c r="AH68" s="977"/>
      <c r="AI68" s="977"/>
      <c r="AJ68" s="977"/>
      <c r="AK68" s="977">
        <v>64</v>
      </c>
      <c r="AL68" s="977"/>
      <c r="AM68" s="977"/>
      <c r="AN68" s="977"/>
      <c r="AO68" s="977"/>
      <c r="AP68" s="977">
        <v>115</v>
      </c>
      <c r="AQ68" s="977"/>
      <c r="AR68" s="977"/>
      <c r="AS68" s="977"/>
      <c r="AT68" s="977"/>
      <c r="AU68" s="977">
        <v>6</v>
      </c>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373</v>
      </c>
      <c r="B88" s="939" t="s">
        <v>406</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52</v>
      </c>
      <c r="AG88" s="954"/>
      <c r="AH88" s="954"/>
      <c r="AI88" s="954"/>
      <c r="AJ88" s="954"/>
      <c r="AK88" s="958"/>
      <c r="AL88" s="958"/>
      <c r="AM88" s="958"/>
      <c r="AN88" s="958"/>
      <c r="AO88" s="958"/>
      <c r="AP88" s="954">
        <v>115</v>
      </c>
      <c r="AQ88" s="954"/>
      <c r="AR88" s="954"/>
      <c r="AS88" s="954"/>
      <c r="AT88" s="954"/>
      <c r="AU88" s="954">
        <v>6</v>
      </c>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373</v>
      </c>
      <c r="BR102" s="939" t="s">
        <v>407</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32380</v>
      </c>
      <c r="CS102" s="946"/>
      <c r="CT102" s="946"/>
      <c r="CU102" s="946"/>
      <c r="CV102" s="947"/>
      <c r="CW102" s="945">
        <v>3998</v>
      </c>
      <c r="CX102" s="946"/>
      <c r="CY102" s="946"/>
      <c r="CZ102" s="946"/>
      <c r="DA102" s="947"/>
      <c r="DB102" s="945">
        <v>18679</v>
      </c>
      <c r="DC102" s="946"/>
      <c r="DD102" s="946"/>
      <c r="DE102" s="946"/>
      <c r="DF102" s="947"/>
      <c r="DG102" s="945">
        <v>6383</v>
      </c>
      <c r="DH102" s="946"/>
      <c r="DI102" s="946"/>
      <c r="DJ102" s="946"/>
      <c r="DK102" s="947"/>
      <c r="DL102" s="945">
        <v>2830</v>
      </c>
      <c r="DM102" s="946"/>
      <c r="DN102" s="946"/>
      <c r="DO102" s="946"/>
      <c r="DP102" s="947"/>
      <c r="DQ102" s="945">
        <v>2729</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408</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409</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410</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411</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412</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413</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414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415</v>
      </c>
      <c r="AB109" s="889"/>
      <c r="AC109" s="889"/>
      <c r="AD109" s="889"/>
      <c r="AE109" s="890"/>
      <c r="AF109" s="891" t="s">
        <v>297</v>
      </c>
      <c r="AG109" s="889"/>
      <c r="AH109" s="889"/>
      <c r="AI109" s="889"/>
      <c r="AJ109" s="890"/>
      <c r="AK109" s="891" t="s">
        <v>296</v>
      </c>
      <c r="AL109" s="889"/>
      <c r="AM109" s="889"/>
      <c r="AN109" s="889"/>
      <c r="AO109" s="890"/>
      <c r="AP109" s="891" t="s">
        <v>416</v>
      </c>
      <c r="AQ109" s="889"/>
      <c r="AR109" s="889"/>
      <c r="AS109" s="889"/>
      <c r="AT109" s="920"/>
      <c r="AU109" s="888" t="s">
        <v>414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415</v>
      </c>
      <c r="BR109" s="889"/>
      <c r="BS109" s="889"/>
      <c r="BT109" s="889"/>
      <c r="BU109" s="890"/>
      <c r="BV109" s="891" t="s">
        <v>297</v>
      </c>
      <c r="BW109" s="889"/>
      <c r="BX109" s="889"/>
      <c r="BY109" s="889"/>
      <c r="BZ109" s="890"/>
      <c r="CA109" s="891" t="s">
        <v>296</v>
      </c>
      <c r="CB109" s="889"/>
      <c r="CC109" s="889"/>
      <c r="CD109" s="889"/>
      <c r="CE109" s="890"/>
      <c r="CF109" s="927" t="s">
        <v>416</v>
      </c>
      <c r="CG109" s="927"/>
      <c r="CH109" s="927"/>
      <c r="CI109" s="927"/>
      <c r="CJ109" s="927"/>
      <c r="CK109" s="891" t="s">
        <v>417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415</v>
      </c>
      <c r="DH109" s="889"/>
      <c r="DI109" s="889"/>
      <c r="DJ109" s="889"/>
      <c r="DK109" s="890"/>
      <c r="DL109" s="891" t="s">
        <v>297</v>
      </c>
      <c r="DM109" s="889"/>
      <c r="DN109" s="889"/>
      <c r="DO109" s="889"/>
      <c r="DP109" s="890"/>
      <c r="DQ109" s="891" t="s">
        <v>296</v>
      </c>
      <c r="DR109" s="889"/>
      <c r="DS109" s="889"/>
      <c r="DT109" s="889"/>
      <c r="DU109" s="890"/>
      <c r="DV109" s="891" t="s">
        <v>416</v>
      </c>
      <c r="DW109" s="889"/>
      <c r="DX109" s="889"/>
      <c r="DY109" s="889"/>
      <c r="DZ109" s="920"/>
    </row>
    <row r="110" spans="1:131" s="234" customFormat="1" ht="26.25" customHeight="1" x14ac:dyDescent="0.2">
      <c r="A110" s="789" t="s">
        <v>418</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77888780</v>
      </c>
      <c r="AB110" s="882"/>
      <c r="AC110" s="882"/>
      <c r="AD110" s="882"/>
      <c r="AE110" s="883"/>
      <c r="AF110" s="884">
        <v>77337381</v>
      </c>
      <c r="AG110" s="882"/>
      <c r="AH110" s="882"/>
      <c r="AI110" s="882"/>
      <c r="AJ110" s="883"/>
      <c r="AK110" s="884">
        <v>78155189</v>
      </c>
      <c r="AL110" s="882"/>
      <c r="AM110" s="882"/>
      <c r="AN110" s="882"/>
      <c r="AO110" s="883"/>
      <c r="AP110" s="885">
        <v>27.9</v>
      </c>
      <c r="AQ110" s="886"/>
      <c r="AR110" s="886"/>
      <c r="AS110" s="886"/>
      <c r="AT110" s="887"/>
      <c r="AU110" s="921" t="s">
        <v>71</v>
      </c>
      <c r="AV110" s="922"/>
      <c r="AW110" s="922"/>
      <c r="AX110" s="922"/>
      <c r="AY110" s="922"/>
      <c r="AZ110" s="844" t="s">
        <v>419</v>
      </c>
      <c r="BA110" s="790"/>
      <c r="BB110" s="790"/>
      <c r="BC110" s="790"/>
      <c r="BD110" s="790"/>
      <c r="BE110" s="790"/>
      <c r="BF110" s="790"/>
      <c r="BG110" s="790"/>
      <c r="BH110" s="790"/>
      <c r="BI110" s="790"/>
      <c r="BJ110" s="790"/>
      <c r="BK110" s="790"/>
      <c r="BL110" s="790"/>
      <c r="BM110" s="790"/>
      <c r="BN110" s="790"/>
      <c r="BO110" s="790"/>
      <c r="BP110" s="791"/>
      <c r="BQ110" s="845">
        <v>1070246035</v>
      </c>
      <c r="BR110" s="827"/>
      <c r="BS110" s="827"/>
      <c r="BT110" s="827"/>
      <c r="BU110" s="827"/>
      <c r="BV110" s="827">
        <v>1079586054</v>
      </c>
      <c r="BW110" s="827"/>
      <c r="BX110" s="827"/>
      <c r="BY110" s="827"/>
      <c r="BZ110" s="827"/>
      <c r="CA110" s="827">
        <v>1082499623</v>
      </c>
      <c r="CB110" s="827"/>
      <c r="CC110" s="827"/>
      <c r="CD110" s="827"/>
      <c r="CE110" s="827"/>
      <c r="CF110" s="854">
        <v>386.4</v>
      </c>
      <c r="CG110" s="855"/>
      <c r="CH110" s="855"/>
      <c r="CI110" s="855"/>
      <c r="CJ110" s="855"/>
      <c r="CK110" s="917" t="s">
        <v>420</v>
      </c>
      <c r="CL110" s="801"/>
      <c r="CM110" s="878" t="s">
        <v>421</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v>1091031</v>
      </c>
      <c r="DH110" s="827"/>
      <c r="DI110" s="827"/>
      <c r="DJ110" s="827"/>
      <c r="DK110" s="827"/>
      <c r="DL110" s="827">
        <v>1033657</v>
      </c>
      <c r="DM110" s="827"/>
      <c r="DN110" s="827"/>
      <c r="DO110" s="827"/>
      <c r="DP110" s="827"/>
      <c r="DQ110" s="827">
        <v>974453</v>
      </c>
      <c r="DR110" s="827"/>
      <c r="DS110" s="827"/>
      <c r="DT110" s="827"/>
      <c r="DU110" s="827"/>
      <c r="DV110" s="828">
        <v>0.3</v>
      </c>
      <c r="DW110" s="828"/>
      <c r="DX110" s="828"/>
      <c r="DY110" s="828"/>
      <c r="DZ110" s="829"/>
    </row>
    <row r="111" spans="1:131" s="234" customFormat="1" ht="26.25" customHeight="1" x14ac:dyDescent="0.2">
      <c r="A111" s="756" t="s">
        <v>422</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361</v>
      </c>
      <c r="AB111" s="911"/>
      <c r="AC111" s="911"/>
      <c r="AD111" s="911"/>
      <c r="AE111" s="912"/>
      <c r="AF111" s="913" t="s">
        <v>423</v>
      </c>
      <c r="AG111" s="911"/>
      <c r="AH111" s="911"/>
      <c r="AI111" s="911"/>
      <c r="AJ111" s="912"/>
      <c r="AK111" s="913" t="s">
        <v>424</v>
      </c>
      <c r="AL111" s="911"/>
      <c r="AM111" s="911"/>
      <c r="AN111" s="911"/>
      <c r="AO111" s="912"/>
      <c r="AP111" s="914" t="s">
        <v>361</v>
      </c>
      <c r="AQ111" s="915"/>
      <c r="AR111" s="915"/>
      <c r="AS111" s="915"/>
      <c r="AT111" s="916"/>
      <c r="AU111" s="923"/>
      <c r="AV111" s="924"/>
      <c r="AW111" s="924"/>
      <c r="AX111" s="924"/>
      <c r="AY111" s="924"/>
      <c r="AZ111" s="797" t="s">
        <v>425</v>
      </c>
      <c r="BA111" s="732"/>
      <c r="BB111" s="732"/>
      <c r="BC111" s="732"/>
      <c r="BD111" s="732"/>
      <c r="BE111" s="732"/>
      <c r="BF111" s="732"/>
      <c r="BG111" s="732"/>
      <c r="BH111" s="732"/>
      <c r="BI111" s="732"/>
      <c r="BJ111" s="732"/>
      <c r="BK111" s="732"/>
      <c r="BL111" s="732"/>
      <c r="BM111" s="732"/>
      <c r="BN111" s="732"/>
      <c r="BO111" s="732"/>
      <c r="BP111" s="733"/>
      <c r="BQ111" s="798">
        <v>45363247</v>
      </c>
      <c r="BR111" s="799"/>
      <c r="BS111" s="799"/>
      <c r="BT111" s="799"/>
      <c r="BU111" s="799"/>
      <c r="BV111" s="799">
        <v>42966911</v>
      </c>
      <c r="BW111" s="799"/>
      <c r="BX111" s="799"/>
      <c r="BY111" s="799"/>
      <c r="BZ111" s="799"/>
      <c r="CA111" s="799">
        <v>44841379</v>
      </c>
      <c r="CB111" s="799"/>
      <c r="CC111" s="799"/>
      <c r="CD111" s="799"/>
      <c r="CE111" s="799"/>
      <c r="CF111" s="863">
        <v>16</v>
      </c>
      <c r="CG111" s="864"/>
      <c r="CH111" s="864"/>
      <c r="CI111" s="864"/>
      <c r="CJ111" s="864"/>
      <c r="CK111" s="918"/>
      <c r="CL111" s="803"/>
      <c r="CM111" s="806" t="s">
        <v>426</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424</v>
      </c>
      <c r="DH111" s="799"/>
      <c r="DI111" s="799"/>
      <c r="DJ111" s="799"/>
      <c r="DK111" s="799"/>
      <c r="DL111" s="799" t="s">
        <v>427</v>
      </c>
      <c r="DM111" s="799"/>
      <c r="DN111" s="799"/>
      <c r="DO111" s="799"/>
      <c r="DP111" s="799"/>
      <c r="DQ111" s="799" t="s">
        <v>424</v>
      </c>
      <c r="DR111" s="799"/>
      <c r="DS111" s="799"/>
      <c r="DT111" s="799"/>
      <c r="DU111" s="799"/>
      <c r="DV111" s="776" t="s">
        <v>361</v>
      </c>
      <c r="DW111" s="776"/>
      <c r="DX111" s="776"/>
      <c r="DY111" s="776"/>
      <c r="DZ111" s="777"/>
    </row>
    <row r="112" spans="1:131" s="234" customFormat="1" ht="26.25" customHeight="1" x14ac:dyDescent="0.2">
      <c r="A112" s="903" t="s">
        <v>428</v>
      </c>
      <c r="B112" s="904"/>
      <c r="C112" s="732" t="s">
        <v>429</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1666667</v>
      </c>
      <c r="AB112" s="762"/>
      <c r="AC112" s="762"/>
      <c r="AD112" s="762"/>
      <c r="AE112" s="763"/>
      <c r="AF112" s="764">
        <v>2000000</v>
      </c>
      <c r="AG112" s="762"/>
      <c r="AH112" s="762"/>
      <c r="AI112" s="762"/>
      <c r="AJ112" s="763"/>
      <c r="AK112" s="764">
        <v>2333333</v>
      </c>
      <c r="AL112" s="762"/>
      <c r="AM112" s="762"/>
      <c r="AN112" s="762"/>
      <c r="AO112" s="763"/>
      <c r="AP112" s="809">
        <v>0.8</v>
      </c>
      <c r="AQ112" s="810"/>
      <c r="AR112" s="810"/>
      <c r="AS112" s="810"/>
      <c r="AT112" s="811"/>
      <c r="AU112" s="923"/>
      <c r="AV112" s="924"/>
      <c r="AW112" s="924"/>
      <c r="AX112" s="924"/>
      <c r="AY112" s="924"/>
      <c r="AZ112" s="797" t="s">
        <v>430</v>
      </c>
      <c r="BA112" s="732"/>
      <c r="BB112" s="732"/>
      <c r="BC112" s="732"/>
      <c r="BD112" s="732"/>
      <c r="BE112" s="732"/>
      <c r="BF112" s="732"/>
      <c r="BG112" s="732"/>
      <c r="BH112" s="732"/>
      <c r="BI112" s="732"/>
      <c r="BJ112" s="732"/>
      <c r="BK112" s="732"/>
      <c r="BL112" s="732"/>
      <c r="BM112" s="732"/>
      <c r="BN112" s="732"/>
      <c r="BO112" s="732"/>
      <c r="BP112" s="733"/>
      <c r="BQ112" s="798">
        <v>34743270</v>
      </c>
      <c r="BR112" s="799"/>
      <c r="BS112" s="799"/>
      <c r="BT112" s="799"/>
      <c r="BU112" s="799"/>
      <c r="BV112" s="799">
        <v>37585000</v>
      </c>
      <c r="BW112" s="799"/>
      <c r="BX112" s="799"/>
      <c r="BY112" s="799"/>
      <c r="BZ112" s="799"/>
      <c r="CA112" s="799">
        <v>38977948</v>
      </c>
      <c r="CB112" s="799"/>
      <c r="CC112" s="799"/>
      <c r="CD112" s="799"/>
      <c r="CE112" s="799"/>
      <c r="CF112" s="863">
        <v>13.9</v>
      </c>
      <c r="CG112" s="864"/>
      <c r="CH112" s="864"/>
      <c r="CI112" s="864"/>
      <c r="CJ112" s="864"/>
      <c r="CK112" s="918"/>
      <c r="CL112" s="803"/>
      <c r="CM112" s="806" t="s">
        <v>431</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85114</v>
      </c>
      <c r="DH112" s="799"/>
      <c r="DI112" s="799"/>
      <c r="DJ112" s="799"/>
      <c r="DK112" s="799"/>
      <c r="DL112" s="799">
        <v>44690</v>
      </c>
      <c r="DM112" s="799"/>
      <c r="DN112" s="799"/>
      <c r="DO112" s="799"/>
      <c r="DP112" s="799"/>
      <c r="DQ112" s="799">
        <v>20345</v>
      </c>
      <c r="DR112" s="799"/>
      <c r="DS112" s="799"/>
      <c r="DT112" s="799"/>
      <c r="DU112" s="799"/>
      <c r="DV112" s="776">
        <v>0</v>
      </c>
      <c r="DW112" s="776"/>
      <c r="DX112" s="776"/>
      <c r="DY112" s="776"/>
      <c r="DZ112" s="777"/>
    </row>
    <row r="113" spans="1:130" s="234" customFormat="1" ht="26.25" customHeight="1" x14ac:dyDescent="0.2">
      <c r="A113" s="905"/>
      <c r="B113" s="906"/>
      <c r="C113" s="732" t="s">
        <v>432</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2639552</v>
      </c>
      <c r="AB113" s="762"/>
      <c r="AC113" s="762"/>
      <c r="AD113" s="762"/>
      <c r="AE113" s="763"/>
      <c r="AF113" s="764">
        <v>3105849</v>
      </c>
      <c r="AG113" s="762"/>
      <c r="AH113" s="762"/>
      <c r="AI113" s="762"/>
      <c r="AJ113" s="763"/>
      <c r="AK113" s="764">
        <v>3180756</v>
      </c>
      <c r="AL113" s="762"/>
      <c r="AM113" s="762"/>
      <c r="AN113" s="762"/>
      <c r="AO113" s="763"/>
      <c r="AP113" s="809">
        <v>1.1000000000000001</v>
      </c>
      <c r="AQ113" s="810"/>
      <c r="AR113" s="810"/>
      <c r="AS113" s="810"/>
      <c r="AT113" s="811"/>
      <c r="AU113" s="923"/>
      <c r="AV113" s="924"/>
      <c r="AW113" s="924"/>
      <c r="AX113" s="924"/>
      <c r="AY113" s="924"/>
      <c r="AZ113" s="797" t="s">
        <v>433</v>
      </c>
      <c r="BA113" s="732"/>
      <c r="BB113" s="732"/>
      <c r="BC113" s="732"/>
      <c r="BD113" s="732"/>
      <c r="BE113" s="732"/>
      <c r="BF113" s="732"/>
      <c r="BG113" s="732"/>
      <c r="BH113" s="732"/>
      <c r="BI113" s="732"/>
      <c r="BJ113" s="732"/>
      <c r="BK113" s="732"/>
      <c r="BL113" s="732"/>
      <c r="BM113" s="732"/>
      <c r="BN113" s="732"/>
      <c r="BO113" s="732"/>
      <c r="BP113" s="733"/>
      <c r="BQ113" s="798">
        <v>1000</v>
      </c>
      <c r="BR113" s="799"/>
      <c r="BS113" s="799"/>
      <c r="BT113" s="799"/>
      <c r="BU113" s="799"/>
      <c r="BV113" s="799">
        <v>3534</v>
      </c>
      <c r="BW113" s="799"/>
      <c r="BX113" s="799"/>
      <c r="BY113" s="799"/>
      <c r="BZ113" s="799"/>
      <c r="CA113" s="799">
        <v>5932</v>
      </c>
      <c r="CB113" s="799"/>
      <c r="CC113" s="799"/>
      <c r="CD113" s="799"/>
      <c r="CE113" s="799"/>
      <c r="CF113" s="863">
        <v>0</v>
      </c>
      <c r="CG113" s="864"/>
      <c r="CH113" s="864"/>
      <c r="CI113" s="864"/>
      <c r="CJ113" s="864"/>
      <c r="CK113" s="918"/>
      <c r="CL113" s="803"/>
      <c r="CM113" s="806" t="s">
        <v>434</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361</v>
      </c>
      <c r="DH113" s="799"/>
      <c r="DI113" s="799"/>
      <c r="DJ113" s="799"/>
      <c r="DK113" s="799"/>
      <c r="DL113" s="799" t="s">
        <v>361</v>
      </c>
      <c r="DM113" s="799"/>
      <c r="DN113" s="799"/>
      <c r="DO113" s="799"/>
      <c r="DP113" s="799"/>
      <c r="DQ113" s="799" t="s">
        <v>423</v>
      </c>
      <c r="DR113" s="799"/>
      <c r="DS113" s="799"/>
      <c r="DT113" s="799"/>
      <c r="DU113" s="799"/>
      <c r="DV113" s="776" t="s">
        <v>361</v>
      </c>
      <c r="DW113" s="776"/>
      <c r="DX113" s="776"/>
      <c r="DY113" s="776"/>
      <c r="DZ113" s="777"/>
    </row>
    <row r="114" spans="1:130" s="234" customFormat="1" ht="26.25" customHeight="1" x14ac:dyDescent="0.2">
      <c r="A114" s="905"/>
      <c r="B114" s="906"/>
      <c r="C114" s="732" t="s">
        <v>435</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v>1</v>
      </c>
      <c r="AB114" s="762"/>
      <c r="AC114" s="762"/>
      <c r="AD114" s="762"/>
      <c r="AE114" s="763"/>
      <c r="AF114" s="764">
        <v>1</v>
      </c>
      <c r="AG114" s="762"/>
      <c r="AH114" s="762"/>
      <c r="AI114" s="762"/>
      <c r="AJ114" s="763"/>
      <c r="AK114" s="764">
        <v>444</v>
      </c>
      <c r="AL114" s="762"/>
      <c r="AM114" s="762"/>
      <c r="AN114" s="762"/>
      <c r="AO114" s="763"/>
      <c r="AP114" s="809">
        <v>0</v>
      </c>
      <c r="AQ114" s="810"/>
      <c r="AR114" s="810"/>
      <c r="AS114" s="810"/>
      <c r="AT114" s="811"/>
      <c r="AU114" s="923"/>
      <c r="AV114" s="924"/>
      <c r="AW114" s="924"/>
      <c r="AX114" s="924"/>
      <c r="AY114" s="924"/>
      <c r="AZ114" s="797" t="s">
        <v>436</v>
      </c>
      <c r="BA114" s="732"/>
      <c r="BB114" s="732"/>
      <c r="BC114" s="732"/>
      <c r="BD114" s="732"/>
      <c r="BE114" s="732"/>
      <c r="BF114" s="732"/>
      <c r="BG114" s="732"/>
      <c r="BH114" s="732"/>
      <c r="BI114" s="732"/>
      <c r="BJ114" s="732"/>
      <c r="BK114" s="732"/>
      <c r="BL114" s="732"/>
      <c r="BM114" s="732"/>
      <c r="BN114" s="732"/>
      <c r="BO114" s="732"/>
      <c r="BP114" s="733"/>
      <c r="BQ114" s="798">
        <v>139773561</v>
      </c>
      <c r="BR114" s="799"/>
      <c r="BS114" s="799"/>
      <c r="BT114" s="799"/>
      <c r="BU114" s="799"/>
      <c r="BV114" s="799">
        <v>130039711</v>
      </c>
      <c r="BW114" s="799"/>
      <c r="BX114" s="799"/>
      <c r="BY114" s="799"/>
      <c r="BZ114" s="799"/>
      <c r="CA114" s="799">
        <v>125647895</v>
      </c>
      <c r="CB114" s="799"/>
      <c r="CC114" s="799"/>
      <c r="CD114" s="799"/>
      <c r="CE114" s="799"/>
      <c r="CF114" s="863">
        <v>44.8</v>
      </c>
      <c r="CG114" s="864"/>
      <c r="CH114" s="864"/>
      <c r="CI114" s="864"/>
      <c r="CJ114" s="864"/>
      <c r="CK114" s="918"/>
      <c r="CL114" s="803"/>
      <c r="CM114" s="806" t="s">
        <v>437</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251054</v>
      </c>
      <c r="DH114" s="799"/>
      <c r="DI114" s="799"/>
      <c r="DJ114" s="799"/>
      <c r="DK114" s="799"/>
      <c r="DL114" s="799">
        <v>166369</v>
      </c>
      <c r="DM114" s="799"/>
      <c r="DN114" s="799"/>
      <c r="DO114" s="799"/>
      <c r="DP114" s="799"/>
      <c r="DQ114" s="799">
        <v>79548</v>
      </c>
      <c r="DR114" s="799"/>
      <c r="DS114" s="799"/>
      <c r="DT114" s="799"/>
      <c r="DU114" s="799"/>
      <c r="DV114" s="776">
        <v>0</v>
      </c>
      <c r="DW114" s="776"/>
      <c r="DX114" s="776"/>
      <c r="DY114" s="776"/>
      <c r="DZ114" s="777"/>
    </row>
    <row r="115" spans="1:130" s="234" customFormat="1" ht="26.25" customHeight="1" x14ac:dyDescent="0.2">
      <c r="A115" s="905"/>
      <c r="B115" s="906"/>
      <c r="C115" s="732" t="s">
        <v>438</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2734907</v>
      </c>
      <c r="AB115" s="762"/>
      <c r="AC115" s="762"/>
      <c r="AD115" s="762"/>
      <c r="AE115" s="763"/>
      <c r="AF115" s="764">
        <v>2739231</v>
      </c>
      <c r="AG115" s="762"/>
      <c r="AH115" s="762"/>
      <c r="AI115" s="762"/>
      <c r="AJ115" s="763"/>
      <c r="AK115" s="764">
        <v>2771754</v>
      </c>
      <c r="AL115" s="762"/>
      <c r="AM115" s="762"/>
      <c r="AN115" s="762"/>
      <c r="AO115" s="763"/>
      <c r="AP115" s="809">
        <v>1</v>
      </c>
      <c r="AQ115" s="810"/>
      <c r="AR115" s="810"/>
      <c r="AS115" s="810"/>
      <c r="AT115" s="811"/>
      <c r="AU115" s="923"/>
      <c r="AV115" s="924"/>
      <c r="AW115" s="924"/>
      <c r="AX115" s="924"/>
      <c r="AY115" s="924"/>
      <c r="AZ115" s="797" t="s">
        <v>439</v>
      </c>
      <c r="BA115" s="732"/>
      <c r="BB115" s="732"/>
      <c r="BC115" s="732"/>
      <c r="BD115" s="732"/>
      <c r="BE115" s="732"/>
      <c r="BF115" s="732"/>
      <c r="BG115" s="732"/>
      <c r="BH115" s="732"/>
      <c r="BI115" s="732"/>
      <c r="BJ115" s="732"/>
      <c r="BK115" s="732"/>
      <c r="BL115" s="732"/>
      <c r="BM115" s="732"/>
      <c r="BN115" s="732"/>
      <c r="BO115" s="732"/>
      <c r="BP115" s="733"/>
      <c r="BQ115" s="798">
        <v>3690483</v>
      </c>
      <c r="BR115" s="799"/>
      <c r="BS115" s="799"/>
      <c r="BT115" s="799"/>
      <c r="BU115" s="799"/>
      <c r="BV115" s="799">
        <v>3204859</v>
      </c>
      <c r="BW115" s="799"/>
      <c r="BX115" s="799"/>
      <c r="BY115" s="799"/>
      <c r="BZ115" s="799"/>
      <c r="CA115" s="799">
        <v>2844812</v>
      </c>
      <c r="CB115" s="799"/>
      <c r="CC115" s="799"/>
      <c r="CD115" s="799"/>
      <c r="CE115" s="799"/>
      <c r="CF115" s="863">
        <v>1</v>
      </c>
      <c r="CG115" s="864"/>
      <c r="CH115" s="864"/>
      <c r="CI115" s="864"/>
      <c r="CJ115" s="864"/>
      <c r="CK115" s="918"/>
      <c r="CL115" s="803"/>
      <c r="CM115" s="797" t="s">
        <v>440</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v>4290387</v>
      </c>
      <c r="DH115" s="799"/>
      <c r="DI115" s="799"/>
      <c r="DJ115" s="799"/>
      <c r="DK115" s="799"/>
      <c r="DL115" s="799">
        <v>3189757</v>
      </c>
      <c r="DM115" s="799"/>
      <c r="DN115" s="799"/>
      <c r="DO115" s="799"/>
      <c r="DP115" s="799"/>
      <c r="DQ115" s="799">
        <v>3484734</v>
      </c>
      <c r="DR115" s="799"/>
      <c r="DS115" s="799"/>
      <c r="DT115" s="799"/>
      <c r="DU115" s="799"/>
      <c r="DV115" s="776">
        <v>1.2</v>
      </c>
      <c r="DW115" s="776"/>
      <c r="DX115" s="776"/>
      <c r="DY115" s="776"/>
      <c r="DZ115" s="777"/>
    </row>
    <row r="116" spans="1:130" s="234" customFormat="1" ht="26.25" customHeight="1" x14ac:dyDescent="0.2">
      <c r="A116" s="907"/>
      <c r="B116" s="908"/>
      <c r="C116" s="868" t="s">
        <v>441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503</v>
      </c>
      <c r="AB116" s="762"/>
      <c r="AC116" s="762"/>
      <c r="AD116" s="762"/>
      <c r="AE116" s="763"/>
      <c r="AF116" s="764">
        <v>53</v>
      </c>
      <c r="AG116" s="762"/>
      <c r="AH116" s="762"/>
      <c r="AI116" s="762"/>
      <c r="AJ116" s="763"/>
      <c r="AK116" s="764" t="s">
        <v>361</v>
      </c>
      <c r="AL116" s="762"/>
      <c r="AM116" s="762"/>
      <c r="AN116" s="762"/>
      <c r="AO116" s="763"/>
      <c r="AP116" s="809" t="s">
        <v>361</v>
      </c>
      <c r="AQ116" s="810"/>
      <c r="AR116" s="810"/>
      <c r="AS116" s="810"/>
      <c r="AT116" s="811"/>
      <c r="AU116" s="923"/>
      <c r="AV116" s="924"/>
      <c r="AW116" s="924"/>
      <c r="AX116" s="924"/>
      <c r="AY116" s="924"/>
      <c r="AZ116" s="851" t="s">
        <v>442</v>
      </c>
      <c r="BA116" s="852"/>
      <c r="BB116" s="852"/>
      <c r="BC116" s="852"/>
      <c r="BD116" s="852"/>
      <c r="BE116" s="852"/>
      <c r="BF116" s="852"/>
      <c r="BG116" s="852"/>
      <c r="BH116" s="852"/>
      <c r="BI116" s="852"/>
      <c r="BJ116" s="852"/>
      <c r="BK116" s="852"/>
      <c r="BL116" s="852"/>
      <c r="BM116" s="852"/>
      <c r="BN116" s="852"/>
      <c r="BO116" s="852"/>
      <c r="BP116" s="853"/>
      <c r="BQ116" s="798" t="s">
        <v>361</v>
      </c>
      <c r="BR116" s="799"/>
      <c r="BS116" s="799"/>
      <c r="BT116" s="799"/>
      <c r="BU116" s="799"/>
      <c r="BV116" s="799" t="s">
        <v>423</v>
      </c>
      <c r="BW116" s="799"/>
      <c r="BX116" s="799"/>
      <c r="BY116" s="799"/>
      <c r="BZ116" s="799"/>
      <c r="CA116" s="799" t="s">
        <v>423</v>
      </c>
      <c r="CB116" s="799"/>
      <c r="CC116" s="799"/>
      <c r="CD116" s="799"/>
      <c r="CE116" s="799"/>
      <c r="CF116" s="863" t="s">
        <v>424</v>
      </c>
      <c r="CG116" s="864"/>
      <c r="CH116" s="864"/>
      <c r="CI116" s="864"/>
      <c r="CJ116" s="864"/>
      <c r="CK116" s="918"/>
      <c r="CL116" s="803"/>
      <c r="CM116" s="806" t="s">
        <v>443</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427</v>
      </c>
      <c r="DH116" s="799"/>
      <c r="DI116" s="799"/>
      <c r="DJ116" s="799"/>
      <c r="DK116" s="799"/>
      <c r="DL116" s="799" t="s">
        <v>361</v>
      </c>
      <c r="DM116" s="799"/>
      <c r="DN116" s="799"/>
      <c r="DO116" s="799"/>
      <c r="DP116" s="799"/>
      <c r="DQ116" s="799" t="s">
        <v>427</v>
      </c>
      <c r="DR116" s="799"/>
      <c r="DS116" s="799"/>
      <c r="DT116" s="799"/>
      <c r="DU116" s="799"/>
      <c r="DV116" s="776" t="s">
        <v>361</v>
      </c>
      <c r="DW116" s="776"/>
      <c r="DX116" s="776"/>
      <c r="DY116" s="776"/>
      <c r="DZ116" s="777"/>
    </row>
    <row r="117" spans="1:130" s="234" customFormat="1" ht="26.25" customHeight="1" x14ac:dyDescent="0.2">
      <c r="A117" s="888" t="s">
        <v>155</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444</v>
      </c>
      <c r="Z117" s="890"/>
      <c r="AA117" s="895">
        <v>84930410</v>
      </c>
      <c r="AB117" s="896"/>
      <c r="AC117" s="896"/>
      <c r="AD117" s="896"/>
      <c r="AE117" s="897"/>
      <c r="AF117" s="898">
        <v>85182515</v>
      </c>
      <c r="AG117" s="896"/>
      <c r="AH117" s="896"/>
      <c r="AI117" s="896"/>
      <c r="AJ117" s="897"/>
      <c r="AK117" s="898">
        <v>86441476</v>
      </c>
      <c r="AL117" s="896"/>
      <c r="AM117" s="896"/>
      <c r="AN117" s="896"/>
      <c r="AO117" s="897"/>
      <c r="AP117" s="899"/>
      <c r="AQ117" s="900"/>
      <c r="AR117" s="900"/>
      <c r="AS117" s="900"/>
      <c r="AT117" s="901"/>
      <c r="AU117" s="923"/>
      <c r="AV117" s="924"/>
      <c r="AW117" s="924"/>
      <c r="AX117" s="924"/>
      <c r="AY117" s="924"/>
      <c r="AZ117" s="797" t="s">
        <v>445</v>
      </c>
      <c r="BA117" s="732"/>
      <c r="BB117" s="732"/>
      <c r="BC117" s="732"/>
      <c r="BD117" s="732"/>
      <c r="BE117" s="732"/>
      <c r="BF117" s="732"/>
      <c r="BG117" s="732"/>
      <c r="BH117" s="732"/>
      <c r="BI117" s="732"/>
      <c r="BJ117" s="732"/>
      <c r="BK117" s="732"/>
      <c r="BL117" s="732"/>
      <c r="BM117" s="732"/>
      <c r="BN117" s="732"/>
      <c r="BO117" s="732"/>
      <c r="BP117" s="733"/>
      <c r="BQ117" s="798" t="s">
        <v>423</v>
      </c>
      <c r="BR117" s="799"/>
      <c r="BS117" s="799"/>
      <c r="BT117" s="799"/>
      <c r="BU117" s="799"/>
      <c r="BV117" s="799" t="s">
        <v>424</v>
      </c>
      <c r="BW117" s="799"/>
      <c r="BX117" s="799"/>
      <c r="BY117" s="799"/>
      <c r="BZ117" s="799"/>
      <c r="CA117" s="799" t="s">
        <v>423</v>
      </c>
      <c r="CB117" s="799"/>
      <c r="CC117" s="799"/>
      <c r="CD117" s="799"/>
      <c r="CE117" s="799"/>
      <c r="CF117" s="863" t="s">
        <v>423</v>
      </c>
      <c r="CG117" s="864"/>
      <c r="CH117" s="864"/>
      <c r="CI117" s="864"/>
      <c r="CJ117" s="864"/>
      <c r="CK117" s="918"/>
      <c r="CL117" s="803"/>
      <c r="CM117" s="806" t="s">
        <v>446</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423</v>
      </c>
      <c r="DH117" s="799"/>
      <c r="DI117" s="799"/>
      <c r="DJ117" s="799"/>
      <c r="DK117" s="799"/>
      <c r="DL117" s="799" t="s">
        <v>423</v>
      </c>
      <c r="DM117" s="799"/>
      <c r="DN117" s="799"/>
      <c r="DO117" s="799"/>
      <c r="DP117" s="799"/>
      <c r="DQ117" s="799" t="s">
        <v>423</v>
      </c>
      <c r="DR117" s="799"/>
      <c r="DS117" s="799"/>
      <c r="DT117" s="799"/>
      <c r="DU117" s="799"/>
      <c r="DV117" s="776" t="s">
        <v>423</v>
      </c>
      <c r="DW117" s="776"/>
      <c r="DX117" s="776"/>
      <c r="DY117" s="776"/>
      <c r="DZ117" s="777"/>
    </row>
    <row r="118" spans="1:130" s="234" customFormat="1" ht="26.25" customHeight="1" x14ac:dyDescent="0.2">
      <c r="A118" s="888" t="s">
        <v>417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415</v>
      </c>
      <c r="AB118" s="889"/>
      <c r="AC118" s="889"/>
      <c r="AD118" s="889"/>
      <c r="AE118" s="890"/>
      <c r="AF118" s="891" t="s">
        <v>297</v>
      </c>
      <c r="AG118" s="889"/>
      <c r="AH118" s="889"/>
      <c r="AI118" s="889"/>
      <c r="AJ118" s="890"/>
      <c r="AK118" s="891" t="s">
        <v>296</v>
      </c>
      <c r="AL118" s="889"/>
      <c r="AM118" s="889"/>
      <c r="AN118" s="889"/>
      <c r="AO118" s="890"/>
      <c r="AP118" s="892" t="s">
        <v>416</v>
      </c>
      <c r="AQ118" s="893"/>
      <c r="AR118" s="893"/>
      <c r="AS118" s="893"/>
      <c r="AT118" s="894"/>
      <c r="AU118" s="923"/>
      <c r="AV118" s="924"/>
      <c r="AW118" s="924"/>
      <c r="AX118" s="924"/>
      <c r="AY118" s="924"/>
      <c r="AZ118" s="867" t="s">
        <v>447</v>
      </c>
      <c r="BA118" s="868"/>
      <c r="BB118" s="868"/>
      <c r="BC118" s="868"/>
      <c r="BD118" s="868"/>
      <c r="BE118" s="868"/>
      <c r="BF118" s="868"/>
      <c r="BG118" s="868"/>
      <c r="BH118" s="868"/>
      <c r="BI118" s="868"/>
      <c r="BJ118" s="868"/>
      <c r="BK118" s="868"/>
      <c r="BL118" s="868"/>
      <c r="BM118" s="868"/>
      <c r="BN118" s="868"/>
      <c r="BO118" s="868"/>
      <c r="BP118" s="869"/>
      <c r="BQ118" s="850" t="s">
        <v>423</v>
      </c>
      <c r="BR118" s="830"/>
      <c r="BS118" s="830"/>
      <c r="BT118" s="830"/>
      <c r="BU118" s="830"/>
      <c r="BV118" s="830" t="s">
        <v>361</v>
      </c>
      <c r="BW118" s="830"/>
      <c r="BX118" s="830"/>
      <c r="BY118" s="830"/>
      <c r="BZ118" s="830"/>
      <c r="CA118" s="830" t="s">
        <v>361</v>
      </c>
      <c r="CB118" s="830"/>
      <c r="CC118" s="830"/>
      <c r="CD118" s="830"/>
      <c r="CE118" s="830"/>
      <c r="CF118" s="863" t="s">
        <v>361</v>
      </c>
      <c r="CG118" s="864"/>
      <c r="CH118" s="864"/>
      <c r="CI118" s="864"/>
      <c r="CJ118" s="864"/>
      <c r="CK118" s="918"/>
      <c r="CL118" s="803"/>
      <c r="CM118" s="806" t="s">
        <v>448</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v>39645661</v>
      </c>
      <c r="DH118" s="799"/>
      <c r="DI118" s="799"/>
      <c r="DJ118" s="799"/>
      <c r="DK118" s="799"/>
      <c r="DL118" s="799">
        <v>38035824</v>
      </c>
      <c r="DM118" s="799"/>
      <c r="DN118" s="799"/>
      <c r="DO118" s="799"/>
      <c r="DP118" s="799"/>
      <c r="DQ118" s="799">
        <v>36360261</v>
      </c>
      <c r="DR118" s="799"/>
      <c r="DS118" s="799"/>
      <c r="DT118" s="799"/>
      <c r="DU118" s="799"/>
      <c r="DV118" s="776">
        <v>13</v>
      </c>
      <c r="DW118" s="776"/>
      <c r="DX118" s="776"/>
      <c r="DY118" s="776"/>
      <c r="DZ118" s="777"/>
    </row>
    <row r="119" spans="1:130" s="234" customFormat="1" ht="26.25" customHeight="1" x14ac:dyDescent="0.2">
      <c r="A119" s="800" t="s">
        <v>420</v>
      </c>
      <c r="B119" s="801"/>
      <c r="C119" s="878" t="s">
        <v>421</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v>91454</v>
      </c>
      <c r="AB119" s="882"/>
      <c r="AC119" s="882"/>
      <c r="AD119" s="882"/>
      <c r="AE119" s="883"/>
      <c r="AF119" s="884">
        <v>91454</v>
      </c>
      <c r="AG119" s="882"/>
      <c r="AH119" s="882"/>
      <c r="AI119" s="882"/>
      <c r="AJ119" s="883"/>
      <c r="AK119" s="884">
        <v>91454</v>
      </c>
      <c r="AL119" s="882"/>
      <c r="AM119" s="882"/>
      <c r="AN119" s="882"/>
      <c r="AO119" s="883"/>
      <c r="AP119" s="885">
        <v>0</v>
      </c>
      <c r="AQ119" s="886"/>
      <c r="AR119" s="886"/>
      <c r="AS119" s="886"/>
      <c r="AT119" s="887"/>
      <c r="AU119" s="925"/>
      <c r="AV119" s="926"/>
      <c r="AW119" s="926"/>
      <c r="AX119" s="926"/>
      <c r="AY119" s="926"/>
      <c r="AZ119" s="265" t="s">
        <v>155</v>
      </c>
      <c r="BA119" s="265"/>
      <c r="BB119" s="265"/>
      <c r="BC119" s="265"/>
      <c r="BD119" s="265"/>
      <c r="BE119" s="265"/>
      <c r="BF119" s="265"/>
      <c r="BG119" s="265"/>
      <c r="BH119" s="265"/>
      <c r="BI119" s="265"/>
      <c r="BJ119" s="265"/>
      <c r="BK119" s="265"/>
      <c r="BL119" s="265"/>
      <c r="BM119" s="265"/>
      <c r="BN119" s="265"/>
      <c r="BO119" s="865" t="s">
        <v>449</v>
      </c>
      <c r="BP119" s="866"/>
      <c r="BQ119" s="850">
        <v>1293817596</v>
      </c>
      <c r="BR119" s="830"/>
      <c r="BS119" s="830"/>
      <c r="BT119" s="830"/>
      <c r="BU119" s="830"/>
      <c r="BV119" s="830">
        <v>1293386069</v>
      </c>
      <c r="BW119" s="830"/>
      <c r="BX119" s="830"/>
      <c r="BY119" s="830"/>
      <c r="BZ119" s="830"/>
      <c r="CA119" s="830">
        <v>1294817589</v>
      </c>
      <c r="CB119" s="830"/>
      <c r="CC119" s="830"/>
      <c r="CD119" s="830"/>
      <c r="CE119" s="830"/>
      <c r="CF119" s="728"/>
      <c r="CG119" s="729"/>
      <c r="CH119" s="729"/>
      <c r="CI119" s="729"/>
      <c r="CJ119" s="819"/>
      <c r="CK119" s="919"/>
      <c r="CL119" s="805"/>
      <c r="CM119" s="823" t="s">
        <v>450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128</v>
      </c>
      <c r="DH119" s="799"/>
      <c r="DI119" s="799"/>
      <c r="DJ119" s="799"/>
      <c r="DK119" s="799"/>
      <c r="DL119" s="799">
        <v>496614</v>
      </c>
      <c r="DM119" s="799"/>
      <c r="DN119" s="799"/>
      <c r="DO119" s="799"/>
      <c r="DP119" s="799"/>
      <c r="DQ119" s="799">
        <v>3922038</v>
      </c>
      <c r="DR119" s="799"/>
      <c r="DS119" s="799"/>
      <c r="DT119" s="799"/>
      <c r="DU119" s="799"/>
      <c r="DV119" s="776">
        <v>1.4</v>
      </c>
      <c r="DW119" s="776"/>
      <c r="DX119" s="776"/>
      <c r="DY119" s="776"/>
      <c r="DZ119" s="777"/>
    </row>
    <row r="120" spans="1:130" s="234" customFormat="1" ht="26.25" customHeight="1" x14ac:dyDescent="0.2">
      <c r="A120" s="802"/>
      <c r="B120" s="803"/>
      <c r="C120" s="806" t="s">
        <v>426</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128</v>
      </c>
      <c r="AB120" s="762"/>
      <c r="AC120" s="762"/>
      <c r="AD120" s="762"/>
      <c r="AE120" s="763"/>
      <c r="AF120" s="764" t="s">
        <v>128</v>
      </c>
      <c r="AG120" s="762"/>
      <c r="AH120" s="762"/>
      <c r="AI120" s="762"/>
      <c r="AJ120" s="763"/>
      <c r="AK120" s="764" t="s">
        <v>128</v>
      </c>
      <c r="AL120" s="762"/>
      <c r="AM120" s="762"/>
      <c r="AN120" s="762"/>
      <c r="AO120" s="763"/>
      <c r="AP120" s="809" t="s">
        <v>128</v>
      </c>
      <c r="AQ120" s="810"/>
      <c r="AR120" s="810"/>
      <c r="AS120" s="810"/>
      <c r="AT120" s="811"/>
      <c r="AU120" s="870" t="s">
        <v>451</v>
      </c>
      <c r="AV120" s="871"/>
      <c r="AW120" s="871"/>
      <c r="AX120" s="871"/>
      <c r="AY120" s="872"/>
      <c r="AZ120" s="844" t="s">
        <v>452</v>
      </c>
      <c r="BA120" s="790"/>
      <c r="BB120" s="790"/>
      <c r="BC120" s="790"/>
      <c r="BD120" s="790"/>
      <c r="BE120" s="790"/>
      <c r="BF120" s="790"/>
      <c r="BG120" s="790"/>
      <c r="BH120" s="790"/>
      <c r="BI120" s="790"/>
      <c r="BJ120" s="790"/>
      <c r="BK120" s="790"/>
      <c r="BL120" s="790"/>
      <c r="BM120" s="790"/>
      <c r="BN120" s="790"/>
      <c r="BO120" s="790"/>
      <c r="BP120" s="791"/>
      <c r="BQ120" s="845">
        <v>56556807</v>
      </c>
      <c r="BR120" s="827"/>
      <c r="BS120" s="827"/>
      <c r="BT120" s="827"/>
      <c r="BU120" s="827"/>
      <c r="BV120" s="827">
        <v>55163136</v>
      </c>
      <c r="BW120" s="827"/>
      <c r="BX120" s="827"/>
      <c r="BY120" s="827"/>
      <c r="BZ120" s="827"/>
      <c r="CA120" s="827">
        <v>63790821</v>
      </c>
      <c r="CB120" s="827"/>
      <c r="CC120" s="827"/>
      <c r="CD120" s="827"/>
      <c r="CE120" s="827"/>
      <c r="CF120" s="854">
        <v>22.8</v>
      </c>
      <c r="CG120" s="855"/>
      <c r="CH120" s="855"/>
      <c r="CI120" s="855"/>
      <c r="CJ120" s="855"/>
      <c r="CK120" s="856" t="s">
        <v>453</v>
      </c>
      <c r="CL120" s="836"/>
      <c r="CM120" s="836"/>
      <c r="CN120" s="836"/>
      <c r="CO120" s="837"/>
      <c r="CP120" s="860" t="s">
        <v>454</v>
      </c>
      <c r="CQ120" s="861"/>
      <c r="CR120" s="861"/>
      <c r="CS120" s="861"/>
      <c r="CT120" s="861"/>
      <c r="CU120" s="861"/>
      <c r="CV120" s="861"/>
      <c r="CW120" s="861"/>
      <c r="CX120" s="861"/>
      <c r="CY120" s="861"/>
      <c r="CZ120" s="861"/>
      <c r="DA120" s="861"/>
      <c r="DB120" s="861"/>
      <c r="DC120" s="861"/>
      <c r="DD120" s="861"/>
      <c r="DE120" s="861"/>
      <c r="DF120" s="862"/>
      <c r="DG120" s="845">
        <v>19783560</v>
      </c>
      <c r="DH120" s="827"/>
      <c r="DI120" s="827"/>
      <c r="DJ120" s="827"/>
      <c r="DK120" s="827"/>
      <c r="DL120" s="827">
        <v>22111629</v>
      </c>
      <c r="DM120" s="827"/>
      <c r="DN120" s="827"/>
      <c r="DO120" s="827"/>
      <c r="DP120" s="827"/>
      <c r="DQ120" s="827">
        <v>24350192</v>
      </c>
      <c r="DR120" s="827"/>
      <c r="DS120" s="827"/>
      <c r="DT120" s="827"/>
      <c r="DU120" s="827"/>
      <c r="DV120" s="828">
        <v>8.6999999999999993</v>
      </c>
      <c r="DW120" s="828"/>
      <c r="DX120" s="828"/>
      <c r="DY120" s="828"/>
      <c r="DZ120" s="829"/>
    </row>
    <row r="121" spans="1:130" s="234" customFormat="1" ht="26.25" customHeight="1" x14ac:dyDescent="0.2">
      <c r="A121" s="802"/>
      <c r="B121" s="803"/>
      <c r="C121" s="851" t="s">
        <v>455</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49269</v>
      </c>
      <c r="AB121" s="762"/>
      <c r="AC121" s="762"/>
      <c r="AD121" s="762"/>
      <c r="AE121" s="763"/>
      <c r="AF121" s="764">
        <v>41683</v>
      </c>
      <c r="AG121" s="762"/>
      <c r="AH121" s="762"/>
      <c r="AI121" s="762"/>
      <c r="AJ121" s="763"/>
      <c r="AK121" s="764">
        <v>25009</v>
      </c>
      <c r="AL121" s="762"/>
      <c r="AM121" s="762"/>
      <c r="AN121" s="762"/>
      <c r="AO121" s="763"/>
      <c r="AP121" s="809">
        <v>0</v>
      </c>
      <c r="AQ121" s="810"/>
      <c r="AR121" s="810"/>
      <c r="AS121" s="810"/>
      <c r="AT121" s="811"/>
      <c r="AU121" s="873"/>
      <c r="AV121" s="874"/>
      <c r="AW121" s="874"/>
      <c r="AX121" s="874"/>
      <c r="AY121" s="875"/>
      <c r="AZ121" s="797" t="s">
        <v>456</v>
      </c>
      <c r="BA121" s="732"/>
      <c r="BB121" s="732"/>
      <c r="BC121" s="732"/>
      <c r="BD121" s="732"/>
      <c r="BE121" s="732"/>
      <c r="BF121" s="732"/>
      <c r="BG121" s="732"/>
      <c r="BH121" s="732"/>
      <c r="BI121" s="732"/>
      <c r="BJ121" s="732"/>
      <c r="BK121" s="732"/>
      <c r="BL121" s="732"/>
      <c r="BM121" s="732"/>
      <c r="BN121" s="732"/>
      <c r="BO121" s="732"/>
      <c r="BP121" s="733"/>
      <c r="BQ121" s="798">
        <v>5909191</v>
      </c>
      <c r="BR121" s="799"/>
      <c r="BS121" s="799"/>
      <c r="BT121" s="799"/>
      <c r="BU121" s="799"/>
      <c r="BV121" s="799">
        <v>5238490</v>
      </c>
      <c r="BW121" s="799"/>
      <c r="BX121" s="799"/>
      <c r="BY121" s="799"/>
      <c r="BZ121" s="799"/>
      <c r="CA121" s="799">
        <v>4821076</v>
      </c>
      <c r="CB121" s="799"/>
      <c r="CC121" s="799"/>
      <c r="CD121" s="799"/>
      <c r="CE121" s="799"/>
      <c r="CF121" s="863">
        <v>1.7</v>
      </c>
      <c r="CG121" s="864"/>
      <c r="CH121" s="864"/>
      <c r="CI121" s="864"/>
      <c r="CJ121" s="864"/>
      <c r="CK121" s="857"/>
      <c r="CL121" s="839"/>
      <c r="CM121" s="839"/>
      <c r="CN121" s="839"/>
      <c r="CO121" s="840"/>
      <c r="CP121" s="820" t="s">
        <v>457</v>
      </c>
      <c r="CQ121" s="821"/>
      <c r="CR121" s="821"/>
      <c r="CS121" s="821"/>
      <c r="CT121" s="821"/>
      <c r="CU121" s="821"/>
      <c r="CV121" s="821"/>
      <c r="CW121" s="821"/>
      <c r="CX121" s="821"/>
      <c r="CY121" s="821"/>
      <c r="CZ121" s="821"/>
      <c r="DA121" s="821"/>
      <c r="DB121" s="821"/>
      <c r="DC121" s="821"/>
      <c r="DD121" s="821"/>
      <c r="DE121" s="821"/>
      <c r="DF121" s="822"/>
      <c r="DG121" s="798">
        <v>14820861</v>
      </c>
      <c r="DH121" s="799"/>
      <c r="DI121" s="799"/>
      <c r="DJ121" s="799"/>
      <c r="DK121" s="799"/>
      <c r="DL121" s="799">
        <v>15395391</v>
      </c>
      <c r="DM121" s="799"/>
      <c r="DN121" s="799"/>
      <c r="DO121" s="799"/>
      <c r="DP121" s="799"/>
      <c r="DQ121" s="799">
        <v>14601160</v>
      </c>
      <c r="DR121" s="799"/>
      <c r="DS121" s="799"/>
      <c r="DT121" s="799"/>
      <c r="DU121" s="799"/>
      <c r="DV121" s="776">
        <v>5.2</v>
      </c>
      <c r="DW121" s="776"/>
      <c r="DX121" s="776"/>
      <c r="DY121" s="776"/>
      <c r="DZ121" s="777"/>
    </row>
    <row r="122" spans="1:130" s="234" customFormat="1" ht="26.25" customHeight="1" x14ac:dyDescent="0.2">
      <c r="A122" s="802"/>
      <c r="B122" s="803"/>
      <c r="C122" s="806" t="s">
        <v>437</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51722</v>
      </c>
      <c r="AB122" s="762"/>
      <c r="AC122" s="762"/>
      <c r="AD122" s="762"/>
      <c r="AE122" s="763"/>
      <c r="AF122" s="764">
        <v>50955</v>
      </c>
      <c r="AG122" s="762"/>
      <c r="AH122" s="762"/>
      <c r="AI122" s="762"/>
      <c r="AJ122" s="763"/>
      <c r="AK122" s="764">
        <v>50949</v>
      </c>
      <c r="AL122" s="762"/>
      <c r="AM122" s="762"/>
      <c r="AN122" s="762"/>
      <c r="AO122" s="763"/>
      <c r="AP122" s="809">
        <v>0</v>
      </c>
      <c r="AQ122" s="810"/>
      <c r="AR122" s="810"/>
      <c r="AS122" s="810"/>
      <c r="AT122" s="811"/>
      <c r="AU122" s="873"/>
      <c r="AV122" s="874"/>
      <c r="AW122" s="874"/>
      <c r="AX122" s="874"/>
      <c r="AY122" s="875"/>
      <c r="AZ122" s="867" t="s">
        <v>458</v>
      </c>
      <c r="BA122" s="868"/>
      <c r="BB122" s="868"/>
      <c r="BC122" s="868"/>
      <c r="BD122" s="868"/>
      <c r="BE122" s="868"/>
      <c r="BF122" s="868"/>
      <c r="BG122" s="868"/>
      <c r="BH122" s="868"/>
      <c r="BI122" s="868"/>
      <c r="BJ122" s="868"/>
      <c r="BK122" s="868"/>
      <c r="BL122" s="868"/>
      <c r="BM122" s="868"/>
      <c r="BN122" s="868"/>
      <c r="BO122" s="868"/>
      <c r="BP122" s="869"/>
      <c r="BQ122" s="850">
        <v>675030262</v>
      </c>
      <c r="BR122" s="830"/>
      <c r="BS122" s="830"/>
      <c r="BT122" s="830"/>
      <c r="BU122" s="830"/>
      <c r="BV122" s="830">
        <v>671594097</v>
      </c>
      <c r="BW122" s="830"/>
      <c r="BX122" s="830"/>
      <c r="BY122" s="830"/>
      <c r="BZ122" s="830"/>
      <c r="CA122" s="830">
        <v>664746073</v>
      </c>
      <c r="CB122" s="830"/>
      <c r="CC122" s="830"/>
      <c r="CD122" s="830"/>
      <c r="CE122" s="830"/>
      <c r="CF122" s="831">
        <v>237.3</v>
      </c>
      <c r="CG122" s="832"/>
      <c r="CH122" s="832"/>
      <c r="CI122" s="832"/>
      <c r="CJ122" s="832"/>
      <c r="CK122" s="857"/>
      <c r="CL122" s="839"/>
      <c r="CM122" s="839"/>
      <c r="CN122" s="839"/>
      <c r="CO122" s="840"/>
      <c r="CP122" s="820" t="s">
        <v>459</v>
      </c>
      <c r="CQ122" s="821"/>
      <c r="CR122" s="821"/>
      <c r="CS122" s="821"/>
      <c r="CT122" s="821"/>
      <c r="CU122" s="821"/>
      <c r="CV122" s="821"/>
      <c r="CW122" s="821"/>
      <c r="CX122" s="821"/>
      <c r="CY122" s="821"/>
      <c r="CZ122" s="821"/>
      <c r="DA122" s="821"/>
      <c r="DB122" s="821"/>
      <c r="DC122" s="821"/>
      <c r="DD122" s="821"/>
      <c r="DE122" s="821"/>
      <c r="DF122" s="822"/>
      <c r="DG122" s="798">
        <v>138849</v>
      </c>
      <c r="DH122" s="799"/>
      <c r="DI122" s="799"/>
      <c r="DJ122" s="799"/>
      <c r="DK122" s="799"/>
      <c r="DL122" s="799">
        <v>77980</v>
      </c>
      <c r="DM122" s="799"/>
      <c r="DN122" s="799"/>
      <c r="DO122" s="799"/>
      <c r="DP122" s="799"/>
      <c r="DQ122" s="799">
        <v>26596</v>
      </c>
      <c r="DR122" s="799"/>
      <c r="DS122" s="799"/>
      <c r="DT122" s="799"/>
      <c r="DU122" s="799"/>
      <c r="DV122" s="776">
        <v>0</v>
      </c>
      <c r="DW122" s="776"/>
      <c r="DX122" s="776"/>
      <c r="DY122" s="776"/>
      <c r="DZ122" s="777"/>
    </row>
    <row r="123" spans="1:130" s="234" customFormat="1" ht="26.25" customHeight="1" x14ac:dyDescent="0.2">
      <c r="A123" s="802"/>
      <c r="B123" s="803"/>
      <c r="C123" s="806" t="s">
        <v>443</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128</v>
      </c>
      <c r="AB123" s="762"/>
      <c r="AC123" s="762"/>
      <c r="AD123" s="762"/>
      <c r="AE123" s="763"/>
      <c r="AF123" s="764" t="s">
        <v>460</v>
      </c>
      <c r="AG123" s="762"/>
      <c r="AH123" s="762"/>
      <c r="AI123" s="762"/>
      <c r="AJ123" s="763"/>
      <c r="AK123" s="764" t="s">
        <v>128</v>
      </c>
      <c r="AL123" s="762"/>
      <c r="AM123" s="762"/>
      <c r="AN123" s="762"/>
      <c r="AO123" s="763"/>
      <c r="AP123" s="809" t="s">
        <v>461</v>
      </c>
      <c r="AQ123" s="810"/>
      <c r="AR123" s="810"/>
      <c r="AS123" s="810"/>
      <c r="AT123" s="811"/>
      <c r="AU123" s="876"/>
      <c r="AV123" s="877"/>
      <c r="AW123" s="877"/>
      <c r="AX123" s="877"/>
      <c r="AY123" s="877"/>
      <c r="AZ123" s="265" t="s">
        <v>155</v>
      </c>
      <c r="BA123" s="265"/>
      <c r="BB123" s="265"/>
      <c r="BC123" s="265"/>
      <c r="BD123" s="265"/>
      <c r="BE123" s="265"/>
      <c r="BF123" s="265"/>
      <c r="BG123" s="265"/>
      <c r="BH123" s="265"/>
      <c r="BI123" s="265"/>
      <c r="BJ123" s="265"/>
      <c r="BK123" s="265"/>
      <c r="BL123" s="265"/>
      <c r="BM123" s="265"/>
      <c r="BN123" s="265"/>
      <c r="BO123" s="865" t="s">
        <v>462</v>
      </c>
      <c r="BP123" s="866"/>
      <c r="BQ123" s="817">
        <v>737496260</v>
      </c>
      <c r="BR123" s="818"/>
      <c r="BS123" s="818"/>
      <c r="BT123" s="818"/>
      <c r="BU123" s="818"/>
      <c r="BV123" s="818">
        <v>731995723</v>
      </c>
      <c r="BW123" s="818"/>
      <c r="BX123" s="818"/>
      <c r="BY123" s="818"/>
      <c r="BZ123" s="818"/>
      <c r="CA123" s="818">
        <v>733357970</v>
      </c>
      <c r="CB123" s="818"/>
      <c r="CC123" s="818"/>
      <c r="CD123" s="818"/>
      <c r="CE123" s="818"/>
      <c r="CF123" s="728"/>
      <c r="CG123" s="729"/>
      <c r="CH123" s="729"/>
      <c r="CI123" s="729"/>
      <c r="CJ123" s="819"/>
      <c r="CK123" s="857"/>
      <c r="CL123" s="839"/>
      <c r="CM123" s="839"/>
      <c r="CN123" s="839"/>
      <c r="CO123" s="840"/>
      <c r="CP123" s="820" t="s">
        <v>463</v>
      </c>
      <c r="CQ123" s="821"/>
      <c r="CR123" s="821"/>
      <c r="CS123" s="821"/>
      <c r="CT123" s="821"/>
      <c r="CU123" s="821"/>
      <c r="CV123" s="821"/>
      <c r="CW123" s="821"/>
      <c r="CX123" s="821"/>
      <c r="CY123" s="821"/>
      <c r="CZ123" s="821"/>
      <c r="DA123" s="821"/>
      <c r="DB123" s="821"/>
      <c r="DC123" s="821"/>
      <c r="DD123" s="821"/>
      <c r="DE123" s="821"/>
      <c r="DF123" s="822"/>
      <c r="DG123" s="798" t="s">
        <v>128</v>
      </c>
      <c r="DH123" s="799"/>
      <c r="DI123" s="799"/>
      <c r="DJ123" s="799"/>
      <c r="DK123" s="799"/>
      <c r="DL123" s="799" t="s">
        <v>464</v>
      </c>
      <c r="DM123" s="799"/>
      <c r="DN123" s="799"/>
      <c r="DO123" s="799"/>
      <c r="DP123" s="799"/>
      <c r="DQ123" s="799" t="s">
        <v>465</v>
      </c>
      <c r="DR123" s="799"/>
      <c r="DS123" s="799"/>
      <c r="DT123" s="799"/>
      <c r="DU123" s="799"/>
      <c r="DV123" s="776" t="s">
        <v>128</v>
      </c>
      <c r="DW123" s="776"/>
      <c r="DX123" s="776"/>
      <c r="DY123" s="776"/>
      <c r="DZ123" s="777"/>
    </row>
    <row r="124" spans="1:130" s="234" customFormat="1" ht="26.25" customHeight="1" thickBot="1" x14ac:dyDescent="0.25">
      <c r="A124" s="802"/>
      <c r="B124" s="803"/>
      <c r="C124" s="806" t="s">
        <v>446</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128</v>
      </c>
      <c r="AB124" s="762"/>
      <c r="AC124" s="762"/>
      <c r="AD124" s="762"/>
      <c r="AE124" s="763"/>
      <c r="AF124" s="764" t="s">
        <v>466</v>
      </c>
      <c r="AG124" s="762"/>
      <c r="AH124" s="762"/>
      <c r="AI124" s="762"/>
      <c r="AJ124" s="763"/>
      <c r="AK124" s="764" t="s">
        <v>361</v>
      </c>
      <c r="AL124" s="762"/>
      <c r="AM124" s="762"/>
      <c r="AN124" s="762"/>
      <c r="AO124" s="763"/>
      <c r="AP124" s="809" t="s">
        <v>128</v>
      </c>
      <c r="AQ124" s="810"/>
      <c r="AR124" s="810"/>
      <c r="AS124" s="810"/>
      <c r="AT124" s="811"/>
      <c r="AU124" s="812" t="s">
        <v>467</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199.6</v>
      </c>
      <c r="BR124" s="816"/>
      <c r="BS124" s="816"/>
      <c r="BT124" s="816"/>
      <c r="BU124" s="816"/>
      <c r="BV124" s="816">
        <v>200.2</v>
      </c>
      <c r="BW124" s="816"/>
      <c r="BX124" s="816"/>
      <c r="BY124" s="816"/>
      <c r="BZ124" s="816"/>
      <c r="CA124" s="816">
        <v>200.4</v>
      </c>
      <c r="CB124" s="816"/>
      <c r="CC124" s="816"/>
      <c r="CD124" s="816"/>
      <c r="CE124" s="816"/>
      <c r="CF124" s="706"/>
      <c r="CG124" s="707"/>
      <c r="CH124" s="707"/>
      <c r="CI124" s="707"/>
      <c r="CJ124" s="846"/>
      <c r="CK124" s="858"/>
      <c r="CL124" s="858"/>
      <c r="CM124" s="858"/>
      <c r="CN124" s="858"/>
      <c r="CO124" s="859"/>
      <c r="CP124" s="847" t="s">
        <v>468</v>
      </c>
      <c r="CQ124" s="848"/>
      <c r="CR124" s="848"/>
      <c r="CS124" s="848"/>
      <c r="CT124" s="848"/>
      <c r="CU124" s="848"/>
      <c r="CV124" s="848"/>
      <c r="CW124" s="848"/>
      <c r="CX124" s="848"/>
      <c r="CY124" s="848"/>
      <c r="CZ124" s="848"/>
      <c r="DA124" s="848"/>
      <c r="DB124" s="848"/>
      <c r="DC124" s="848"/>
      <c r="DD124" s="848"/>
      <c r="DE124" s="848"/>
      <c r="DF124" s="849"/>
      <c r="DG124" s="850" t="s">
        <v>469</v>
      </c>
      <c r="DH124" s="830"/>
      <c r="DI124" s="830"/>
      <c r="DJ124" s="830"/>
      <c r="DK124" s="830"/>
      <c r="DL124" s="830" t="s">
        <v>128</v>
      </c>
      <c r="DM124" s="830"/>
      <c r="DN124" s="830"/>
      <c r="DO124" s="830"/>
      <c r="DP124" s="830"/>
      <c r="DQ124" s="830" t="s">
        <v>128</v>
      </c>
      <c r="DR124" s="830"/>
      <c r="DS124" s="830"/>
      <c r="DT124" s="830"/>
      <c r="DU124" s="830"/>
      <c r="DV124" s="833" t="s">
        <v>128</v>
      </c>
      <c r="DW124" s="833"/>
      <c r="DX124" s="833"/>
      <c r="DY124" s="833"/>
      <c r="DZ124" s="834"/>
    </row>
    <row r="125" spans="1:130" s="234" customFormat="1" ht="26.25" customHeight="1" x14ac:dyDescent="0.2">
      <c r="A125" s="802"/>
      <c r="B125" s="803"/>
      <c r="C125" s="806" t="s">
        <v>448</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v>2542462</v>
      </c>
      <c r="AB125" s="762"/>
      <c r="AC125" s="762"/>
      <c r="AD125" s="762"/>
      <c r="AE125" s="763"/>
      <c r="AF125" s="764">
        <v>2555139</v>
      </c>
      <c r="AG125" s="762"/>
      <c r="AH125" s="762"/>
      <c r="AI125" s="762"/>
      <c r="AJ125" s="763"/>
      <c r="AK125" s="764">
        <v>2574377</v>
      </c>
      <c r="AL125" s="762"/>
      <c r="AM125" s="762"/>
      <c r="AN125" s="762"/>
      <c r="AO125" s="763"/>
      <c r="AP125" s="809">
        <v>0.9</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470</v>
      </c>
      <c r="CL125" s="836"/>
      <c r="CM125" s="836"/>
      <c r="CN125" s="836"/>
      <c r="CO125" s="837"/>
      <c r="CP125" s="844" t="s">
        <v>471</v>
      </c>
      <c r="CQ125" s="790"/>
      <c r="CR125" s="790"/>
      <c r="CS125" s="790"/>
      <c r="CT125" s="790"/>
      <c r="CU125" s="790"/>
      <c r="CV125" s="790"/>
      <c r="CW125" s="790"/>
      <c r="CX125" s="790"/>
      <c r="CY125" s="790"/>
      <c r="CZ125" s="790"/>
      <c r="DA125" s="790"/>
      <c r="DB125" s="790"/>
      <c r="DC125" s="790"/>
      <c r="DD125" s="790"/>
      <c r="DE125" s="790"/>
      <c r="DF125" s="791"/>
      <c r="DG125" s="845" t="s">
        <v>128</v>
      </c>
      <c r="DH125" s="827"/>
      <c r="DI125" s="827"/>
      <c r="DJ125" s="827"/>
      <c r="DK125" s="827"/>
      <c r="DL125" s="827" t="s">
        <v>128</v>
      </c>
      <c r="DM125" s="827"/>
      <c r="DN125" s="827"/>
      <c r="DO125" s="827"/>
      <c r="DP125" s="827"/>
      <c r="DQ125" s="827" t="s">
        <v>128</v>
      </c>
      <c r="DR125" s="827"/>
      <c r="DS125" s="827"/>
      <c r="DT125" s="827"/>
      <c r="DU125" s="827"/>
      <c r="DV125" s="828" t="s">
        <v>469</v>
      </c>
      <c r="DW125" s="828"/>
      <c r="DX125" s="828"/>
      <c r="DY125" s="828"/>
      <c r="DZ125" s="829"/>
    </row>
    <row r="126" spans="1:130" s="234" customFormat="1" ht="26.25" customHeight="1" thickBot="1" x14ac:dyDescent="0.25">
      <c r="A126" s="802"/>
      <c r="B126" s="803"/>
      <c r="C126" s="806" t="s">
        <v>450</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128</v>
      </c>
      <c r="AB126" s="762"/>
      <c r="AC126" s="762"/>
      <c r="AD126" s="762"/>
      <c r="AE126" s="763"/>
      <c r="AF126" s="764" t="s">
        <v>128</v>
      </c>
      <c r="AG126" s="762"/>
      <c r="AH126" s="762"/>
      <c r="AI126" s="762"/>
      <c r="AJ126" s="763"/>
      <c r="AK126" s="764">
        <v>29965</v>
      </c>
      <c r="AL126" s="762"/>
      <c r="AM126" s="762"/>
      <c r="AN126" s="762"/>
      <c r="AO126" s="763"/>
      <c r="AP126" s="809">
        <v>0</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472</v>
      </c>
      <c r="CQ126" s="732"/>
      <c r="CR126" s="732"/>
      <c r="CS126" s="732"/>
      <c r="CT126" s="732"/>
      <c r="CU126" s="732"/>
      <c r="CV126" s="732"/>
      <c r="CW126" s="732"/>
      <c r="CX126" s="732"/>
      <c r="CY126" s="732"/>
      <c r="CZ126" s="732"/>
      <c r="DA126" s="732"/>
      <c r="DB126" s="732"/>
      <c r="DC126" s="732"/>
      <c r="DD126" s="732"/>
      <c r="DE126" s="732"/>
      <c r="DF126" s="733"/>
      <c r="DG126" s="798" t="s">
        <v>128</v>
      </c>
      <c r="DH126" s="799"/>
      <c r="DI126" s="799"/>
      <c r="DJ126" s="799"/>
      <c r="DK126" s="799"/>
      <c r="DL126" s="799" t="s">
        <v>128</v>
      </c>
      <c r="DM126" s="799"/>
      <c r="DN126" s="799"/>
      <c r="DO126" s="799"/>
      <c r="DP126" s="799"/>
      <c r="DQ126" s="799" t="s">
        <v>128</v>
      </c>
      <c r="DR126" s="799"/>
      <c r="DS126" s="799"/>
      <c r="DT126" s="799"/>
      <c r="DU126" s="799"/>
      <c r="DV126" s="776" t="s">
        <v>128</v>
      </c>
      <c r="DW126" s="776"/>
      <c r="DX126" s="776"/>
      <c r="DY126" s="776"/>
      <c r="DZ126" s="777"/>
    </row>
    <row r="127" spans="1:130" s="234" customFormat="1" ht="26.25" customHeight="1" x14ac:dyDescent="0.2">
      <c r="A127" s="804"/>
      <c r="B127" s="805"/>
      <c r="C127" s="823" t="s">
        <v>473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t="s">
        <v>128</v>
      </c>
      <c r="AB127" s="762"/>
      <c r="AC127" s="762"/>
      <c r="AD127" s="762"/>
      <c r="AE127" s="763"/>
      <c r="AF127" s="764" t="s">
        <v>128</v>
      </c>
      <c r="AG127" s="762"/>
      <c r="AH127" s="762"/>
      <c r="AI127" s="762"/>
      <c r="AJ127" s="763"/>
      <c r="AK127" s="764" t="s">
        <v>128</v>
      </c>
      <c r="AL127" s="762"/>
      <c r="AM127" s="762"/>
      <c r="AN127" s="762"/>
      <c r="AO127" s="763"/>
      <c r="AP127" s="809" t="s">
        <v>469</v>
      </c>
      <c r="AQ127" s="810"/>
      <c r="AR127" s="810"/>
      <c r="AS127" s="810"/>
      <c r="AT127" s="811"/>
      <c r="AU127" s="270"/>
      <c r="AV127" s="270"/>
      <c r="AW127" s="270"/>
      <c r="AX127" s="826" t="s">
        <v>474</v>
      </c>
      <c r="AY127" s="794"/>
      <c r="AZ127" s="794"/>
      <c r="BA127" s="794"/>
      <c r="BB127" s="794"/>
      <c r="BC127" s="794"/>
      <c r="BD127" s="794"/>
      <c r="BE127" s="795"/>
      <c r="BF127" s="793" t="s">
        <v>475</v>
      </c>
      <c r="BG127" s="794"/>
      <c r="BH127" s="794"/>
      <c r="BI127" s="794"/>
      <c r="BJ127" s="794"/>
      <c r="BK127" s="794"/>
      <c r="BL127" s="795"/>
      <c r="BM127" s="793" t="s">
        <v>476</v>
      </c>
      <c r="BN127" s="794"/>
      <c r="BO127" s="794"/>
      <c r="BP127" s="794"/>
      <c r="BQ127" s="794"/>
      <c r="BR127" s="794"/>
      <c r="BS127" s="795"/>
      <c r="BT127" s="793" t="s">
        <v>477</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478</v>
      </c>
      <c r="CQ127" s="732"/>
      <c r="CR127" s="732"/>
      <c r="CS127" s="732"/>
      <c r="CT127" s="732"/>
      <c r="CU127" s="732"/>
      <c r="CV127" s="732"/>
      <c r="CW127" s="732"/>
      <c r="CX127" s="732"/>
      <c r="CY127" s="732"/>
      <c r="CZ127" s="732"/>
      <c r="DA127" s="732"/>
      <c r="DB127" s="732"/>
      <c r="DC127" s="732"/>
      <c r="DD127" s="732"/>
      <c r="DE127" s="732"/>
      <c r="DF127" s="733"/>
      <c r="DG127" s="798" t="s">
        <v>479</v>
      </c>
      <c r="DH127" s="799"/>
      <c r="DI127" s="799"/>
      <c r="DJ127" s="799"/>
      <c r="DK127" s="799"/>
      <c r="DL127" s="799" t="s">
        <v>128</v>
      </c>
      <c r="DM127" s="799"/>
      <c r="DN127" s="799"/>
      <c r="DO127" s="799"/>
      <c r="DP127" s="799"/>
      <c r="DQ127" s="799" t="s">
        <v>465</v>
      </c>
      <c r="DR127" s="799"/>
      <c r="DS127" s="799"/>
      <c r="DT127" s="799"/>
      <c r="DU127" s="799"/>
      <c r="DV127" s="776" t="s">
        <v>128</v>
      </c>
      <c r="DW127" s="776"/>
      <c r="DX127" s="776"/>
      <c r="DY127" s="776"/>
      <c r="DZ127" s="777"/>
    </row>
    <row r="128" spans="1:130" s="234" customFormat="1" ht="26.25" customHeight="1" thickBot="1" x14ac:dyDescent="0.25">
      <c r="A128" s="778" t="s">
        <v>480</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481</v>
      </c>
      <c r="X128" s="780"/>
      <c r="Y128" s="780"/>
      <c r="Z128" s="781"/>
      <c r="AA128" s="782">
        <v>779791</v>
      </c>
      <c r="AB128" s="783"/>
      <c r="AC128" s="783"/>
      <c r="AD128" s="783"/>
      <c r="AE128" s="784"/>
      <c r="AF128" s="785">
        <v>1087183</v>
      </c>
      <c r="AG128" s="783"/>
      <c r="AH128" s="783"/>
      <c r="AI128" s="783"/>
      <c r="AJ128" s="784"/>
      <c r="AK128" s="785">
        <v>3982428</v>
      </c>
      <c r="AL128" s="783"/>
      <c r="AM128" s="783"/>
      <c r="AN128" s="783"/>
      <c r="AO128" s="784"/>
      <c r="AP128" s="786"/>
      <c r="AQ128" s="787"/>
      <c r="AR128" s="787"/>
      <c r="AS128" s="787"/>
      <c r="AT128" s="788"/>
      <c r="AU128" s="270"/>
      <c r="AV128" s="270"/>
      <c r="AW128" s="270"/>
      <c r="AX128" s="789" t="s">
        <v>482</v>
      </c>
      <c r="AY128" s="790"/>
      <c r="AZ128" s="790"/>
      <c r="BA128" s="790"/>
      <c r="BB128" s="790"/>
      <c r="BC128" s="790"/>
      <c r="BD128" s="790"/>
      <c r="BE128" s="791"/>
      <c r="BF128" s="768" t="s">
        <v>128</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483</v>
      </c>
      <c r="CQ128" s="710"/>
      <c r="CR128" s="710"/>
      <c r="CS128" s="710"/>
      <c r="CT128" s="710"/>
      <c r="CU128" s="710"/>
      <c r="CV128" s="710"/>
      <c r="CW128" s="710"/>
      <c r="CX128" s="710"/>
      <c r="CY128" s="710"/>
      <c r="CZ128" s="710"/>
      <c r="DA128" s="710"/>
      <c r="DB128" s="710"/>
      <c r="DC128" s="710"/>
      <c r="DD128" s="710"/>
      <c r="DE128" s="710"/>
      <c r="DF128" s="711"/>
      <c r="DG128" s="772">
        <v>3690483</v>
      </c>
      <c r="DH128" s="773"/>
      <c r="DI128" s="773"/>
      <c r="DJ128" s="773"/>
      <c r="DK128" s="773"/>
      <c r="DL128" s="773">
        <v>3204859</v>
      </c>
      <c r="DM128" s="773"/>
      <c r="DN128" s="773"/>
      <c r="DO128" s="773"/>
      <c r="DP128" s="773"/>
      <c r="DQ128" s="773">
        <v>2844812</v>
      </c>
      <c r="DR128" s="773"/>
      <c r="DS128" s="773"/>
      <c r="DT128" s="773"/>
      <c r="DU128" s="773"/>
      <c r="DV128" s="774">
        <v>1</v>
      </c>
      <c r="DW128" s="774"/>
      <c r="DX128" s="774"/>
      <c r="DY128" s="774"/>
      <c r="DZ128" s="775"/>
    </row>
    <row r="129" spans="1:131" s="234" customFormat="1" ht="26.25" customHeight="1" x14ac:dyDescent="0.2">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484</v>
      </c>
      <c r="X129" s="759"/>
      <c r="Y129" s="759"/>
      <c r="Z129" s="760"/>
      <c r="AA129" s="761">
        <v>328458098</v>
      </c>
      <c r="AB129" s="762"/>
      <c r="AC129" s="762"/>
      <c r="AD129" s="762"/>
      <c r="AE129" s="763"/>
      <c r="AF129" s="764">
        <v>331724245</v>
      </c>
      <c r="AG129" s="762"/>
      <c r="AH129" s="762"/>
      <c r="AI129" s="762"/>
      <c r="AJ129" s="763"/>
      <c r="AK129" s="764">
        <v>332107763</v>
      </c>
      <c r="AL129" s="762"/>
      <c r="AM129" s="762"/>
      <c r="AN129" s="762"/>
      <c r="AO129" s="763"/>
      <c r="AP129" s="765"/>
      <c r="AQ129" s="766"/>
      <c r="AR129" s="766"/>
      <c r="AS129" s="766"/>
      <c r="AT129" s="767"/>
      <c r="AU129" s="272"/>
      <c r="AV129" s="272"/>
      <c r="AW129" s="272"/>
      <c r="AX129" s="731" t="s">
        <v>485</v>
      </c>
      <c r="AY129" s="732"/>
      <c r="AZ129" s="732"/>
      <c r="BA129" s="732"/>
      <c r="BB129" s="732"/>
      <c r="BC129" s="732"/>
      <c r="BD129" s="732"/>
      <c r="BE129" s="733"/>
      <c r="BF129" s="751" t="s">
        <v>479</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486</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487</v>
      </c>
      <c r="X130" s="759"/>
      <c r="Y130" s="759"/>
      <c r="Z130" s="760"/>
      <c r="AA130" s="761">
        <v>49821752</v>
      </c>
      <c r="AB130" s="762"/>
      <c r="AC130" s="762"/>
      <c r="AD130" s="762"/>
      <c r="AE130" s="763"/>
      <c r="AF130" s="764">
        <v>51319013</v>
      </c>
      <c r="AG130" s="762"/>
      <c r="AH130" s="762"/>
      <c r="AI130" s="762"/>
      <c r="AJ130" s="763"/>
      <c r="AK130" s="764">
        <v>51940598</v>
      </c>
      <c r="AL130" s="762"/>
      <c r="AM130" s="762"/>
      <c r="AN130" s="762"/>
      <c r="AO130" s="763"/>
      <c r="AP130" s="765"/>
      <c r="AQ130" s="766"/>
      <c r="AR130" s="766"/>
      <c r="AS130" s="766"/>
      <c r="AT130" s="767"/>
      <c r="AU130" s="272"/>
      <c r="AV130" s="272"/>
      <c r="AW130" s="272"/>
      <c r="AX130" s="731" t="s">
        <v>488</v>
      </c>
      <c r="AY130" s="732"/>
      <c r="AZ130" s="732"/>
      <c r="BA130" s="732"/>
      <c r="BB130" s="732"/>
      <c r="BC130" s="732"/>
      <c r="BD130" s="732"/>
      <c r="BE130" s="733"/>
      <c r="BF130" s="734">
        <v>11.6</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489</v>
      </c>
      <c r="X131" s="742"/>
      <c r="Y131" s="742"/>
      <c r="Z131" s="743"/>
      <c r="AA131" s="744">
        <v>278636346</v>
      </c>
      <c r="AB131" s="745"/>
      <c r="AC131" s="745"/>
      <c r="AD131" s="745"/>
      <c r="AE131" s="746"/>
      <c r="AF131" s="747">
        <v>280405232</v>
      </c>
      <c r="AG131" s="745"/>
      <c r="AH131" s="745"/>
      <c r="AI131" s="745"/>
      <c r="AJ131" s="746"/>
      <c r="AK131" s="747">
        <v>280167165</v>
      </c>
      <c r="AL131" s="745"/>
      <c r="AM131" s="745"/>
      <c r="AN131" s="745"/>
      <c r="AO131" s="746"/>
      <c r="AP131" s="748"/>
      <c r="AQ131" s="749"/>
      <c r="AR131" s="749"/>
      <c r="AS131" s="749"/>
      <c r="AT131" s="750"/>
      <c r="AU131" s="272"/>
      <c r="AV131" s="272"/>
      <c r="AW131" s="272"/>
      <c r="AX131" s="709" t="s">
        <v>490</v>
      </c>
      <c r="AY131" s="710"/>
      <c r="AZ131" s="710"/>
      <c r="BA131" s="710"/>
      <c r="BB131" s="710"/>
      <c r="BC131" s="710"/>
      <c r="BD131" s="710"/>
      <c r="BE131" s="711"/>
      <c r="BF131" s="712">
        <v>200.4</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491</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492</v>
      </c>
      <c r="W132" s="722"/>
      <c r="X132" s="722"/>
      <c r="Y132" s="722"/>
      <c r="Z132" s="723"/>
      <c r="AA132" s="724">
        <v>12.32031194</v>
      </c>
      <c r="AB132" s="725"/>
      <c r="AC132" s="725"/>
      <c r="AD132" s="725"/>
      <c r="AE132" s="726"/>
      <c r="AF132" s="727">
        <v>11.68891135</v>
      </c>
      <c r="AG132" s="725"/>
      <c r="AH132" s="725"/>
      <c r="AI132" s="725"/>
      <c r="AJ132" s="726"/>
      <c r="AK132" s="727">
        <v>10.892943150000001</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493</v>
      </c>
      <c r="W133" s="701"/>
      <c r="X133" s="701"/>
      <c r="Y133" s="701"/>
      <c r="Z133" s="702"/>
      <c r="AA133" s="703">
        <v>13.2</v>
      </c>
      <c r="AB133" s="704"/>
      <c r="AC133" s="704"/>
      <c r="AD133" s="704"/>
      <c r="AE133" s="705"/>
      <c r="AF133" s="703">
        <v>12.3</v>
      </c>
      <c r="AG133" s="704"/>
      <c r="AH133" s="704"/>
      <c r="AI133" s="704"/>
      <c r="AJ133" s="705"/>
      <c r="AK133" s="703">
        <v>11.6</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yJ1qAgFnAcq736TKZTqLV7DsKBivonX3Rz0k/iQmoMfgQHYs+3tUzjlT1fHCPSeMl35KkiP8wIUGpk6QfJbLCw==" saltValue="xHuiI/X0OMuGepxm/Udk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DQ7:DU7"/>
    <mergeCell ref="DL7:DP7"/>
    <mergeCell ref="DG7:DK7"/>
    <mergeCell ref="B8:P8"/>
    <mergeCell ref="Q8:U8"/>
    <mergeCell ref="V8:Z8"/>
    <mergeCell ref="AA8:AE8"/>
    <mergeCell ref="AF8:AJ8"/>
    <mergeCell ref="AK8:AO8"/>
    <mergeCell ref="AP8:AT8"/>
    <mergeCell ref="AU8:AY8"/>
    <mergeCell ref="BS8:CG8"/>
    <mergeCell ref="CR7:CV7"/>
    <mergeCell ref="CW7:DA7"/>
    <mergeCell ref="DB7:DF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494</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Y9lnHzdBWBIbK75vxku1kjjznjNJsB+FW4GWexVIoTqoK/soEVvPEWZaAElP+6wBoAdQXXUvg+1Gvg4ZBL9bbA==" saltValue="PsSG9+HPG9NGPKFmF9tj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495</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v0qYK7w+j7FPpPELjX8TgWl/dGzftayqu3n9F3NnhZvB1lKOSDvjtgzrTGjBL5VrF9vh2zVVPGsB9M1pjWQIg==" saltValue="Y6j9futb67t15VF2IU2y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496</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497</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8" t="s">
        <v>498</v>
      </c>
      <c r="AP7" s="293"/>
      <c r="AQ7" s="294" t="s">
        <v>499</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9"/>
      <c r="AP8" s="299" t="s">
        <v>500</v>
      </c>
      <c r="AQ8" s="300" t="s">
        <v>501</v>
      </c>
      <c r="AR8" s="301" t="s">
        <v>502</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2" t="s">
        <v>503</v>
      </c>
      <c r="AL9" s="1143"/>
      <c r="AM9" s="1143"/>
      <c r="AN9" s="1144"/>
      <c r="AO9" s="302">
        <v>165973384</v>
      </c>
      <c r="AP9" s="302">
        <v>116876</v>
      </c>
      <c r="AQ9" s="303">
        <v>85403</v>
      </c>
      <c r="AR9" s="304">
        <v>36.9</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2" t="s">
        <v>504</v>
      </c>
      <c r="AL10" s="1143"/>
      <c r="AM10" s="1143"/>
      <c r="AN10" s="1144"/>
      <c r="AO10" s="302">
        <v>429274</v>
      </c>
      <c r="AP10" s="302">
        <v>302</v>
      </c>
      <c r="AQ10" s="303">
        <v>187</v>
      </c>
      <c r="AR10" s="304">
        <v>61.5</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2" t="s">
        <v>505</v>
      </c>
      <c r="AL11" s="1143"/>
      <c r="AM11" s="1143"/>
      <c r="AN11" s="1144"/>
      <c r="AO11" s="302">
        <v>1280811</v>
      </c>
      <c r="AP11" s="302">
        <v>902</v>
      </c>
      <c r="AQ11" s="303">
        <v>439</v>
      </c>
      <c r="AR11" s="304">
        <v>105.5</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2" t="s">
        <v>506</v>
      </c>
      <c r="AL12" s="1143"/>
      <c r="AM12" s="1143"/>
      <c r="AN12" s="1144"/>
      <c r="AO12" s="302" t="s">
        <v>507</v>
      </c>
      <c r="AP12" s="302" t="s">
        <v>507</v>
      </c>
      <c r="AQ12" s="303" t="s">
        <v>507</v>
      </c>
      <c r="AR12" s="304" t="s">
        <v>507</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2" t="s">
        <v>508</v>
      </c>
      <c r="AL13" s="1143"/>
      <c r="AM13" s="1143"/>
      <c r="AN13" s="1144"/>
      <c r="AO13" s="302">
        <v>162138</v>
      </c>
      <c r="AP13" s="302">
        <v>114</v>
      </c>
      <c r="AQ13" s="303">
        <v>18</v>
      </c>
      <c r="AR13" s="304">
        <v>533.29999999999995</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2" t="s">
        <v>509</v>
      </c>
      <c r="AL14" s="1143"/>
      <c r="AM14" s="1143"/>
      <c r="AN14" s="1144"/>
      <c r="AO14" s="302">
        <v>3104924</v>
      </c>
      <c r="AP14" s="302">
        <v>2186</v>
      </c>
      <c r="AQ14" s="303">
        <v>1001</v>
      </c>
      <c r="AR14" s="304">
        <v>118.4</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2" t="s">
        <v>510</v>
      </c>
      <c r="AL15" s="1143"/>
      <c r="AM15" s="1143"/>
      <c r="AN15" s="1144"/>
      <c r="AO15" s="302">
        <v>-14781729</v>
      </c>
      <c r="AP15" s="302">
        <v>-10409</v>
      </c>
      <c r="AQ15" s="303">
        <v>-7401</v>
      </c>
      <c r="AR15" s="304">
        <v>40.6</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4" t="s">
        <v>155</v>
      </c>
      <c r="AL16" s="1135"/>
      <c r="AM16" s="1135"/>
      <c r="AN16" s="1136"/>
      <c r="AO16" s="302">
        <v>156168802</v>
      </c>
      <c r="AP16" s="302">
        <v>109972</v>
      </c>
      <c r="AQ16" s="303">
        <v>79646</v>
      </c>
      <c r="AR16" s="304">
        <v>38.1</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511</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512</v>
      </c>
      <c r="AP20" s="313" t="s">
        <v>513</v>
      </c>
      <c r="AQ20" s="314" t="s">
        <v>514</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5" t="s">
        <v>515</v>
      </c>
      <c r="AL21" s="1146"/>
      <c r="AM21" s="1146"/>
      <c r="AN21" s="1147"/>
      <c r="AO21" s="317">
        <v>1222.47</v>
      </c>
      <c r="AP21" s="318">
        <v>878.91</v>
      </c>
      <c r="AQ21" s="319">
        <v>343.56</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5" t="s">
        <v>516</v>
      </c>
      <c r="AL22" s="1146"/>
      <c r="AM22" s="1146"/>
      <c r="AN22" s="1147"/>
      <c r="AO22" s="322">
        <v>99.3</v>
      </c>
      <c r="AP22" s="323">
        <v>100.4</v>
      </c>
      <c r="AQ22" s="324">
        <v>-1.1000000000000001</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517</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518</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519</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8" t="s">
        <v>498</v>
      </c>
      <c r="AP30" s="293"/>
      <c r="AQ30" s="294" t="s">
        <v>499</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9"/>
      <c r="AP31" s="299" t="s">
        <v>500</v>
      </c>
      <c r="AQ31" s="300" t="s">
        <v>501</v>
      </c>
      <c r="AR31" s="301" t="s">
        <v>502</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1" t="s">
        <v>520</v>
      </c>
      <c r="AL32" s="1132"/>
      <c r="AM32" s="1132"/>
      <c r="AN32" s="1133"/>
      <c r="AO32" s="302">
        <v>78155189</v>
      </c>
      <c r="AP32" s="302">
        <v>55036</v>
      </c>
      <c r="AQ32" s="303">
        <v>26912</v>
      </c>
      <c r="AR32" s="304">
        <v>104.5</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1" t="s">
        <v>521</v>
      </c>
      <c r="AL33" s="1132"/>
      <c r="AM33" s="1132"/>
      <c r="AN33" s="1133"/>
      <c r="AO33" s="302" t="s">
        <v>507</v>
      </c>
      <c r="AP33" s="302" t="s">
        <v>507</v>
      </c>
      <c r="AQ33" s="303">
        <v>2365</v>
      </c>
      <c r="AR33" s="304" t="s">
        <v>507</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1" t="s">
        <v>522</v>
      </c>
      <c r="AL34" s="1132"/>
      <c r="AM34" s="1132"/>
      <c r="AN34" s="1133"/>
      <c r="AO34" s="302">
        <v>2333333</v>
      </c>
      <c r="AP34" s="302">
        <v>1643</v>
      </c>
      <c r="AQ34" s="303">
        <v>18453</v>
      </c>
      <c r="AR34" s="304">
        <v>-91.1</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1" t="s">
        <v>523</v>
      </c>
      <c r="AL35" s="1132"/>
      <c r="AM35" s="1132"/>
      <c r="AN35" s="1133"/>
      <c r="AO35" s="302">
        <v>3180756</v>
      </c>
      <c r="AP35" s="302">
        <v>2240</v>
      </c>
      <c r="AQ35" s="303">
        <v>957</v>
      </c>
      <c r="AR35" s="304">
        <v>134.1</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1" t="s">
        <v>524</v>
      </c>
      <c r="AL36" s="1132"/>
      <c r="AM36" s="1132"/>
      <c r="AN36" s="1133"/>
      <c r="AO36" s="302">
        <v>444</v>
      </c>
      <c r="AP36" s="302">
        <v>0</v>
      </c>
      <c r="AQ36" s="303">
        <v>59</v>
      </c>
      <c r="AR36" s="304">
        <v>-100</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1" t="s">
        <v>525</v>
      </c>
      <c r="AL37" s="1132"/>
      <c r="AM37" s="1132"/>
      <c r="AN37" s="1133"/>
      <c r="AO37" s="302">
        <v>2771754</v>
      </c>
      <c r="AP37" s="302">
        <v>1952</v>
      </c>
      <c r="AQ37" s="303">
        <v>548</v>
      </c>
      <c r="AR37" s="304">
        <v>256.2</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8" t="s">
        <v>526</v>
      </c>
      <c r="AL38" s="1129"/>
      <c r="AM38" s="1129"/>
      <c r="AN38" s="1130"/>
      <c r="AO38" s="332" t="s">
        <v>507</v>
      </c>
      <c r="AP38" s="332" t="s">
        <v>507</v>
      </c>
      <c r="AQ38" s="333">
        <v>0</v>
      </c>
      <c r="AR38" s="324" t="s">
        <v>507</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8" t="s">
        <v>527</v>
      </c>
      <c r="AL39" s="1129"/>
      <c r="AM39" s="1129"/>
      <c r="AN39" s="1130"/>
      <c r="AO39" s="302">
        <v>-3982428</v>
      </c>
      <c r="AP39" s="302">
        <v>-2804</v>
      </c>
      <c r="AQ39" s="303">
        <v>-1814</v>
      </c>
      <c r="AR39" s="304">
        <v>54.6</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1" t="s">
        <v>528</v>
      </c>
      <c r="AL40" s="1132"/>
      <c r="AM40" s="1132"/>
      <c r="AN40" s="1133"/>
      <c r="AO40" s="302">
        <v>-51940598</v>
      </c>
      <c r="AP40" s="302">
        <v>-36576</v>
      </c>
      <c r="AQ40" s="303">
        <v>-28598</v>
      </c>
      <c r="AR40" s="304">
        <v>27.9</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529</v>
      </c>
      <c r="AL41" s="1135"/>
      <c r="AM41" s="1135"/>
      <c r="AN41" s="1136"/>
      <c r="AO41" s="302">
        <v>30518450</v>
      </c>
      <c r="AP41" s="302">
        <v>21491</v>
      </c>
      <c r="AQ41" s="303">
        <v>18881</v>
      </c>
      <c r="AR41" s="304">
        <v>13.8</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530</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531</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7" t="s">
        <v>498</v>
      </c>
      <c r="AN49" s="1139" t="s">
        <v>532</v>
      </c>
      <c r="AO49" s="1140"/>
      <c r="AP49" s="1140"/>
      <c r="AQ49" s="1140"/>
      <c r="AR49" s="114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8"/>
      <c r="AN50" s="344" t="s">
        <v>533</v>
      </c>
      <c r="AO50" s="345" t="s">
        <v>534</v>
      </c>
      <c r="AP50" s="346" t="s">
        <v>535</v>
      </c>
      <c r="AQ50" s="347" t="s">
        <v>536</v>
      </c>
      <c r="AR50" s="348" t="s">
        <v>537</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538</v>
      </c>
      <c r="AL51" s="341"/>
      <c r="AM51" s="349">
        <v>70162975</v>
      </c>
      <c r="AN51" s="350">
        <v>49364</v>
      </c>
      <c r="AO51" s="351">
        <v>-4.2</v>
      </c>
      <c r="AP51" s="352">
        <v>35216</v>
      </c>
      <c r="AQ51" s="353">
        <v>2.4</v>
      </c>
      <c r="AR51" s="354">
        <v>-6.6</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539</v>
      </c>
      <c r="AM52" s="357">
        <v>28807495</v>
      </c>
      <c r="AN52" s="358">
        <v>20268</v>
      </c>
      <c r="AO52" s="359">
        <v>4.8</v>
      </c>
      <c r="AP52" s="360">
        <v>12644</v>
      </c>
      <c r="AQ52" s="361">
        <v>15.8</v>
      </c>
      <c r="AR52" s="362">
        <v>-11</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540</v>
      </c>
      <c r="AL53" s="341"/>
      <c r="AM53" s="349">
        <v>66679602</v>
      </c>
      <c r="AN53" s="350">
        <v>46962</v>
      </c>
      <c r="AO53" s="351">
        <v>-4.9000000000000004</v>
      </c>
      <c r="AP53" s="352">
        <v>36736</v>
      </c>
      <c r="AQ53" s="353">
        <v>4.3</v>
      </c>
      <c r="AR53" s="354">
        <v>-9.1999999999999993</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539</v>
      </c>
      <c r="AM54" s="357">
        <v>32235640</v>
      </c>
      <c r="AN54" s="358">
        <v>22703</v>
      </c>
      <c r="AO54" s="359">
        <v>12</v>
      </c>
      <c r="AP54" s="360">
        <v>13410</v>
      </c>
      <c r="AQ54" s="361">
        <v>6.1</v>
      </c>
      <c r="AR54" s="362">
        <v>5.9</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541</v>
      </c>
      <c r="AL55" s="341"/>
      <c r="AM55" s="349">
        <v>72407079</v>
      </c>
      <c r="AN55" s="350">
        <v>50982</v>
      </c>
      <c r="AO55" s="351">
        <v>8.6</v>
      </c>
      <c r="AP55" s="352">
        <v>38259</v>
      </c>
      <c r="AQ55" s="353">
        <v>4.0999999999999996</v>
      </c>
      <c r="AR55" s="354">
        <v>4.5</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539</v>
      </c>
      <c r="AM56" s="357">
        <v>29884620</v>
      </c>
      <c r="AN56" s="358">
        <v>21042</v>
      </c>
      <c r="AO56" s="359">
        <v>-7.3</v>
      </c>
      <c r="AP56" s="360">
        <v>13379</v>
      </c>
      <c r="AQ56" s="361">
        <v>-0.2</v>
      </c>
      <c r="AR56" s="362">
        <v>-7.1</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542</v>
      </c>
      <c r="AL57" s="341"/>
      <c r="AM57" s="349">
        <v>76157701</v>
      </c>
      <c r="AN57" s="350">
        <v>53646</v>
      </c>
      <c r="AO57" s="351">
        <v>5.2</v>
      </c>
      <c r="AP57" s="352">
        <v>39075</v>
      </c>
      <c r="AQ57" s="353">
        <v>2.1</v>
      </c>
      <c r="AR57" s="354">
        <v>3.1</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539</v>
      </c>
      <c r="AM58" s="357">
        <v>33098551</v>
      </c>
      <c r="AN58" s="358">
        <v>23315</v>
      </c>
      <c r="AO58" s="359">
        <v>10.8</v>
      </c>
      <c r="AP58" s="360">
        <v>13441</v>
      </c>
      <c r="AQ58" s="361">
        <v>0.5</v>
      </c>
      <c r="AR58" s="362">
        <v>10.3</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543</v>
      </c>
      <c r="AL59" s="341"/>
      <c r="AM59" s="349">
        <v>73576640</v>
      </c>
      <c r="AN59" s="350">
        <v>51812</v>
      </c>
      <c r="AO59" s="351">
        <v>-3.4</v>
      </c>
      <c r="AP59" s="352">
        <v>39072</v>
      </c>
      <c r="AQ59" s="353">
        <v>0</v>
      </c>
      <c r="AR59" s="354">
        <v>-3.4</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539</v>
      </c>
      <c r="AM60" s="357">
        <v>29473176</v>
      </c>
      <c r="AN60" s="358">
        <v>20755</v>
      </c>
      <c r="AO60" s="359">
        <v>-11</v>
      </c>
      <c r="AP60" s="360">
        <v>14106</v>
      </c>
      <c r="AQ60" s="361">
        <v>4.9000000000000004</v>
      </c>
      <c r="AR60" s="362">
        <v>-15.9</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544</v>
      </c>
      <c r="AL61" s="363"/>
      <c r="AM61" s="364">
        <v>71796799</v>
      </c>
      <c r="AN61" s="365">
        <v>50553</v>
      </c>
      <c r="AO61" s="366">
        <v>0.3</v>
      </c>
      <c r="AP61" s="367">
        <v>37672</v>
      </c>
      <c r="AQ61" s="368">
        <v>2.6</v>
      </c>
      <c r="AR61" s="354">
        <v>-2.2999999999999998</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539</v>
      </c>
      <c r="AM62" s="357">
        <v>30699896</v>
      </c>
      <c r="AN62" s="358">
        <v>21617</v>
      </c>
      <c r="AO62" s="359">
        <v>1.9</v>
      </c>
      <c r="AP62" s="360">
        <v>13396</v>
      </c>
      <c r="AQ62" s="361">
        <v>5.4</v>
      </c>
      <c r="AR62" s="362">
        <v>-3.5</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g3/vxNADheu2YcZZDmYnSF+chiEE1VaH8LN6cQY8+xuLncGXfz6S4bpey9Mrd9p2iMBQ4JAqgBBgiaJ0xogKEg==" saltValue="FNlMxY1Y+/jM4RJ+G8zR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B+FSDxU5dKUkWEVM4kajzg5Ao2A9DJBoZe8hGpuKXWdBzINAUD0gF2e8+vtHW8VBinL2XADoG6vNtBvCf6shw==" saltValue="l8teigutVp+/caf5TsJY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7WBzARjOyMRXV2q4ey41C7SLYuW3YqAOOqS90UnmZUtyNwy+jRcqCvESszl9qkHCtWqNV1UuQCp6pXxVmPeBg==" saltValue="eQNwV2vASqpmbjxq9qYr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547</v>
      </c>
      <c r="G46" s="372" t="s">
        <v>548</v>
      </c>
      <c r="H46" s="372" t="s">
        <v>549</v>
      </c>
      <c r="I46" s="372" t="s">
        <v>550</v>
      </c>
      <c r="J46" s="373" t="s">
        <v>551</v>
      </c>
    </row>
    <row r="47" spans="2:10" ht="57.75" customHeight="1" x14ac:dyDescent="0.2">
      <c r="B47" s="7"/>
      <c r="C47" s="1150" t="s">
        <v>3</v>
      </c>
      <c r="D47" s="1150"/>
      <c r="E47" s="1151"/>
      <c r="F47" s="374">
        <v>5.94</v>
      </c>
      <c r="G47" s="375">
        <v>5.81</v>
      </c>
      <c r="H47" s="375">
        <v>4.7699999999999996</v>
      </c>
      <c r="I47" s="375">
        <v>4.7</v>
      </c>
      <c r="J47" s="376">
        <v>5.94</v>
      </c>
    </row>
    <row r="48" spans="2:10" ht="57.75" customHeight="1" x14ac:dyDescent="0.2">
      <c r="B48" s="8"/>
      <c r="C48" s="1152" t="s">
        <v>4</v>
      </c>
      <c r="D48" s="1152"/>
      <c r="E48" s="1153"/>
      <c r="F48" s="377">
        <v>0.34</v>
      </c>
      <c r="G48" s="378">
        <v>0.34</v>
      </c>
      <c r="H48" s="378">
        <v>0.3</v>
      </c>
      <c r="I48" s="378">
        <v>0.31</v>
      </c>
      <c r="J48" s="379">
        <v>0.33</v>
      </c>
    </row>
    <row r="49" spans="2:10" ht="57.75" customHeight="1" thickBot="1" x14ac:dyDescent="0.25">
      <c r="B49" s="9"/>
      <c r="C49" s="1154" t="s">
        <v>5</v>
      </c>
      <c r="D49" s="1154"/>
      <c r="E49" s="1155"/>
      <c r="F49" s="380">
        <v>0.25</v>
      </c>
      <c r="G49" s="381">
        <v>0.03</v>
      </c>
      <c r="H49" s="381" t="s">
        <v>552</v>
      </c>
      <c r="I49" s="381" t="s">
        <v>553</v>
      </c>
      <c r="J49" s="382">
        <v>1.26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8nhkX1FKVzA0rNWBITAoX1Jk3XlMre8VE93kYzbuKPR6y9gjF/gucw7yu4G2+XAd6p9iTnAO85r3RjP3/LMMw==" saltValue="Um8d3WTVXZ5Mgmc81c94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2020-03-18T08:52:12Z</cp:lastPrinted>
  <dcterms:created xsi:type="dcterms:W3CDTF">2020-02-10T01:31:34Z</dcterms:created>
  <dcterms:modified xsi:type="dcterms:W3CDTF">2020-10-07T07:09:59Z</dcterms:modified>
  <cp:category/>
</cp:coreProperties>
</file>