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1" i="10"/>
  <c r="W33"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E32" i="10"/>
  <c r="AM32" i="10"/>
  <c r="U32" i="10"/>
  <c r="C32" i="10"/>
  <c r="CO31" i="10"/>
  <c r="CO32" i="10" s="1"/>
  <c r="CO33" i="10" s="1"/>
  <c r="CO34" i="10" s="1"/>
  <c r="CO35" i="10" s="1"/>
  <c r="CO36" i="10" s="1"/>
  <c r="CO37" i="10" s="1"/>
  <c r="CO38" i="10" s="1"/>
  <c r="CO39" i="10" s="1"/>
  <c r="CO40" i="10" s="1"/>
  <c r="BW31" i="10"/>
  <c r="BW32"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<sst xmlns="http://schemas.openxmlformats.org/spreadsheetml/2006/main" count="1132" uniqueCount="598">
  <si>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</si>
  <si>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</si>
  <si>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</si>
  <si>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</si>
  <si>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</si>
  <si>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</si>
  <si>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</si>
  <si>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</si>
  <si>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</si>
  <si>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</si>
  <si>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</si>
  <si>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</si>
  <si>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</si>
  <si>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</si>
  <si>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</si>
  <si>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</si>
  <si>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</si>
  <si>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</si>
  <si>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</si>
  <si>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</si>
  <si>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</si>
  <si>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</si>
  <si>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</si>
  <si>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</si>
  <si>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</si>
  <si>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</si>
  <si>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</si>
  <si>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</si>
  <si>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</si>
  <si>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</si>
  <si>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</si>
  <si>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</si>
  <si>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</si>
  <si>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</si>
  <si>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</si>
  <si>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</si>
  <si>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</si>
  <si>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</si>
  <si>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</si>
  <si>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</si>
  <si>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</si>
  <si>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</si>
  <si>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</si>
  <si>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</si>
  <si>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</si>
  <si>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</si>
  <si>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</si>
  <si>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</si>
  <si>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</si>
  <si>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</si>
  <si>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</si>
  <si>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</si>
  <si>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</si>
  <si>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</si>
  <si>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</si>
  <si>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</si>
  <si>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</si>
  <si>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</si>
  <si>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</si>
  <si>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</si>
  <si>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</si>
  <si>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</si>
  <si>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</si>
  <si>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</si>
  <si>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</si>
  <si>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</si>
  <si>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</si>
  <si>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</si>
  <si>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</si>
  <si>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</si>
  <si>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</si>
  <si>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</si>
  <si>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</si>
  <si>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</si>
  <si>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</si>
  <si>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</si>
  <si>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</si>
  <si>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</si>
  <si>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</si>
  <si>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</si>
  <si>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</si>
  <si>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奈良県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</si>
  <si>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</si>
  <si>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</si>
  <si>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</si>
  <si>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</si>
  <si>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</si>
  <si>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</si>
  <si>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</si>
  <si>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</si>
  <si>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</si>
  <si>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</si>
  <si>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</si>
  <si>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</si>
  <si>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</si>
  <si>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</si>
  <si>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</si>
  <si>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</si>
  <si>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</si>
  <si>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</si>
  <si>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</si>
  <si>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</si>
  <si>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</si>
  <si>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</si>
  <si>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</si>
  <si>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</si>
  <si>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</si>
  <si>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</si>
  <si>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</si>
  <si>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</si>
  <si>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</si>
  <si>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</si>
  <si>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</si>
  <si>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</si>
  <si>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</si>
  <si>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</si>
  <si>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</si>
  <si>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</si>
  <si>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</si>
  <si>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</si>
  <si>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</si>
  <si>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</si>
  <si>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</si>
  <si>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</si>
  <si>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</si>
  <si>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</si>
  <si>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</si>
  <si>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</si>
  <si>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</si>
  <si>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</si>
  <si>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</si>
  <si>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</si>
  <si>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</si>
  <si>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</si>
  <si>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</si>
  <si>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</si>
  <si>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</si>
  <si>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</si>
  <si>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</si>
  <si>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</si>
  <si>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</si>
  <si>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</si>
  <si>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</si>
  <si>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</si>
  <si>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</si>
  <si>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</si>
  <si>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</si>
  <si>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</si>
  <si>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</si>
  <si>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</si>
  <si>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</si>
  <si>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</si>
  <si>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</si>
  <si>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</si>
  <si>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</si>
  <si>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</si>
  <si>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</si>
  <si>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</si>
  <si>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</si>
  <si>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</si>
  <si>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</si>
  <si>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</si>
  <si>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</si>
  <si>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</si>
  <si>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</si>
  <si>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</si>
  <si>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</si>
  <si>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</si>
  <si>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</si>
  <si>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</si>
  <si>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</si>
  <si>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</si>
  <si>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</si>
  <si>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</si>
  <si>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</si>
  <si>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</si>
  <si>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</si>
  <si>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</si>
  <si>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</si>
  <si>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</si>
  <si>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</si>
  <si>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</si>
  <si>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</si>
  <si>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</si>
  <si>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</si>
  <si>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奈良県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</si>
  <si>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</si>
  <si>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</si>
  <si>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</si>
  <si>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</si>
  <si>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</si>
  <si>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</si>
  <si>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</si>
  <si>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</si>
  <si>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</si>
  <si>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</si>
  <si>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</si>
  <si>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</si>
  <si>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</si>
  <si>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</si>
  <si>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</si>
  <si>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</si>
  <si>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</si>
  <si>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</si>
  <si>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</si>
  <si>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</si>
  <si>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</si>
  <si>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</si>
  <si>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</si>
  <si>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</si>
  <si>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</si>
  <si>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</si>
  <si>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</si>
  <si>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</si>
  <si>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</si>
  <si>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</si>
  <si>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</si>
  <si>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</si>
  <si>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</si>
  <si>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</si>
  <si>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</si>
  <si>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</si>
  <si>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</si>
  <si>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</si>
  <si>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</si>
  <si>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</si>
  <si>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</si>
  <si>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</si>
  <si>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</si>
  <si>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</si>
  <si>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</si>
  <si>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</si>
  <si>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</si>
  <si>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</si>
  <si>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</si>
  <si>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</si>
  <si>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</si>
  <si>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</si>
  <si>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</si>
  <si>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</si>
  <si>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</si>
  <si>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</si>
  <si>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</si>
  <si>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</si>
  <si>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</si>
  <si>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</si>
  <si>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</si>
  <si>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</si>
  <si>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</si>
  <si>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</si>
  <si>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</si>
  <si>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</si>
  <si>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</si>
  <si>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</si>
  <si>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</si>
  <si>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</si>
  <si>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</si>
  <si>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</si>
  <si>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</si>
  <si>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</si>
  <si>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</si>
  <si>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</si>
  <si>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</si>
  <si>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</si>
  <si>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</si>
  <si>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</si>
  <si>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</si>
  <si>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</si>
  <si>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</si>
  <si>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</si>
  <si>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</si>
  <si>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</si>
  <si>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</si>
  <si>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</si>
  <si>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</si>
  <si>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</si>
  <si>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</si>
  <si>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</si>
  <si>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</si>
  <si>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</si>
  <si>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</si>
  <si>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</si>
  <si>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</si>
  <si>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</si>
  <si>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</si>
  <si>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</si>
  <si>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</si>
  <si>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</si>
  <si>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</si>
  <si>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</si>
  <si>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</si>
  <si>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</si>
  <si>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</si>
  <si>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</si>
  <si>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</si>
  <si>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</si>
  <si>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</si>
  <si>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</si>
  <si>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</si>
  <si>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</si>
  <si>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</si>
  <si>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</si>
  <si>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</si>
  <si>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</si>
  <si>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</si>
  <si>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</si>
  <si>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</si>
  <si>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</si>
  <si>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</si>
  <si>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</si>
  <si>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</si>
  <si>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</si>
  <si>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</si>
  <si>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</si>
  <si>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</si>
  <si>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</si>
  <si>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</si>
  <si>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</si>
  <si>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</si>
  <si>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</si>
  <si>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</si>
  <si>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</si>
  <si>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</si>
  <si>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</si>
  <si>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</si>
  <si>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</si>
  <si>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</si>
  <si>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</si>
  <si>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</si>
  <si>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</si>
  <si>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</si>
  <si>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</si>
  <si>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</si>
  <si>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</si>
  <si>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</si>
  <si>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</si>
  <si>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</si>
  <si>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奈良県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</si>
  <si>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</si>
  <si>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</si>
  <si>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</si>
  <si>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</si>
  <si>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</si>
  <si>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</si>
  <si>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</si>
  <si>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</si>
  <si>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</si>
  <si>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</si>
  <si>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</si>
  <si>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</si>
  <si>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</si>
  <si>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</si>
  <si>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</si>
  <si>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</si>
  <si>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</si>
  <si>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</si>
  <si>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</si>
  <si>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</si>
  <si>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公立大学法人奈良県立医科大学関係経費特別会計</t>
    <phoneticPr fontId="5"/>
  </si>
  <si>
    <t>-</t>
    <phoneticPr fontId="5"/>
  </si>
  <si>
    <t>奈良県母子父子寡婦福祉資金貸付金特別会計</t>
    <phoneticPr fontId="5"/>
  </si>
  <si>
    <t>奈良県農業改良資金貸付金特別会計</t>
    <phoneticPr fontId="5"/>
  </si>
  <si>
    <t>奈良県中小企業振興資金貸付金特別会計</t>
    <phoneticPr fontId="5"/>
  </si>
  <si>
    <t>奈良県証紙収入特別会計</t>
    <phoneticPr fontId="5"/>
  </si>
  <si>
    <t>奈良県林業改善資金貸付金特別会計</t>
    <phoneticPr fontId="5"/>
  </si>
  <si>
    <t>奈良県公債管理特別会計</t>
    <phoneticPr fontId="5"/>
  </si>
  <si>
    <t>奈良県育成奨学金貸付金特別会計</t>
    <phoneticPr fontId="5"/>
  </si>
  <si>
    <t>地方独立行政法人奈良県立病院機構関係経費特別会計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</si>
  <si>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</si>
  <si>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</si>
  <si>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</si>
  <si>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</si>
  <si>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</si>
  <si>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</si>
  <si>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</si>
  <si>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</si>
  <si>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</si>
  <si>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</si>
  <si>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</si>
  <si>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</si>
  <si>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</si>
  <si>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</si>
  <si>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奈良県営競輪事業費特別会計</t>
    <phoneticPr fontId="5"/>
  </si>
  <si>
    <t>奈良県自動車駐車場費特別会計</t>
    <phoneticPr fontId="5"/>
  </si>
  <si>
    <t>奈良県国民健康保険事業費特別会計</t>
    <phoneticPr fontId="5"/>
  </si>
  <si>
    <t>奈良県水道用水供給事業費特別会計</t>
    <phoneticPr fontId="5"/>
  </si>
  <si>
    <t>法適用企業</t>
    <phoneticPr fontId="5"/>
  </si>
  <si>
    <t>奈良県流域下水道事業費特別会計</t>
    <phoneticPr fontId="5"/>
  </si>
  <si>
    <t>法非適用企業</t>
    <phoneticPr fontId="5"/>
  </si>
  <si>
    <t>奈良県中央卸売市場事業費特別会計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</si>
  <si>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</si>
  <si>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</si>
  <si>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</si>
  <si>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</si>
  <si>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</si>
  <si>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</si>
  <si>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</si>
  <si>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</si>
  <si>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</si>
  <si>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</si>
  <si>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</si>
  <si>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</si>
  <si>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</si>
  <si>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</si>
  <si>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</si>
  <si>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</si>
  <si>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</si>
  <si>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</si>
  <si>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</si>
  <si>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</si>
  <si>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</si>
  <si>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</si>
  <si>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</si>
  <si>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</si>
  <si>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</si>
  <si>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</si>
  <si>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</si>
  <si>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</si>
  <si>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</si>
  <si>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</si>
  <si>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</si>
  <si>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</si>
  <si>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</si>
  <si>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</si>
  <si>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</si>
  <si>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</si>
  <si>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</si>
  <si>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</si>
  <si>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</si>
  <si>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</si>
  <si>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</si>
  <si>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</si>
  <si>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</si>
  <si>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</si>
  <si>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</si>
  <si>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</si>
  <si>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</si>
  <si>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</si>
  <si>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</si>
  <si>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</si>
  <si>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</si>
  <si>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</si>
  <si>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</si>
  <si>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</si>
  <si>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</si>
  <si>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</si>
  <si>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</si>
  <si>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</si>
  <si>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</si>
  <si>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</si>
  <si>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</si>
  <si>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奈良県中央卸売市場事業費特別会計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</si>
  <si>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</si>
  <si>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奈良県営競輪事業費特別会計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</si>
  <si>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</si>
  <si>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</si>
  <si>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</si>
  <si>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</si>
  <si>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</si>
  <si>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</si>
  <si>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</si>
  <si>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</si>
  <si>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</si>
  <si>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</si>
  <si>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</si>
  <si>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</si>
  <si>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</si>
  <si>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</si>
  <si>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</si>
  <si>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</si>
  <si>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</si>
  <si>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</si>
  <si>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</si>
  <si>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</si>
  <si>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</si>
  <si>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</si>
  <si>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</si>
  <si>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</si>
  <si>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</si>
  <si>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</si>
  <si>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</si>
  <si>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</si>
  <si>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</si>
  <si>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</si>
  <si>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</si>
  <si>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</si>
  <si>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</si>
  <si>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</si>
  <si>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</si>
  <si>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</si>
  <si>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</si>
  <si>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</si>
  <si>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</si>
  <si>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</si>
  <si>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</si>
  <si>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</si>
  <si>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</si>
  <si>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</si>
  <si>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</si>
  <si>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</si>
  <si>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</si>
  <si>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</si>
  <si>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</si>
  <si>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</si>
  <si>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</si>
  <si>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</si>
  <si>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</si>
  <si>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</si>
  <si>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</si>
  <si>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</si>
  <si>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</si>
  <si>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</si>
  <si>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</si>
  <si>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</si>
  <si>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</si>
  <si>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</si>
  <si>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</si>
  <si>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</si>
  <si>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</si>
  <si>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</si>
  <si>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</si>
  <si>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</si>
  <si>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</si>
  <si>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</si>
  <si>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</si>
  <si>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</si>
  <si>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</si>
  <si>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</si>
  <si>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</si>
  <si>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</si>
  <si>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</si>
  <si>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</si>
  <si>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</si>
  <si>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</si>
  <si>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</si>
  <si>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</si>
  <si>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</si>
  <si>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</si>
  <si>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奈良県水道用水供給事業費特別会計</t>
  </si>
  <si>
    <t>奈良県国民健康保険事業費特別会計</t>
  </si>
  <si>
    <t>奈良県流域下水道事業費特別会計</t>
  </si>
  <si>
    <t>一般会計</t>
  </si>
  <si>
    <t>奈良県証紙収入特別会計</t>
  </si>
  <si>
    <t>奈良県営競輪事業費特別会計</t>
  </si>
  <si>
    <t>奈良県自動車駐車場費特別会計</t>
  </si>
  <si>
    <t>奈良県中央卸売市場事業費特別会計</t>
  </si>
  <si>
    <t>その他会計（赤字）</t>
  </si>
  <si>
    <t>その他会計（黒字）</t>
  </si>
  <si>
    <t>H25末</t>
    <phoneticPr fontId="2"/>
  </si>
  <si>
    <t>H26末</t>
    <phoneticPr fontId="2"/>
  </si>
  <si>
    <t>H27末</t>
    <phoneticPr fontId="2"/>
  </si>
  <si>
    <t>H28末</t>
    <phoneticPr fontId="2"/>
  </si>
  <si>
    <t>H29末</t>
    <phoneticPr fontId="2"/>
  </si>
  <si>
    <t>奈良県立医科大学及び医療センター並びに南和地域公立病院等整備基金</t>
    <phoneticPr fontId="16"/>
  </si>
  <si>
    <t>奈良県地域・経済活性化基金</t>
    <rPh sb="0" eb="3">
      <t>ナラケン</t>
    </rPh>
    <rPh sb="3" eb="5">
      <t>チイキ</t>
    </rPh>
    <rPh sb="6" eb="8">
      <t>ケイザイ</t>
    </rPh>
    <rPh sb="8" eb="11">
      <t>カッセイカ</t>
    </rPh>
    <rPh sb="11" eb="13">
      <t>キキン</t>
    </rPh>
    <phoneticPr fontId="16"/>
  </si>
  <si>
    <t>奈良県退職手当平準化基金</t>
    <rPh sb="0" eb="3">
      <t>ナラケン</t>
    </rPh>
    <rPh sb="3" eb="5">
      <t>タイショク</t>
    </rPh>
    <rPh sb="5" eb="7">
      <t>テアテ</t>
    </rPh>
    <rPh sb="7" eb="10">
      <t>ヘイジュンカ</t>
    </rPh>
    <rPh sb="10" eb="12">
      <t>キキン</t>
    </rPh>
    <phoneticPr fontId="16"/>
  </si>
  <si>
    <t>奈良県地域振興基金</t>
    <rPh sb="0" eb="3">
      <t>ナラケン</t>
    </rPh>
    <rPh sb="3" eb="5">
      <t>チイキ</t>
    </rPh>
    <rPh sb="5" eb="7">
      <t>シンコウ</t>
    </rPh>
    <rPh sb="7" eb="9">
      <t>キキン</t>
    </rPh>
    <phoneticPr fontId="16"/>
  </si>
  <si>
    <t>奈良県庁舎等整備基金</t>
    <rPh sb="0" eb="3">
      <t>ナラケン</t>
    </rPh>
    <rPh sb="3" eb="5">
      <t>チョウシャ</t>
    </rPh>
    <rPh sb="5" eb="6">
      <t>トウ</t>
    </rPh>
    <rPh sb="6" eb="8">
      <t>セイビ</t>
    </rPh>
    <rPh sb="8" eb="10">
      <t>キキン</t>
    </rPh>
    <phoneticPr fontId="16"/>
  </si>
  <si>
    <t>-</t>
    <phoneticPr fontId="2"/>
  </si>
  <si>
    <t>南和広域医療企業団</t>
    <rPh sb="0" eb="2">
      <t>ナンワ</t>
    </rPh>
    <rPh sb="2" eb="4">
      <t>コウイキ</t>
    </rPh>
    <rPh sb="4" eb="6">
      <t>イリョウ</t>
    </rPh>
    <rPh sb="6" eb="9">
      <t>キギョウダン</t>
    </rPh>
    <phoneticPr fontId="10"/>
  </si>
  <si>
    <t>関西広域連合</t>
    <rPh sb="0" eb="2">
      <t>カンサイ</t>
    </rPh>
    <rPh sb="2" eb="4">
      <t>コウイキ</t>
    </rPh>
    <rPh sb="4" eb="6">
      <t>レンゴウ</t>
    </rPh>
    <phoneticPr fontId="3"/>
  </si>
  <si>
    <t>奈良テレビ放送</t>
  </si>
  <si>
    <t>奈良先端科学技術大学院大学支援財団</t>
  </si>
  <si>
    <t>○</t>
  </si>
  <si>
    <t>公立大学法人奈良県立大学</t>
  </si>
  <si>
    <t>奈良県ビジターズビューロー</t>
  </si>
  <si>
    <t>奈良県老人クラブ連合会</t>
  </si>
  <si>
    <t>奈良県健康づくり財団</t>
  </si>
  <si>
    <t>奈良県アイバンク</t>
  </si>
  <si>
    <t>公立大学法人　奈良県立医科大学</t>
  </si>
  <si>
    <t>(地独)奈良県立病院機構</t>
  </si>
  <si>
    <t>奈良県人権センター</t>
  </si>
  <si>
    <t>奈良県生活衛生営業指導センター</t>
  </si>
  <si>
    <t>奈良県地域産業振興センター</t>
  </si>
  <si>
    <t>なら担い手・農地サポートセンター</t>
  </si>
  <si>
    <t>奈良市場冷蔵</t>
  </si>
  <si>
    <t>奈良県食肉公社</t>
  </si>
  <si>
    <t>奈良県緑化推進協会</t>
    <rPh sb="0" eb="3">
      <t>ナラケン</t>
    </rPh>
    <rPh sb="3" eb="5">
      <t>リョッカ</t>
    </rPh>
    <rPh sb="5" eb="7">
      <t>スイシン</t>
    </rPh>
    <rPh sb="7" eb="9">
      <t>キョウカイ</t>
    </rPh>
    <phoneticPr fontId="3"/>
  </si>
  <si>
    <t>奈良県土地開発公社</t>
    <rPh sb="0" eb="3">
      <t>ナラケン</t>
    </rPh>
    <rPh sb="3" eb="5">
      <t>トチ</t>
    </rPh>
    <rPh sb="5" eb="7">
      <t>カイハツ</t>
    </rPh>
    <rPh sb="7" eb="9">
      <t>コウシャ</t>
    </rPh>
    <phoneticPr fontId="3"/>
  </si>
  <si>
    <t>奈良生駒高速鉄道</t>
    <rPh sb="0" eb="2">
      <t>ナラ</t>
    </rPh>
    <rPh sb="2" eb="4">
      <t>イコマ</t>
    </rPh>
    <rPh sb="4" eb="6">
      <t>コウソク</t>
    </rPh>
    <rPh sb="6" eb="8">
      <t>テツドウ</t>
    </rPh>
    <phoneticPr fontId="3"/>
  </si>
  <si>
    <t>奈良県道路公社</t>
    <rPh sb="0" eb="3">
      <t>ナラケン</t>
    </rPh>
    <rPh sb="3" eb="5">
      <t>ドウロ</t>
    </rPh>
    <rPh sb="5" eb="7">
      <t>コウシャ</t>
    </rPh>
    <phoneticPr fontId="3"/>
  </si>
  <si>
    <t>奈良県暴力団追放県民センター</t>
    <rPh sb="0" eb="3">
      <t>ナラケン</t>
    </rPh>
    <rPh sb="3" eb="6">
      <t>ボウリョクダン</t>
    </rPh>
    <rPh sb="6" eb="8">
      <t>ツイホウ</t>
    </rPh>
    <rPh sb="8" eb="10">
      <t>ケンミン</t>
    </rPh>
    <phoneticPr fontId="3"/>
  </si>
  <si>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</si>
  <si>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</si>
  <si>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</si>
  <si>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</si>
  <si>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</si>
  <si>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</si>
  <si>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</si>
  <si>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</si>
  <si>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</si>
  <si>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</si>
  <si>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</si>
  <si>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</si>
  <si>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</si>
  <si>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</si>
  <si>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グループ内平均を下回っているのは、投資的経費に充当する通常債について発行抑制に努めてきたことや、交付税措置のある財源的に有利な地方債の活用に努めてきたことなどによるものである。引き続き通常債の発行抑制や職員定数適正化等に努め、ストックとフロー両面の負担を極力軽減する。</t>
    <rPh sb="0" eb="2">
      <t>ショウライ</t>
    </rPh>
    <rPh sb="2" eb="4">
      <t>フタン</t>
    </rPh>
    <rPh sb="4" eb="6">
      <t>ヒリツ</t>
    </rPh>
    <rPh sb="7" eb="9">
      <t>ジッシツ</t>
    </rPh>
    <rPh sb="9" eb="12">
      <t>コウサイヒ</t>
    </rPh>
    <rPh sb="12" eb="14">
      <t>ヒリツ</t>
    </rPh>
    <rPh sb="21" eb="22">
      <t>ナイ</t>
    </rPh>
    <rPh sb="22" eb="24">
      <t>ヘイキン</t>
    </rPh>
    <rPh sb="25" eb="27">
      <t>シタマワ</t>
    </rPh>
    <rPh sb="34" eb="39">
      <t>トウシテキケイヒ</t>
    </rPh>
    <rPh sb="40" eb="42">
      <t>ジュウトウ</t>
    </rPh>
    <rPh sb="44" eb="47">
      <t>ツウジョウサイ</t>
    </rPh>
    <rPh sb="51" eb="53">
      <t>ハッコウ</t>
    </rPh>
    <rPh sb="53" eb="55">
      <t>ヨクセイ</t>
    </rPh>
    <rPh sb="56" eb="57">
      <t>ツト</t>
    </rPh>
    <rPh sb="65" eb="68">
      <t>コウフゼイ</t>
    </rPh>
    <rPh sb="68" eb="70">
      <t>ソチ</t>
    </rPh>
    <rPh sb="73" eb="76">
      <t>ザイゲンテキ</t>
    </rPh>
    <rPh sb="77" eb="79">
      <t>ユウリ</t>
    </rPh>
    <rPh sb="80" eb="83">
      <t>チホウサイ</t>
    </rPh>
    <rPh sb="84" eb="86">
      <t>カツヨウ</t>
    </rPh>
    <rPh sb="87" eb="88">
      <t>ツト</t>
    </rPh>
    <rPh sb="105" eb="106">
      <t>ヒ</t>
    </rPh>
    <rPh sb="107" eb="108">
      <t>ツヅ</t>
    </rPh>
    <rPh sb="109" eb="112">
      <t>ツウジョウサイ</t>
    </rPh>
    <rPh sb="113" eb="115">
      <t>ハッコウ</t>
    </rPh>
    <rPh sb="115" eb="117">
      <t>ヨクセイ</t>
    </rPh>
    <rPh sb="118" eb="120">
      <t>ショクイン</t>
    </rPh>
    <rPh sb="120" eb="122">
      <t>テイスウ</t>
    </rPh>
    <rPh sb="122" eb="125">
      <t>テキセイカ</t>
    </rPh>
    <rPh sb="125" eb="126">
      <t>トウ</t>
    </rPh>
    <rPh sb="127" eb="128">
      <t>ツト</t>
    </rPh>
    <rPh sb="138" eb="140">
      <t>リョウメン</t>
    </rPh>
    <rPh sb="141" eb="143">
      <t>フタン</t>
    </rPh>
    <rPh sb="144" eb="146">
      <t>キョクリョク</t>
    </rPh>
    <rPh sb="146" eb="148">
      <t>ケイゲン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</si>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</sst>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77936</c:v>
                </c:pt>
                <c:pt idx="4">
                  <c:v>82531</c:v>
                </c:pt>
              </c:numCache>
            </c:numRef>
          </c:val>
          <c:smooth val="0"/>
          <c:extLst>
            <c:ext xmlns:c16="http://schemas.microsoft.com/office/drawing/2014/chart" uri="{C3380CC4-5D6E-409C-BE32-E72D297353CC}">
              <c16:uniqueId val="{00000000-12E3-4849-A79F-74CAC85039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48412</c:v>
                </c:pt>
                <c:pt idx="1">
                  <c:v>49733</c:v>
                </c:pt>
                <c:pt idx="2">
                  <c:v>51195</c:v>
                </c:pt>
                <c:pt idx="3">
                  <c:v>48325</c:v>
                </c:pt>
                <c:pt idx="4">
                  <c:v>52246</c:v>
                </c:pt>
              </c:numCache>
            </c:numRef>
          </c:val>
          <c:smooth val="0"/>
          <c:extLst>
            <c:ext xmlns:c16="http://schemas.microsoft.com/office/drawing/2014/chart" uri="{C3380CC4-5D6E-409C-BE32-E72D297353CC}">
              <c16:uniqueId val="{00000001-12E3-4849-A79F-74CAC85039DD}"/>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0.82</c:v>
                </c:pt>
                <c:pt idx="1">
                  <c:v>0.92</c:v>
                </c:pt>
                <c:pt idx="2">
                  <c:v>0.56000000000000005</c:v>
                </c:pt>
                <c:pt idx="3">
                  <c:v>0.56999999999999995</c:v>
                </c:pt>
                <c:pt idx="4">
                  <c:v>0.39</c:v>
                </c:pt>
              </c:numCache>
            </c:numRef>
          </c:val>
          <c:extLst>
            <c:ext xmlns:c16="http://schemas.microsoft.com/office/drawing/2014/chart" uri="{C3380CC4-5D6E-409C-BE32-E72D297353CC}">
              <c16:uniqueId val="{00000000-C45A-4D65-89A7-DAC451655E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7.17</c:v>
                </c:pt>
                <c:pt idx="1">
                  <c:v>7.41</c:v>
                </c:pt>
                <c:pt idx="2">
                  <c:v>7.93</c:v>
                </c:pt>
                <c:pt idx="3">
                  <c:v>8.25</c:v>
                </c:pt>
                <c:pt idx="4">
                  <c:v>7.89</c:v>
                </c:pt>
              </c:numCache>
            </c:numRef>
          </c:val>
          <c:extLst>
            <c:ext xmlns:c16="http://schemas.microsoft.com/office/drawing/2014/chart" uri="{C3380CC4-5D6E-409C-BE32-E72D297353CC}">
              <c16:uniqueId val="{00000001-C45A-4D65-89A7-DAC451655ED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1.19</c:v>
                </c:pt>
                <c:pt idx="2">
                  <c:v>0.9</c:v>
                </c:pt>
                <c:pt idx="3">
                  <c:v>2.19</c:v>
                </c:pt>
                <c:pt idx="4">
                  <c:v>4.41</c:v>
                </c:pt>
              </c:numCache>
            </c:numRef>
          </c:val>
          <c:smooth val="0"/>
          <c:extLst>
            <c:ext xmlns:c16="http://schemas.microsoft.com/office/drawing/2014/chart" uri="{C3380CC4-5D6E-409C-BE32-E72D297353CC}">
              <c16:uniqueId val="{00000002-C45A-4D65-89A7-DAC451655ED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0.1</c:v>
                </c:pt>
                <c:pt idx="4">
                  <c:v>#N/A</c:v>
                </c:pt>
                <c:pt idx="5">
                  <c:v>0</c:v>
                </c:pt>
                <c:pt idx="6">
                  <c:v>#N/A</c:v>
                </c:pt>
                <c:pt idx="7">
                  <c:v>0</c:v>
                </c:pt>
                <c:pt idx="8">
                  <c:v>#N/A</c:v>
                </c:pt>
                <c:pt idx="9">
                  <c:v>0</c:v>
                </c:pt>
              </c:numCache>
            </c:numRef>
          </c:val>
          <c:extLst>
            <c:ext xmlns:c16="http://schemas.microsoft.com/office/drawing/2014/chart" uri="{C3380CC4-5D6E-409C-BE32-E72D297353CC}">
              <c16:uniqueId val="{00000000-A814-4255-9A03-C4E1C33498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14-4255-9A03-C4E1C334988F}"/>
            </c:ext>
          </c:extLst>
        </c:ser>
        <c:ser>
          <c:idx val="2"/>
          <c:order val="2"/>
          <c:tx>
            <c:strRef>
              <c:f>データシート!$A$29</c:f>
              <c:strCache>
                <c:ptCount val="1"/>
                <c:pt idx="0">
                  <c:v>奈良県中央卸売市場事業費特別会計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A814-4255-9A03-C4E1C334988F}"/>
            </c:ext>
          </c:extLst>
        </c:ser>
        <c:ser>
          <c:idx val="3"/>
          <c:order val="3"/>
          <c:tx>
            <c:strRef>
              <c:f>データシート!$A$30</c:f>
              <c:strCache>
                <c:ptCount val="1"/>
                <c:pt idx="0">
                  <c:v>奈良県自動車駐車場費特別会計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814-4255-9A03-C4E1C334988F}"/>
            </c:ext>
          </c:extLst>
        </c:ser>
        <c:ser>
          <c:idx val="4"/>
          <c:order val="4"/>
          <c:tx>
            <c:strRef>
              <c:f>データシート!$A$31</c:f>
              <c:strCache>
                <c:ptCount val="1"/>
                <c:pt idx="0">
                  <c:v>奈良県営競輪事業費特別会計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4-A814-4255-9A03-C4E1C334988F}"/>
            </c:ext>
          </c:extLst>
        </c:ser>
        <c:ser>
          <c:idx val="5"/>
          <c:order val="5"/>
          <c:tx>
            <c:strRef>
              <c:f>データシート!$A$32</c:f>
              <c:strCache>
                <c:ptCount val="1"/>
                <c:pt idx="0">
                  <c:v>奈良県証紙収入特別会計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0.05</c:v>
                </c:pt>
                <c:pt idx="8">
                  <c:v>#N/A</c:v>
                </c:pt>
                <c:pt idx="9">
                  <c:v>0.05</c:v>
                </c:pt>
              </c:numCache>
            </c:numRef>
          </c:val>
          <c:extLst>
            <c:ext xmlns:c16="http://schemas.microsoft.com/office/drawing/2014/chart" uri="{C3380CC4-5D6E-409C-BE32-E72D297353CC}">
              <c16:uniqueId val="{00000005-A814-4255-9A03-C4E1C334988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0.82</c:v>
                </c:pt>
                <c:pt idx="2">
                  <c:v>#N/A</c:v>
                </c:pt>
                <c:pt idx="3">
                  <c:v>0.91</c:v>
                </c:pt>
                <c:pt idx="4">
                  <c:v>#N/A</c:v>
                </c:pt>
                <c:pt idx="5">
                  <c:v>0.56000000000000005</c:v>
                </c:pt>
                <c:pt idx="6">
                  <c:v>#N/A</c:v>
                </c:pt>
                <c:pt idx="7">
                  <c:v>0.56000000000000005</c:v>
                </c:pt>
                <c:pt idx="8">
                  <c:v>#N/A</c:v>
                </c:pt>
                <c:pt idx="9">
                  <c:v>0.39</c:v>
                </c:pt>
              </c:numCache>
            </c:numRef>
          </c:val>
          <c:extLst>
            <c:ext xmlns:c16="http://schemas.microsoft.com/office/drawing/2014/chart" uri="{C3380CC4-5D6E-409C-BE32-E72D297353CC}">
              <c16:uniqueId val="{00000006-A814-4255-9A03-C4E1C334988F}"/>
            </c:ext>
          </c:extLst>
        </c:ser>
        <c:ser>
          <c:idx val="7"/>
          <c:order val="7"/>
          <c:tx>
            <c:strRef>
              <c:f>データシート!$A$34</c:f>
              <c:strCache>
                <c:ptCount val="1"/>
                <c:pt idx="0">
                  <c:v>奈良県流域下水道事業費特別会計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0.39</c:v>
                </c:pt>
                <c:pt idx="2">
                  <c:v>#N/A</c:v>
                </c:pt>
                <c:pt idx="3">
                  <c:v>0.41</c:v>
                </c:pt>
                <c:pt idx="4">
                  <c:v>#N/A</c:v>
                </c:pt>
                <c:pt idx="5">
                  <c:v>0.45</c:v>
                </c:pt>
                <c:pt idx="6">
                  <c:v>#N/A</c:v>
                </c:pt>
                <c:pt idx="7">
                  <c:v>0.47</c:v>
                </c:pt>
                <c:pt idx="8">
                  <c:v>#N/A</c:v>
                </c:pt>
                <c:pt idx="9">
                  <c:v>0.59</c:v>
                </c:pt>
              </c:numCache>
            </c:numRef>
          </c:val>
          <c:extLst>
            <c:ext xmlns:c16="http://schemas.microsoft.com/office/drawing/2014/chart" uri="{C3380CC4-5D6E-409C-BE32-E72D297353CC}">
              <c16:uniqueId val="{00000007-A814-4255-9A03-C4E1C334988F}"/>
            </c:ext>
          </c:extLst>
        </c:ser>
        <c:ser>
          <c:idx val="8"/>
          <c:order val="8"/>
          <c:tx>
            <c:strRef>
              <c:f>データシート!$A$35</c:f>
              <c:strCache>
                <c:ptCount val="1"/>
                <c:pt idx="0">
                  <c:v>奈良県国民健康保険事業費特別会計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0.82</c:v>
                </c:pt>
              </c:numCache>
            </c:numRef>
          </c:val>
          <c:extLst>
            <c:ext xmlns:c16="http://schemas.microsoft.com/office/drawing/2014/chart" uri="{C3380CC4-5D6E-409C-BE32-E72D297353CC}">
              <c16:uniqueId val="{00000008-A814-4255-9A03-C4E1C334988F}"/>
            </c:ext>
          </c:extLst>
        </c:ser>
        <c:ser>
          <c:idx val="9"/>
          <c:order val="9"/>
          <c:tx>
            <c:strRef>
              <c:f>データシート!$A$36</c:f>
              <c:strCache>
                <c:ptCount val="1"/>
                <c:pt idx="0">
                  <c:v>奈良県水道用水供給事業費特別会計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5.19</c:v>
                </c:pt>
                <c:pt idx="2">
                  <c:v>#N/A</c:v>
                </c:pt>
                <c:pt idx="3">
                  <c:v>5.26</c:v>
                </c:pt>
                <c:pt idx="4">
                  <c:v>#N/A</c:v>
                </c:pt>
                <c:pt idx="5">
                  <c:v>5.27</c:v>
                </c:pt>
                <c:pt idx="6">
                  <c:v>#N/A</c:v>
                </c:pt>
                <c:pt idx="7">
                  <c:v>5.91</c:v>
                </c:pt>
                <c:pt idx="8">
                  <c:v>#N/A</c:v>
                </c:pt>
                <c:pt idx="9">
                  <c:v>6.53</c:v>
                </c:pt>
              </c:numCache>
            </c:numRef>
          </c:val>
          <c:extLst>
            <c:ext xmlns:c16="http://schemas.microsoft.com/office/drawing/2014/chart" uri="{C3380CC4-5D6E-409C-BE32-E72D297353CC}">
              <c16:uniqueId val="{00000009-A814-4255-9A03-C4E1C334988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51467</c:v>
                </c:pt>
                <c:pt idx="5">
                  <c:v>52981</c:v>
                </c:pt>
                <c:pt idx="8">
                  <c:v>53304</c:v>
                </c:pt>
                <c:pt idx="11">
                  <c:v>53406</c:v>
                </c:pt>
                <c:pt idx="14">
                  <c:v>53878</c:v>
                </c:pt>
              </c:numCache>
            </c:numRef>
          </c:val>
          <c:extLst>
            <c:ext xmlns:c16="http://schemas.microsoft.com/office/drawing/2014/chart" uri="{C3380CC4-5D6E-409C-BE32-E72D297353CC}">
              <c16:uniqueId val="{00000000-D540-4F97-A211-72B8CFB109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40-4F97-A211-72B8CFB109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396</c:v>
                </c:pt>
                <c:pt idx="3">
                  <c:v>287</c:v>
                </c:pt>
                <c:pt idx="6">
                  <c:v>240</c:v>
                </c:pt>
                <c:pt idx="9">
                  <c:v>201</c:v>
                </c:pt>
                <c:pt idx="12">
                  <c:v>184</c:v>
                </c:pt>
              </c:numCache>
            </c:numRef>
          </c:val>
          <c:extLst>
            <c:ext xmlns:c16="http://schemas.microsoft.com/office/drawing/2014/chart" uri="{C3380CC4-5D6E-409C-BE32-E72D297353CC}">
              <c16:uniqueId val="{00000002-D540-4F97-A211-72B8CFB109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3</c:v>
                </c:pt>
                <c:pt idx="6">
                  <c:v>9</c:v>
                </c:pt>
                <c:pt idx="9">
                  <c:v>129</c:v>
                </c:pt>
                <c:pt idx="12">
                  <c:v>226</c:v>
                </c:pt>
              </c:numCache>
            </c:numRef>
          </c:val>
          <c:extLst>
            <c:ext xmlns:c16="http://schemas.microsoft.com/office/drawing/2014/chart" uri="{C3380CC4-5D6E-409C-BE32-E72D297353CC}">
              <c16:uniqueId val="{00000003-D540-4F97-A211-72B8CFB109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338</c:v>
                </c:pt>
                <c:pt idx="3">
                  <c:v>263</c:v>
                </c:pt>
                <c:pt idx="6">
                  <c:v>83</c:v>
                </c:pt>
                <c:pt idx="9">
                  <c:v>79</c:v>
                </c:pt>
                <c:pt idx="12">
                  <c:v>76</c:v>
                </c:pt>
              </c:numCache>
            </c:numRef>
          </c:val>
          <c:extLst>
            <c:ext xmlns:c16="http://schemas.microsoft.com/office/drawing/2014/chart" uri="{C3380CC4-5D6E-409C-BE32-E72D297353CC}">
              <c16:uniqueId val="{00000004-D540-4F97-A211-72B8CFB109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4000</c:v>
                </c:pt>
                <c:pt idx="3">
                  <c:v>4667</c:v>
                </c:pt>
                <c:pt idx="6">
                  <c:v>5383</c:v>
                </c:pt>
                <c:pt idx="9">
                  <c:v>5733</c:v>
                </c:pt>
                <c:pt idx="12">
                  <c:v>6083</c:v>
                </c:pt>
              </c:numCache>
            </c:numRef>
          </c:val>
          <c:extLst>
            <c:ext xmlns:c16="http://schemas.microsoft.com/office/drawing/2014/chart" uri="{C3380CC4-5D6E-409C-BE32-E72D297353CC}">
              <c16:uniqueId val="{00000005-D540-4F97-A211-72B8CFB109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749</c:v>
                </c:pt>
                <c:pt idx="3">
                  <c:v>1513</c:v>
                </c:pt>
                <c:pt idx="6">
                  <c:v>1381</c:v>
                </c:pt>
                <c:pt idx="9">
                  <c:v>1228</c:v>
                </c:pt>
                <c:pt idx="12">
                  <c:v>857</c:v>
                </c:pt>
              </c:numCache>
            </c:numRef>
          </c:val>
          <c:extLst>
            <c:ext xmlns:c16="http://schemas.microsoft.com/office/drawing/2014/chart" uri="{C3380CC4-5D6E-409C-BE32-E72D297353CC}">
              <c16:uniqueId val="{00000006-D540-4F97-A211-72B8CFB109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76197</c:v>
                </c:pt>
                <c:pt idx="3">
                  <c:v>76522</c:v>
                </c:pt>
                <c:pt idx="6">
                  <c:v>76695</c:v>
                </c:pt>
                <c:pt idx="9">
                  <c:v>71022</c:v>
                </c:pt>
                <c:pt idx="12">
                  <c:v>69338</c:v>
                </c:pt>
              </c:numCache>
            </c:numRef>
          </c:val>
          <c:extLst>
            <c:ext xmlns:c16="http://schemas.microsoft.com/office/drawing/2014/chart" uri="{C3380CC4-5D6E-409C-BE32-E72D297353CC}">
              <c16:uniqueId val="{00000007-D540-4F97-A211-72B8CFB1092B}"/>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30213</c:v>
                </c:pt>
                <c:pt idx="2">
                  <c:v>#N/A</c:v>
                </c:pt>
                <c:pt idx="3">
                  <c:v>#N/A</c:v>
                </c:pt>
                <c:pt idx="4">
                  <c:v>30274</c:v>
                </c:pt>
                <c:pt idx="5">
                  <c:v>#N/A</c:v>
                </c:pt>
                <c:pt idx="6">
                  <c:v>#N/A</c:v>
                </c:pt>
                <c:pt idx="7">
                  <c:v>30487</c:v>
                </c:pt>
                <c:pt idx="8">
                  <c:v>#N/A</c:v>
                </c:pt>
                <c:pt idx="9">
                  <c:v>#N/A</c:v>
                </c:pt>
                <c:pt idx="10">
                  <c:v>24986</c:v>
                </c:pt>
                <c:pt idx="11">
                  <c:v>#N/A</c:v>
                </c:pt>
                <c:pt idx="12">
                  <c:v>#N/A</c:v>
                </c:pt>
                <c:pt idx="13">
                  <c:v>22886</c:v>
                </c:pt>
                <c:pt idx="14">
                  <c:v>#N/A</c:v>
                </c:pt>
              </c:numCache>
            </c:numRef>
          </c:val>
          <c:smooth val="0"/>
          <c:extLst>
            <c:ext xmlns:c16="http://schemas.microsoft.com/office/drawing/2014/chart" uri="{C3380CC4-5D6E-409C-BE32-E72D297353CC}">
              <c16:uniqueId val="{00000008-D540-4F97-A211-72B8CFB1092B}"/>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641349</c:v>
                </c:pt>
                <c:pt idx="5">
                  <c:v>643187</c:v>
                </c:pt>
                <c:pt idx="8">
                  <c:v>643944</c:v>
                </c:pt>
                <c:pt idx="11">
                  <c:v>640386</c:v>
                </c:pt>
                <c:pt idx="14">
                  <c:v>631904</c:v>
                </c:pt>
              </c:numCache>
            </c:numRef>
          </c:val>
          <c:extLst>
            <c:ext xmlns:c16="http://schemas.microsoft.com/office/drawing/2014/chart" uri="{C3380CC4-5D6E-409C-BE32-E72D297353CC}">
              <c16:uniqueId val="{00000000-5C42-4138-865F-26438C2160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12052</c:v>
                </c:pt>
                <c:pt idx="5">
                  <c:v>11775</c:v>
                </c:pt>
                <c:pt idx="8">
                  <c:v>12054</c:v>
                </c:pt>
                <c:pt idx="11">
                  <c:v>13491</c:v>
                </c:pt>
                <c:pt idx="14">
                  <c:v>13339</c:v>
                </c:pt>
              </c:numCache>
            </c:numRef>
          </c:val>
          <c:extLst>
            <c:ext xmlns:c16="http://schemas.microsoft.com/office/drawing/2014/chart" uri="{C3380CC4-5D6E-409C-BE32-E72D297353CC}">
              <c16:uniqueId val="{00000001-5C42-4138-865F-26438C2160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142866</c:v>
                </c:pt>
                <c:pt idx="5">
                  <c:v>156464</c:v>
                </c:pt>
                <c:pt idx="8">
                  <c:v>160734</c:v>
                </c:pt>
                <c:pt idx="11">
                  <c:v>171409</c:v>
                </c:pt>
                <c:pt idx="14">
                  <c:v>166368</c:v>
                </c:pt>
              </c:numCache>
            </c:numRef>
          </c:val>
          <c:extLst>
            <c:ext xmlns:c16="http://schemas.microsoft.com/office/drawing/2014/chart" uri="{C3380CC4-5D6E-409C-BE32-E72D297353CC}">
              <c16:uniqueId val="{00000002-5C42-4138-865F-26438C2160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42-4138-865F-26438C2160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42-4138-865F-26438C2160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9520</c:v>
                </c:pt>
                <c:pt idx="3">
                  <c:v>6040</c:v>
                </c:pt>
                <c:pt idx="6">
                  <c:v>9865</c:v>
                </c:pt>
                <c:pt idx="9">
                  <c:v>13259</c:v>
                </c:pt>
                <c:pt idx="12">
                  <c:v>14599</c:v>
                </c:pt>
              </c:numCache>
            </c:numRef>
          </c:val>
          <c:extLst>
            <c:ext xmlns:c16="http://schemas.microsoft.com/office/drawing/2014/chart" uri="{C3380CC4-5D6E-409C-BE32-E72D297353CC}">
              <c16:uniqueId val="{00000005-5C42-4138-865F-26438C2160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122479</c:v>
                </c:pt>
                <c:pt idx="3">
                  <c:v>117873</c:v>
                </c:pt>
                <c:pt idx="6">
                  <c:v>112103</c:v>
                </c:pt>
                <c:pt idx="9">
                  <c:v>102311</c:v>
                </c:pt>
                <c:pt idx="12">
                  <c:v>97984</c:v>
                </c:pt>
              </c:numCache>
            </c:numRef>
          </c:val>
          <c:extLst>
            <c:ext xmlns:c16="http://schemas.microsoft.com/office/drawing/2014/chart" uri="{C3380CC4-5D6E-409C-BE32-E72D297353CC}">
              <c16:uniqueId val="{00000006-5C42-4138-865F-26438C2160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251</c:v>
                </c:pt>
                <c:pt idx="3">
                  <c:v>1341</c:v>
                </c:pt>
                <c:pt idx="6">
                  <c:v>2565</c:v>
                </c:pt>
                <c:pt idx="9">
                  <c:v>2523</c:v>
                </c:pt>
                <c:pt idx="12">
                  <c:v>2237</c:v>
                </c:pt>
              </c:numCache>
            </c:numRef>
          </c:val>
          <c:extLst>
            <c:ext xmlns:c16="http://schemas.microsoft.com/office/drawing/2014/chart" uri="{C3380CC4-5D6E-409C-BE32-E72D297353CC}">
              <c16:uniqueId val="{00000007-5C42-4138-865F-26438C2160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1700</c:v>
                </c:pt>
                <c:pt idx="3">
                  <c:v>1542</c:v>
                </c:pt>
                <c:pt idx="6">
                  <c:v>786</c:v>
                </c:pt>
                <c:pt idx="9">
                  <c:v>785</c:v>
                </c:pt>
                <c:pt idx="12">
                  <c:v>797</c:v>
                </c:pt>
              </c:numCache>
            </c:numRef>
          </c:val>
          <c:extLst>
            <c:ext xmlns:c16="http://schemas.microsoft.com/office/drawing/2014/chart" uri="{C3380CC4-5D6E-409C-BE32-E72D297353CC}">
              <c16:uniqueId val="{00000008-5C42-4138-865F-26438C2160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2854</c:v>
                </c:pt>
                <c:pt idx="3">
                  <c:v>3661</c:v>
                </c:pt>
                <c:pt idx="6">
                  <c:v>4712</c:v>
                </c:pt>
                <c:pt idx="9">
                  <c:v>6053</c:v>
                </c:pt>
                <c:pt idx="12">
                  <c:v>5980</c:v>
                </c:pt>
              </c:numCache>
            </c:numRef>
          </c:val>
          <c:extLst>
            <c:ext xmlns:c16="http://schemas.microsoft.com/office/drawing/2014/chart" uri="{C3380CC4-5D6E-409C-BE32-E72D297353CC}">
              <c16:uniqueId val="{00000009-5C42-4138-865F-26438C2160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1110110</c:v>
                </c:pt>
                <c:pt idx="3">
                  <c:v>1114851</c:v>
                </c:pt>
                <c:pt idx="6">
                  <c:v>1119476</c:v>
                </c:pt>
                <c:pt idx="9">
                  <c:v>1123719</c:v>
                </c:pt>
                <c:pt idx="12">
                  <c:v>1101861</c:v>
                </c:pt>
              </c:numCache>
            </c:numRef>
          </c:val>
          <c:extLst>
            <c:ext xmlns:c16="http://schemas.microsoft.com/office/drawing/2014/chart" uri="{C3380CC4-5D6E-409C-BE32-E72D297353CC}">
              <c16:uniqueId val="{0000000A-5C42-4138-865F-26438C21606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450645</c:v>
                </c:pt>
                <c:pt idx="2">
                  <c:v>#N/A</c:v>
                </c:pt>
                <c:pt idx="3">
                  <c:v>#N/A</c:v>
                </c:pt>
                <c:pt idx="4">
                  <c:v>433883</c:v>
                </c:pt>
                <c:pt idx="5">
                  <c:v>#N/A</c:v>
                </c:pt>
                <c:pt idx="6">
                  <c:v>#N/A</c:v>
                </c:pt>
                <c:pt idx="7">
                  <c:v>432775</c:v>
                </c:pt>
                <c:pt idx="8">
                  <c:v>#N/A</c:v>
                </c:pt>
                <c:pt idx="9">
                  <c:v>#N/A</c:v>
                </c:pt>
                <c:pt idx="10">
                  <c:v>423364</c:v>
                </c:pt>
                <c:pt idx="11">
                  <c:v>#N/A</c:v>
                </c:pt>
                <c:pt idx="12">
                  <c:v>#N/A</c:v>
                </c:pt>
                <c:pt idx="13">
                  <c:v>411847</c:v>
                </c:pt>
                <c:pt idx="14">
                  <c:v>#N/A</c:v>
                </c:pt>
              </c:numCache>
            </c:numRef>
          </c:val>
          <c:smooth val="0"/>
          <c:extLst>
            <c:ext xmlns:c16="http://schemas.microsoft.com/office/drawing/2014/chart" uri="{C3380CC4-5D6E-409C-BE32-E72D297353CC}">
              <c16:uniqueId val="{0000000B-5C42-4138-865F-26438C21606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25501</c:v>
                </c:pt>
                <c:pt idx="1">
                  <c:v>26472</c:v>
                </c:pt>
                <c:pt idx="2">
                  <c:v>25420</c:v>
                </c:pt>
              </c:numCache>
            </c:numRef>
          </c:val>
          <c:extLst>
            <c:ext xmlns:c16="http://schemas.microsoft.com/office/drawing/2014/chart" uri="{C3380CC4-5D6E-409C-BE32-E72D297353CC}">
              <c16:uniqueId val="{00000000-3C73-431F-9C29-89876D7C67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48537</c:v>
                </c:pt>
                <c:pt idx="1">
                  <c:v>48700</c:v>
                </c:pt>
                <c:pt idx="2">
                  <c:v>38785</c:v>
                </c:pt>
              </c:numCache>
            </c:numRef>
          </c:val>
          <c:extLst>
            <c:ext xmlns:c16="http://schemas.microsoft.com/office/drawing/2014/chart" uri="{C3380CC4-5D6E-409C-BE32-E72D297353CC}">
              <c16:uniqueId val="{00000001-3C73-431F-9C29-89876D7C67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90511</c:v>
                </c:pt>
                <c:pt idx="1">
                  <c:v>95033</c:v>
                </c:pt>
                <c:pt idx="2">
                  <c:v>98243</c:v>
                </c:pt>
              </c:numCache>
            </c:numRef>
          </c:val>
          <c:extLst>
            <c:ext xmlns:c16="http://schemas.microsoft.com/office/drawing/2014/chart" uri="{C3380CC4-5D6E-409C-BE32-E72D297353CC}">
              <c16:uniqueId val="{00000002-3C73-431F-9C29-89876D7C67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{A8983B99-DE8D-40D8-938E-D9E21806AC6C}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D78-44E3-8D6A-27474FD612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{7CFA9ECE-428C-42CC-AA64-A3EB1D5D16B8}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78-44E3-8D6A-27474FD612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{7F293253-8699-4D6B-B17B-270A21667EFE}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78-44E3-8D6A-27474FD612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{47F34174-63E3-438C-B29A-A6136893DE17}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78-44E3-8D6A-27474FD612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{BC93AEA0-3DA2-4511-A202-329525C16B38}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78-44E3-8D6A-27474FD612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{401274E9-CEFD-41BE-B3A5-8090CAED4D39}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D78-44E3-8D6A-27474FD612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{440024AF-763F-43C9-B6A5-129EBB102A1C}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D78-44E3-8D6A-27474FD612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{7A7BB21C-28E5-41CA-B3E0-F4B5858CCED1}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D78-44E3-8D6A-27474FD612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{2B9923D7-E7DD-47C3-AA4A-AA07BB527A27}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D78-44E3-8D6A-27474FD612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78-44E3-8D6A-27474FD612F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{A60303CD-A998-4D5B-BC13-414DEF49A0E9}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D78-44E3-8D6A-27474FD612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{91AD90C8-4BE7-4979-8ABA-3FD3A4C04E78}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78-44E3-8D6A-27474FD612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{ABFFAA71-483B-472E-AD75-411F99E28DC6}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78-44E3-8D6A-27474FD612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{CF1B560C-028D-46EF-BF10-66C8B2A2DCBC}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78-44E3-8D6A-27474FD612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{6DF1A704-8D44-4DC5-B1BA-2972CE978AC8}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78-44E3-8D6A-27474FD612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{599B2FB8-5D9D-4A44-8075-78F7B98DB278}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D78-44E3-8D6A-27474FD612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{04AE70CE-99C2-4288-BBAA-B09BB6995FFA}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D78-44E3-8D6A-27474FD612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{BB9ADFC9-5E87-44C2-85B3-C9A1AC40B236}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D78-44E3-8D6A-27474FD612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{5FD3C868-2789-4DF1-B110-60A77BDFE75C}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D78-44E3-8D6A-27474FD612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D78-44E3-8D6A-27474FD612FB}"/>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{15ACF5C4-CE6C-4B62-A60E-9E9F40AF880E}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EF5-4536-9035-E3E691ED65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{E960C66A-0649-4101-AF5B-3EDCE53C26D4}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F5-4536-9035-E3E691ED65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{36AC2DA8-6636-4E3A-A1C6-3A7E253CE111}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F5-4536-9035-E3E691ED65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{4D7550AF-B879-48E1-A6E3-3748AFFB9E86}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F5-4536-9035-E3E691ED65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{E75BF58E-6CB0-41DC-9B1A-E914067D48C2}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F5-4536-9035-E3E691ED651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{DDCEF165-AEA3-4214-90C6-C23841226481}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EF5-4536-9035-E3E691ED651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{2A67A9E1-8711-4110-9860-2AE89625D791}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EF5-4536-9035-E3E691ED651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{143CBBAC-EAC1-4812-B204-8E359C9FE50B}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EF5-4536-9035-E3E691ED651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{4BE9EA9A-35C6-4B49-AA93-95F9580E4317}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EF5-4536-9035-E3E691ED65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11.7</c:v>
                </c:pt>
                <c:pt idx="16">
                  <c:v>11.3</c:v>
                </c:pt>
                <c:pt idx="24">
                  <c:v>10.5</c:v>
                </c:pt>
                <c:pt idx="32">
                  <c:v>9.6999999999999993</c:v>
                </c:pt>
              </c:numCache>
            </c:numRef>
          </c:xVal>
          <c:yVal>
            <c:numRef>
              <c:f>公会計指標分析・財政指標組合せ分析表!$BP$73:$DC$73</c:f>
              <c:numCache>
                <c:formatCode>#,##0.0;"▲ "#,##0.0</c:formatCode>
                <c:ptCount val="40"/>
                <c:pt idx="0">
                  <c:v>171</c:v>
                </c:pt>
                <c:pt idx="8">
                  <c:v>159.80000000000001</c:v>
                </c:pt>
                <c:pt idx="16">
                  <c:v>160.6</c:v>
                </c:pt>
                <c:pt idx="24">
                  <c:v>157.6</c:v>
                </c:pt>
                <c:pt idx="32">
                  <c:v>152.69999999999999</c:v>
                </c:pt>
              </c:numCache>
            </c:numRef>
          </c:yVal>
          <c:smooth val="0"/>
          <c:extLst>
            <c:ext xmlns:c16="http://schemas.microsoft.com/office/drawing/2014/chart" uri="{C3380CC4-5D6E-409C-BE32-E72D297353CC}">
              <c16:uniqueId val="{00000009-2EF5-4536-9035-E3E691ED651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{A4327819-088A-4DFA-A542-6585D73FC99F}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EF5-4536-9035-E3E691ED65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{E4390ABC-A5DF-4502-A6BB-8F8DECC6FC3E}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F5-4536-9035-E3E691ED65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{64F775FC-9D41-438F-A8C5-4703521A379F}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F5-4536-9035-E3E691ED65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{1BA0F173-AE40-4913-B70E-C62E8FF0D8BB}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F5-4536-9035-E3E691ED65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{D70C28DC-8AFC-4777-9752-E431B4CAE4F6}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F5-4536-9035-E3E691ED651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{9F726CD0-EC1D-4BD4-A75F-7275624E8A19}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EF5-4536-9035-E3E691ED6515}"/>
                </c:ext>
              </c:extLst>
            </c:dLbl>
            <c:dLbl>
              <c:idx val="16"/>
              <c:layout>
                <c:manualLayout>
                  <c:x val="-3.000696684402540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{C1948641-268F-4670-AD88-093564FFBB07}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EF5-4536-9035-E3E691ED6515}"/>
                </c:ext>
              </c:extLst>
            </c:dLbl>
            <c:dLbl>
              <c:idx val="24"/>
              <c:layout>
                <c:manualLayout>
                  <c:x val="-3.338901639419600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{8A6625AF-F6DF-429A-9DF0-AB8D8105ACEA}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EF5-4536-9035-E3E691ED651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{E9630D4F-1F9D-4FDB-8E9D-5B85F7B80F4F}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EF5-4536-9035-E3E691ED65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15.9</c:v>
                </c:pt>
                <c:pt idx="16">
                  <c:v>15.4</c:v>
                </c:pt>
                <c:pt idx="24">
                  <c:v>15.2</c:v>
                </c:pt>
                <c:pt idx="32">
                  <c:v>14.9</c:v>
                </c:pt>
              </c:numCache>
            </c:numRef>
          </c:xVal>
          <c:yVal>
            <c:numRef>
              <c:f>公会計指標分析・財政指標組合せ分析表!$BP$77:$DC$77</c:f>
              <c:numCache>
                <c:formatCode>#,##0.0;"▲ "#,##0.0</c:formatCode>
                <c:ptCount val="40"/>
                <c:pt idx="0">
                  <c:v>208.1</c:v>
                </c:pt>
                <c:pt idx="8">
                  <c:v>239.1</c:v>
                </c:pt>
                <c:pt idx="16">
                  <c:v>244</c:v>
                </c:pt>
                <c:pt idx="24">
                  <c:v>245.1</c:v>
                </c:pt>
                <c:pt idx="32">
                  <c:v>246.9</c:v>
                </c:pt>
              </c:numCache>
            </c:numRef>
          </c:yVal>
          <c:smooth val="0"/>
          <c:extLst>
            <c:ext xmlns:c16="http://schemas.microsoft.com/office/drawing/2014/chart" uri="{C3380CC4-5D6E-409C-BE32-E72D297353CC}">
              <c16:uniqueId val="{00000013-2EF5-4536-9035-E3E691ED6515}"/>
            </c:ext>
          </c:extLst>
        </c:ser>
        <c:dLbls>
          <c:showLegendKey val="0"/>
          <c:showVal val="1"/>
          <c:showCatName val="0"/>
          <c:showSerName val="0"/>
          <c:showPercent val="0"/>
          <c:showBubbleSize val="0"/>
        </c:dLbls>
        <c:axId val="84219776"/>
        <c:axId val="84234240"/>
      </c:scatterChart>
      <c:valAx>
        <c:axId val="84219776"/>
        <c:scaling>
          <c:orientation val="minMax"/>
          <c:max val="16.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3"/>
          <c:min val="1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実質公債費比率（分子）については、平成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年度にかけては、元利償還金等が増加したものの、基準財政需要算入額に算入される公債費も増加したため、横ばいとなった。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年度にかけては、元利償還金等が増加したことにより、増加した。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年度にかけては、元利償還金等が減少したことにより、減少した。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年度にかけては、元利償還金等が減少したことにより、減少した。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本県では、投資的経費に充当する通常債について発行抑制に努めており、また発行する場合は交付税措置のある財源的に有利な地方債の活用に努めている。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今後も引き続き公債費負担軽減を図るため、取組を継続する。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減債基金積立相当額の積立ルールが、毎年度の積立額を発行額の３０分の１と設定しているのに対して、本県では新発定時償還と同様、最初の３年を据置期間としているため、減債</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基金残高と</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基金積立相当額に乖離が生じている</a:t>
          </a:r>
          <a:r>
            <a:rPr kumimoji="1" lang="ja-JP" altLang="en-US" sz="800">
              <a:latin typeface="ＭＳ ゴシック" pitchFamily="49" charset="-128"/>
              <a:ea typeface="ＭＳ ゴシック" pitchFamily="49" charset="-128"/>
            </a:rPr>
            <a:t>。</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なお、据置期間終了後は、年率４％（満期一括償還時の借換後の残額は、定時償還債で借換）で積み立てている。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年度においては、充当可能基金残高は減少したものの、</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退職手当負担見込額の減少により、全体として将来負担比率（分子）は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本県では、投資的経費に充当する通常債について発行抑制に努めており、また発行する場合は交付税措置のある財源的に有利な地方債の活用に努めている。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今後も引き続き将来負担の軽減のため、取組を継続する。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年度にかけては、事業年度が複数年に渡る大型プロジェクトや市町村のまちづくりを計画的に推進していくため、地域・経済活性化基金や地域振興基金等に積み立てた結果、基金残高は約</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減債基金を活用し臨時財政対策債を繰上償還した</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結果、基金残高は約</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78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本県においては、景気や金利の変動などの急激な財政環境の悪化への備えや、主要なプロジェクトをはじめ、県政発展に資する施策・事業を実施するために必要な資金について、年度間の調整を図るために積み立てている。今後もこれらの基金を活用して、持続可能な財政運営を維持しつつ、県経済の発展や県民の安全・安心の向上に資するプロジェクト等を計画的に推進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立医科大学及び医療センター並びに南和地域公立病院等整備基金：奈良県立医科大学及び医療センターの施設等の整備並びに南和広域医療企業団が設立当初に行う公立病院等の施設等の整備に係る市町村の財政負担の軽減に要する経費の財源に充てるため</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・奈良県地域・経済活性化基金：県内の各地域及び県経済の活性化に資する事業の推進を図るため</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・奈良県地域振興基金：地域産業の活性化又は市町村の振興に寄与する事業に対する助成、県勢発展の基盤となる公共施設等の整備その他地域の振興に資する事業を実施するため</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rPr>
            <a:t>・奈良県庁舎等整備基金：庁</a:t>
          </a:r>
          <a:r>
            <a:rPr lang="ja-JP" altLang="en-US" sz="1200">
              <a:solidFill>
                <a:sysClr val="windowText" lastClr="000000"/>
              </a:solidFill>
              <a:latin typeface="ＭＳ Ｐゴシック" panose="020B0600070205080204" pitchFamily="50" charset="-128"/>
              <a:ea typeface="ＭＳ Ｐゴシック" panose="020B0600070205080204" pitchFamily="50" charset="-128"/>
            </a:rPr>
            <a:t>舎等の整備に要する経費の財源に充てるため</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・奈良県立医科大学及び医療センター並びに南和地域公立病院等整備基金：奈良県立医科大学や奈良県総合医療センター、南奈良総合医療センター等の整備費の公債費の償還等に活用したこと等による減</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・奈良県地域・経済活性化基金：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奈良県コンベンションセンター</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等の大型プロジェクトに活用するため、約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取崩したこと</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・奈良県地域振興基金：「奈良モデル」による市町村との協働まちづくり等に活用するため、約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億円を積み立てたこと等による増</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奈良県庁舎等整備基金</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：庁</a:t>
          </a:r>
          <a:r>
            <a:rPr lang="ja-JP" altLang="en-US" sz="1200">
              <a:solidFill>
                <a:sysClr val="windowText" lastClr="000000"/>
              </a:solidFill>
              <a:latin typeface="ＭＳ Ｐゴシック" panose="020B0600070205080204" pitchFamily="50" charset="-128"/>
              <a:ea typeface="ＭＳ Ｐゴシック" panose="020B0600070205080204" pitchFamily="50" charset="-128"/>
            </a:rPr>
            <a:t>舎等の整備に要する経費の財源に活用するため、約</a:t>
          </a:r>
          <a:r>
            <a:rPr lang="en-US" altLang="ja-JP" sz="1200">
              <a:solidFill>
                <a:sysClr val="windowText" lastClr="000000"/>
              </a:solidFill>
              <a:latin typeface="ＭＳ Ｐゴシック" panose="020B0600070205080204" pitchFamily="50" charset="-128"/>
              <a:ea typeface="ＭＳ Ｐゴシック" panose="020B0600070205080204" pitchFamily="50" charset="-128"/>
            </a:rPr>
            <a:t>34</a:t>
          </a:r>
          <a:r>
            <a:rPr lang="ja-JP" altLang="en-US" sz="1200">
              <a:solidFill>
                <a:sysClr val="windowText" lastClr="000000"/>
              </a:solidFill>
              <a:latin typeface="ＭＳ Ｐゴシック" panose="020B0600070205080204" pitchFamily="50" charset="-128"/>
              <a:ea typeface="ＭＳ Ｐゴシック" panose="020B0600070205080204" pitchFamily="50" charset="-128"/>
            </a:rPr>
            <a:t>億円を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積み立てたこと等による増</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立医科大学及び医療センター並びに南和地域公立病院等整備基金：今後も奈良県立医科大学や奈良県総合医療センター等の整備にかかる公債費の償還や、奈良県立医科大学教育部門の移転等に活用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・奈良県地域・経済活性化基金：今後も主要なプロジェクトに活用していく。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・奈良県地域振興基金：今後も「奈良モデル」や市町村との協働によるまちづくり等に活用していく。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奈良県庁舎等整備基金</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庁舎等の整備</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に活用していく。</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収支の状況を勘案し、</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億円を取り崩したことによ</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り減少。</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今後の急激な財政環境の悪化に備え、過去の決算において収支を確保するために取り崩した実績を踏まえた水準の残高を確保することとしている。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減債基金を活用し、臨時財政対策債の繰上償還を</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ことにより減少。</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減債基金を活用し、臨時財政対策債の繰上償還を行い、県債残高の削減を図る予定。（</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R1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予算：</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予算：</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1,362,781
1,350,265
3,690.94
499,121,994
493,623,933
1,267,851
322,165,901
1,088,718,525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xdr:cNvSpPr/>
      </xdr:nvSpPr>
      <xdr:spPr>
        <a:xfrm>
          <a:off x="1152525" y="4810125"/>
          <a:ext cx="383540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49" name="正方形/長方形 48"/>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50" name="正方形/長方形 49"/>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[ 1,188.0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グループ内平均を上回っているのは、、投資的経費に充当する通常債について発行の抑制に努めていることに加え、主要なプロジェクトをはじめとした県政発展に資する施策・事業を実施するために必要な資金について、年度間の調整を図るために基金に積み立てていることから、充当可能基金残高がグループ内でも</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位と高いためである。</a:t>
          </a:r>
        </a:p>
      </xdr:txBody>
    </xdr:sp>
    <xdr:clientData/>
  </xdr:twoCellAnchor>
  <xdr:oneCellAnchor>
    <xdr:from>
      <xdr:col>57</xdr:col>
      <xdr:colOff>111125</xdr:colOff>
      <xdr:row>23</xdr:row>
      <xdr:rowOff>47625</xdr:rowOff>
    </xdr:from>
    <xdr:ext cx="349839" cy="225703"/>
    <xdr:sp macro="" textlink="">
      <xdr:nvSpPr>
        <xdr:cNvPr id="59" name="テキスト ボックス 58"/>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61" name="テキスト ボックス 60"/>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62" name="直線コネクタ 61"/>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63" name="テキスト ボックス 62"/>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64" name="直線コネクタ 63"/>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65" name="テキスト ボックス 64"/>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66" name="直線コネクタ 65"/>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67" name="テキスト ボックス 66"/>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68" name="直線コネクタ 67"/>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69" name="テキスト ボックス 68"/>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0" name="直線コネクタ 69"/>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1" name="テキスト ボックス 70"/>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73" name="直線コネクタ 72"/>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74"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75" name="直線コネクタ 74"/>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76"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77" name="直線コネクタ 76"/>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110520</xdr:rowOff>
    </xdr:from>
    <xdr:ext cx="560923" cy="259045"/>
    <xdr:sp macro="" textlink="">
      <xdr:nvSpPr>
        <xdr:cNvPr id="78" name="債務償還比率平均値テキスト"/>
        <xdr:cNvSpPr txBox="1"/>
      </xdr:nvSpPr>
      <xdr:spPr>
        <a:xfrm>
          <a:off x="13376275" y="551437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79" name="フローチャート: 判断 78"/>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80" name="フローチャート: 判断 79"/>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1" name="テキスト ボックス 8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2" name="テキスト ボックス 8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3" name="テキスト ボックス 8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4" name="テキスト ボックス 8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5" name="テキスト ボックス 8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137033</xdr:rowOff>
    </xdr:from>
    <xdr:to>
      <xdr:col>76</xdr:col>
      <xdr:colOff>73025</xdr:colOff>
      <xdr:row>32</xdr:row>
      <xdr:rowOff>67183</xdr:rowOff>
    </xdr:to>
    <xdr:sp macro="" textlink="">
      <xdr:nvSpPr>
        <xdr:cNvPr id="86" name="楕円 85"/>
        <xdr:cNvSpPr/>
      </xdr:nvSpPr>
      <xdr:spPr>
        <a:xfrm>
          <a:off x="13293725" y="6036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115460</xdr:rowOff>
    </xdr:from>
    <xdr:ext cx="560923" cy="259045"/>
    <xdr:sp macro="" textlink="">
      <xdr:nvSpPr>
        <xdr:cNvPr id="87" name="債務償還比率該当値テキスト"/>
        <xdr:cNvSpPr txBox="1"/>
      </xdr:nvSpPr>
      <xdr:spPr>
        <a:xfrm>
          <a:off x="13376275" y="6014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89319</xdr:rowOff>
    </xdr:from>
    <xdr:to>
      <xdr:col>72</xdr:col>
      <xdr:colOff>123825</xdr:colOff>
      <xdr:row>32</xdr:row>
      <xdr:rowOff>19469</xdr:rowOff>
    </xdr:to>
    <xdr:sp macro="" textlink="">
      <xdr:nvSpPr>
        <xdr:cNvPr id="88" name="楕円 87"/>
        <xdr:cNvSpPr/>
      </xdr:nvSpPr>
      <xdr:spPr>
        <a:xfrm>
          <a:off x="12639675" y="5988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140119</xdr:rowOff>
    </xdr:from>
    <xdr:to>
      <xdr:col>76</xdr:col>
      <xdr:colOff>22225</xdr:colOff>
      <xdr:row>32</xdr:row>
      <xdr:rowOff>16383</xdr:rowOff>
    </xdr:to>
    <xdr:cxnSp macro="">
      <xdr:nvCxnSpPr>
        <xdr:cNvPr id="89" name="直線コネクタ 88"/>
        <xdr:cNvCxnSpPr/>
      </xdr:nvCxnSpPr>
      <xdr:spPr>
        <a:xfrm>
          <a:off x="12690475" y="6039269"/>
          <a:ext cx="635000" cy="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36695</xdr:rowOff>
    </xdr:from>
    <xdr:ext cx="560923" cy="259045"/>
    <xdr:sp macro="" textlink="">
      <xdr:nvSpPr>
        <xdr:cNvPr id="90" name="n_1aveValue債務償還比率"/>
        <xdr:cNvSpPr txBox="1"/>
      </xdr:nvSpPr>
      <xdr:spPr>
        <a:xfrm>
          <a:off x="12435413" y="5440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10596</xdr:rowOff>
    </xdr:from>
    <xdr:ext cx="560923" cy="259045"/>
    <xdr:sp macro="" textlink="">
      <xdr:nvSpPr>
        <xdr:cNvPr id="91" name="n_1mainValue債務償還比率"/>
        <xdr:cNvSpPr txBox="1"/>
      </xdr:nvSpPr>
      <xdr:spPr>
        <a:xfrm>
          <a:off x="12435413" y="60748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xdr:cNvSpPr/>
      </xdr:nvSpPr>
      <xdr:spPr>
        <a:xfrm>
          <a:off x="530225" y="8115300"/>
          <a:ext cx="6064250" cy="276225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xdr:cNvSpPr/>
      </xdr:nvSpPr>
      <xdr:spPr>
        <a:xfrm>
          <a:off x="1152525" y="8242300"/>
          <a:ext cx="53149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1,362,781
1,350,265
3,690.94
499,121,994
493,623,933
1,267,851
322,165,901
1,088,718,525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1,362,781
1,350,265
3,690.94
499,121,994
493,623,933
1,267,851
322,165,901
1,088,718,525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1,362,781
1,350,265
3,690.94
499,121,994
493,623,933
1,267,851
322,165,901
1,088,718,525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グループ内平均を下回っているのは、県税収入が歳入全体の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割</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程度</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に留まるなど、財政基盤が脆弱であるためである。今後においても県税徴収率の向上など歳入の確保に努めるとともに、職員定数の適正化を進めるなど、歳出の節減合理化に努める。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0"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43</xdr:row>
      <xdr:rowOff>129722</xdr:rowOff>
    </xdr:to>
    <xdr:cxnSp macro="">
      <xdr:nvCxnSpPr>
        <xdr:cNvPr id="72" name="直線コネクタ 71"/>
        <xdr:cNvCxnSpPr/>
      </xdr:nvCxnSpPr>
      <xdr:spPr>
        <a:xfrm flipV="1">
          <a:off x="3225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4" name="テキスト ボックス 73"/>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44</xdr:row>
      <xdr:rowOff>130628</xdr:rowOff>
    </xdr:to>
    <xdr:cxnSp macro="">
      <xdr:nvCxnSpPr>
        <xdr:cNvPr id="75" name="直線コネクタ 74"/>
        <xdr:cNvCxnSpPr/>
      </xdr:nvCxnSpPr>
      <xdr:spPr>
        <a:xfrm flipV="1">
          <a:off x="2336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77" name="テキスト ボックス 76"/>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45</xdr:row>
      <xdr:rowOff>131535</xdr:rowOff>
    </xdr:to>
    <xdr:cxnSp macro="">
      <xdr:nvCxnSpPr>
        <xdr:cNvPr id="78" name="直線コネクタ 77"/>
        <xdr:cNvCxnSpPr/>
      </xdr:nvCxnSpPr>
      <xdr:spPr>
        <a:xfrm flipV="1">
          <a:off x="1447800" y="76744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89"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4" name="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80735</xdr:rowOff>
    </xdr:from>
    <xdr:to>
      <xdr:col>7</xdr:col>
      <xdr:colOff>31750</xdr:colOff>
      <xdr:row>46</xdr:row>
      <xdr:rowOff>10885</xdr:rowOff>
    </xdr:to>
    <xdr:sp macro="" textlink="">
      <xdr:nvSpPr>
        <xdr:cNvPr id="96" name="楕円 95"/>
        <xdr:cNvSpPr/>
      </xdr:nvSpPr>
      <xdr:spPr>
        <a:xfrm>
          <a:off x="1397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167112</xdr:rowOff>
    </xdr:from>
    <xdr:ext cx="762000" cy="259045"/>
    <xdr:sp macro="" textlink="">
      <xdr:nvSpPr>
        <xdr:cNvPr id="97" name="テキスト ボックス 96"/>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年度においては、社会保障関係経費は引き続き増加したものの、県税収入や</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地方譲与税</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が増加した結果、経常収支比率は前年度より低下した。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グループ内平均を下回っているのは、公債費がグループ内の他団体よりも低いことが主たる要因である。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今後も、通常債の発行を抑制するとともに、経常的な経費の抑制に努める。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5" name="直線コネクタ 124"/>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6"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7" name="直線コネクタ 126"/>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28"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29" name="直線コネクタ 128"/>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63</xdr:row>
      <xdr:rowOff>114300</xdr:rowOff>
    </xdr:to>
    <xdr:cxnSp macro="">
      <xdr:nvCxnSpPr>
        <xdr:cNvPr id="130" name="直線コネクタ 129"/>
        <xdr:cNvCxnSpPr/>
      </xdr:nvCxnSpPr>
      <xdr:spPr>
        <a:xfrm flipV="1">
          <a:off x="4114800" y="105537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31" name="財政構造の弾力性平均値テキスト"/>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103717</xdr:rowOff>
    </xdr:to>
    <xdr:cxnSp macro="">
      <xdr:nvCxnSpPr>
        <xdr:cNvPr id="133" name="直線コネクタ 132"/>
        <xdr:cNvCxnSpPr/>
      </xdr:nvCxnSpPr>
      <xdr:spPr>
        <a:xfrm flipV="1">
          <a:off x="3225800" y="109156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35" name="テキスト ボックス 13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125942</xdr:rowOff>
    </xdr:from>
    <xdr:to>
      <xdr:col>15</xdr:col>
      <xdr:colOff>82550</xdr:colOff>
      <xdr:row>64</xdr:row>
      <xdr:rowOff>103717</xdr:rowOff>
    </xdr:to>
    <xdr:cxnSp macro="">
      <xdr:nvCxnSpPr>
        <xdr:cNvPr id="136" name="直線コネクタ 135"/>
        <xdr:cNvCxnSpPr/>
      </xdr:nvCxnSpPr>
      <xdr:spPr>
        <a:xfrm>
          <a:off x="2336800" y="10412942"/>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7" name="フローチャート: 判断 136"/>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38" name="テキスト ボックス 137"/>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60</xdr:row>
      <xdr:rowOff>125942</xdr:rowOff>
    </xdr:to>
    <xdr:cxnSp macro="">
      <xdr:nvCxnSpPr>
        <xdr:cNvPr id="139" name="直線コネクタ 138"/>
        <xdr:cNvCxnSpPr/>
      </xdr:nvCxnSpPr>
      <xdr:spPr>
        <a:xfrm>
          <a:off x="1447800" y="1039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0" name="フローチャート: 判断 139"/>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41" name="テキスト ボックス 140"/>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42" name="フローチャート: 判断 141"/>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43" name="テキスト ボックス 142"/>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9" name="楕円 148"/>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0"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1" name="楕円 150"/>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2" name="テキスト ボックス 151"/>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3" name="楕円 152"/>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54" name="テキスト ボックス 153"/>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75142</xdr:rowOff>
    </xdr:from>
    <xdr:to>
      <xdr:col>11</xdr:col>
      <xdr:colOff>82550</xdr:colOff>
      <xdr:row>61</xdr:row>
      <xdr:rowOff>5292</xdr:rowOff>
    </xdr:to>
    <xdr:sp macro="" textlink="">
      <xdr:nvSpPr>
        <xdr:cNvPr id="155" name="楕円 154"/>
        <xdr:cNvSpPr/>
      </xdr:nvSpPr>
      <xdr:spPr>
        <a:xfrm>
          <a:off x="2286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15469</xdr:rowOff>
    </xdr:from>
    <xdr:ext cx="762000" cy="259045"/>
    <xdr:sp macro="" textlink="">
      <xdr:nvSpPr>
        <xdr:cNvPr id="156" name="テキスト ボックス 155"/>
        <xdr:cNvSpPr txBox="1"/>
      </xdr:nvSpPr>
      <xdr:spPr>
        <a:xfrm>
          <a:off x="1955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7" name="楕円 156"/>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58" name="テキスト ボックス 157"/>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平均を下回るの</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は、職員定数適正化の取組により人口</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万人あたりの職員数がグループ内で</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位と少ないことや、光熱水費・内部事務費の節減や事務事業の見直し等に取り組んできたことにより、物件費等の節減合理化を行ってきたことによるものである。今後も、職員定数の適正化や物件費等の節減合理化に努め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6" name="直線コネクタ 185"/>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7"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88" name="直線コネクタ 187"/>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89"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0" name="直線コネクタ 189"/>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129724</xdr:rowOff>
    </xdr:from>
    <xdr:to>
      <xdr:col>23</xdr:col>
      <xdr:colOff>133350</xdr:colOff>
      <xdr:row>81</xdr:row>
      <xdr:rowOff>150616</xdr:rowOff>
    </xdr:to>
    <xdr:cxnSp macro="">
      <xdr:nvCxnSpPr>
        <xdr:cNvPr id="191" name="直線コネクタ 190"/>
        <xdr:cNvCxnSpPr/>
      </xdr:nvCxnSpPr>
      <xdr:spPr>
        <a:xfrm>
          <a:off x="4114800" y="14017174"/>
          <a:ext cx="8382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9282</xdr:rowOff>
    </xdr:from>
    <xdr:ext cx="762000" cy="259045"/>
    <xdr:sp macro="" textlink="">
      <xdr:nvSpPr>
        <xdr:cNvPr id="192" name="人件費・物件費等の状況平均値テキスト"/>
        <xdr:cNvSpPr txBox="1"/>
      </xdr:nvSpPr>
      <xdr:spPr>
        <a:xfrm>
          <a:off x="5041900" y="1423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3" name="フローチャート: 判断 192"/>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111626</xdr:rowOff>
    </xdr:from>
    <xdr:to>
      <xdr:col>19</xdr:col>
      <xdr:colOff>133350</xdr:colOff>
      <xdr:row>81</xdr:row>
      <xdr:rowOff>129724</xdr:rowOff>
    </xdr:to>
    <xdr:cxnSp macro="">
      <xdr:nvCxnSpPr>
        <xdr:cNvPr id="194" name="直線コネクタ 193"/>
        <xdr:cNvCxnSpPr/>
      </xdr:nvCxnSpPr>
      <xdr:spPr>
        <a:xfrm>
          <a:off x="3225800" y="1399907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5" name="フローチャート: 判断 194"/>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118656</xdr:rowOff>
    </xdr:from>
    <xdr:ext cx="736600" cy="259045"/>
    <xdr:sp macro="" textlink="">
      <xdr:nvSpPr>
        <xdr:cNvPr id="196" name="テキスト ボックス 195"/>
        <xdr:cNvSpPr txBox="1"/>
      </xdr:nvSpPr>
      <xdr:spPr>
        <a:xfrm>
          <a:off x="3733800" y="1434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111626</xdr:rowOff>
    </xdr:from>
    <xdr:to>
      <xdr:col>15</xdr:col>
      <xdr:colOff>82550</xdr:colOff>
      <xdr:row>81</xdr:row>
      <xdr:rowOff>116291</xdr:rowOff>
    </xdr:to>
    <xdr:cxnSp macro="">
      <xdr:nvCxnSpPr>
        <xdr:cNvPr id="197" name="直線コネクタ 196"/>
        <xdr:cNvCxnSpPr/>
      </xdr:nvCxnSpPr>
      <xdr:spPr>
        <a:xfrm flipV="1">
          <a:off x="2336800" y="13999076"/>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198" name="フローチャート: 判断 197"/>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12619</xdr:rowOff>
    </xdr:from>
    <xdr:ext cx="762000" cy="259045"/>
    <xdr:sp macro="" textlink="">
      <xdr:nvSpPr>
        <xdr:cNvPr id="199" name="テキスト ボックス 198"/>
        <xdr:cNvSpPr txBox="1"/>
      </xdr:nvSpPr>
      <xdr:spPr>
        <a:xfrm>
          <a:off x="2844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102476</xdr:rowOff>
    </xdr:from>
    <xdr:to>
      <xdr:col>11</xdr:col>
      <xdr:colOff>31750</xdr:colOff>
      <xdr:row>81</xdr:row>
      <xdr:rowOff>116291</xdr:rowOff>
    </xdr:to>
    <xdr:cxnSp macro="">
      <xdr:nvCxnSpPr>
        <xdr:cNvPr id="200" name="直線コネクタ 199"/>
        <xdr:cNvCxnSpPr/>
      </xdr:nvCxnSpPr>
      <xdr:spPr>
        <a:xfrm>
          <a:off x="1447800" y="13989926"/>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1" name="フローチャート: 判断 200"/>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170173</xdr:rowOff>
    </xdr:from>
    <xdr:ext cx="762000" cy="259045"/>
    <xdr:sp macro="" textlink="">
      <xdr:nvSpPr>
        <xdr:cNvPr id="202" name="テキスト ボックス 201"/>
        <xdr:cNvSpPr txBox="1"/>
      </xdr:nvSpPr>
      <xdr:spPr>
        <a:xfrm>
          <a:off x="1955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31931</xdr:rowOff>
    </xdr:from>
    <xdr:to>
      <xdr:col>7</xdr:col>
      <xdr:colOff>31750</xdr:colOff>
      <xdr:row>84</xdr:row>
      <xdr:rowOff>133531</xdr:rowOff>
    </xdr:to>
    <xdr:sp macro="" textlink="">
      <xdr:nvSpPr>
        <xdr:cNvPr id="203" name="フローチャート: 判断 202"/>
        <xdr:cNvSpPr/>
      </xdr:nvSpPr>
      <xdr:spPr>
        <a:xfrm>
          <a:off x="1397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118308</xdr:rowOff>
    </xdr:from>
    <xdr:ext cx="762000" cy="259045"/>
    <xdr:sp macro="" textlink="">
      <xdr:nvSpPr>
        <xdr:cNvPr id="204" name="テキスト ボックス 203"/>
        <xdr:cNvSpPr txBox="1"/>
      </xdr:nvSpPr>
      <xdr:spPr>
        <a:xfrm>
          <a:off x="1066800" y="1452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99816</xdr:rowOff>
    </xdr:from>
    <xdr:to>
      <xdr:col>23</xdr:col>
      <xdr:colOff>184150</xdr:colOff>
      <xdr:row>82</xdr:row>
      <xdr:rowOff>29966</xdr:rowOff>
    </xdr:to>
    <xdr:sp macro="" textlink="">
      <xdr:nvSpPr>
        <xdr:cNvPr id="210" name="楕円 209"/>
        <xdr:cNvSpPr/>
      </xdr:nvSpPr>
      <xdr:spPr>
        <a:xfrm>
          <a:off x="4902200" y="13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21093</xdr:rowOff>
    </xdr:from>
    <xdr:ext cx="762000" cy="259045"/>
    <xdr:sp macro="" textlink="">
      <xdr:nvSpPr>
        <xdr:cNvPr id="211" name="人件費・物件費等の状況該当値テキスト"/>
        <xdr:cNvSpPr txBox="1"/>
      </xdr:nvSpPr>
      <xdr:spPr>
        <a:xfrm>
          <a:off x="5041900" y="1390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78924</xdr:rowOff>
    </xdr:from>
    <xdr:to>
      <xdr:col>19</xdr:col>
      <xdr:colOff>184150</xdr:colOff>
      <xdr:row>82</xdr:row>
      <xdr:rowOff>9074</xdr:rowOff>
    </xdr:to>
    <xdr:sp macro="" textlink="">
      <xdr:nvSpPr>
        <xdr:cNvPr id="212" name="楕円 211"/>
        <xdr:cNvSpPr/>
      </xdr:nvSpPr>
      <xdr:spPr>
        <a:xfrm>
          <a:off x="4064000" y="139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19251</xdr:rowOff>
    </xdr:from>
    <xdr:ext cx="736600" cy="259045"/>
    <xdr:sp macro="" textlink="">
      <xdr:nvSpPr>
        <xdr:cNvPr id="213" name="テキスト ボックス 212"/>
        <xdr:cNvSpPr txBox="1"/>
      </xdr:nvSpPr>
      <xdr:spPr>
        <a:xfrm>
          <a:off x="3733800" y="13735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60826</xdr:rowOff>
    </xdr:from>
    <xdr:to>
      <xdr:col>15</xdr:col>
      <xdr:colOff>133350</xdr:colOff>
      <xdr:row>81</xdr:row>
      <xdr:rowOff>162426</xdr:rowOff>
    </xdr:to>
    <xdr:sp macro="" textlink="">
      <xdr:nvSpPr>
        <xdr:cNvPr id="214" name="楕円 213"/>
        <xdr:cNvSpPr/>
      </xdr:nvSpPr>
      <xdr:spPr>
        <a:xfrm>
          <a:off x="3175000" y="139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1153</xdr:rowOff>
    </xdr:from>
    <xdr:ext cx="762000" cy="259045"/>
    <xdr:sp macro="" textlink="">
      <xdr:nvSpPr>
        <xdr:cNvPr id="215" name="テキスト ボックス 214"/>
        <xdr:cNvSpPr txBox="1"/>
      </xdr:nvSpPr>
      <xdr:spPr>
        <a:xfrm>
          <a:off x="2844800" y="1371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65491</xdr:rowOff>
    </xdr:from>
    <xdr:to>
      <xdr:col>11</xdr:col>
      <xdr:colOff>82550</xdr:colOff>
      <xdr:row>81</xdr:row>
      <xdr:rowOff>167091</xdr:rowOff>
    </xdr:to>
    <xdr:sp macro="" textlink="">
      <xdr:nvSpPr>
        <xdr:cNvPr id="216" name="楕円 215"/>
        <xdr:cNvSpPr/>
      </xdr:nvSpPr>
      <xdr:spPr>
        <a:xfrm>
          <a:off x="2286000" y="139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5818</xdr:rowOff>
    </xdr:from>
    <xdr:ext cx="762000" cy="259045"/>
    <xdr:sp macro="" textlink="">
      <xdr:nvSpPr>
        <xdr:cNvPr id="217" name="テキスト ボックス 216"/>
        <xdr:cNvSpPr txBox="1"/>
      </xdr:nvSpPr>
      <xdr:spPr>
        <a:xfrm>
          <a:off x="1955800" y="1372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51676</xdr:rowOff>
    </xdr:from>
    <xdr:to>
      <xdr:col>7</xdr:col>
      <xdr:colOff>31750</xdr:colOff>
      <xdr:row>81</xdr:row>
      <xdr:rowOff>153276</xdr:rowOff>
    </xdr:to>
    <xdr:sp macro="" textlink="">
      <xdr:nvSpPr>
        <xdr:cNvPr id="218" name="楕円 217"/>
        <xdr:cNvSpPr/>
      </xdr:nvSpPr>
      <xdr:spPr>
        <a:xfrm>
          <a:off x="1397000" y="13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163453</xdr:rowOff>
    </xdr:from>
    <xdr:ext cx="762000" cy="259045"/>
    <xdr:sp macro="" textlink="">
      <xdr:nvSpPr>
        <xdr:cNvPr id="219" name="テキスト ボックス 218"/>
        <xdr:cNvSpPr txBox="1"/>
      </xdr:nvSpPr>
      <xdr:spPr>
        <a:xfrm>
          <a:off x="1066800" y="13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グループ内平均</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と概ね同水準であ</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るが、地域手当を考慮した場合には指数がグループ内で</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番目に少ない</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98.1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となる。これは、本県の地域手当の支給率が国基準より低いことによるものである。今後も適正な給与水準を維持するため、諸手当等の見直しを引き続き行う。</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88</xdr:row>
      <xdr:rowOff>96520</xdr:rowOff>
    </xdr:to>
    <xdr:cxnSp macro="">
      <xdr:nvCxnSpPr>
        <xdr:cNvPr id="244" name="直線コネクタ 243"/>
        <xdr:cNvCxnSpPr/>
      </xdr:nvCxnSpPr>
      <xdr:spPr>
        <a:xfrm flipV="1">
          <a:off x="17018000" y="14074139"/>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5"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46" name="直線コネクタ 245"/>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7"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48" name="直線コネクタ 247"/>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128270</xdr:rowOff>
    </xdr:to>
    <xdr:cxnSp macro="">
      <xdr:nvCxnSpPr>
        <xdr:cNvPr id="249" name="直線コネクタ 248"/>
        <xdr:cNvCxnSpPr/>
      </xdr:nvCxnSpPr>
      <xdr:spPr>
        <a:xfrm flipV="1">
          <a:off x="16179800" y="145567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0"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87</xdr:row>
      <xdr:rowOff>26670</xdr:rowOff>
    </xdr:to>
    <xdr:cxnSp macro="">
      <xdr:nvCxnSpPr>
        <xdr:cNvPr id="252" name="直線コネクタ 251"/>
        <xdr:cNvCxnSpPr/>
      </xdr:nvCxnSpPr>
      <xdr:spPr>
        <a:xfrm flipV="1">
          <a:off x="15290800" y="147015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123189</xdr:rowOff>
    </xdr:to>
    <xdr:cxnSp macro="">
      <xdr:nvCxnSpPr>
        <xdr:cNvPr id="255" name="直線コネクタ 254"/>
        <xdr:cNvCxnSpPr/>
      </xdr:nvCxnSpPr>
      <xdr:spPr>
        <a:xfrm flipV="1">
          <a:off x="14401800" y="149428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87</xdr:row>
      <xdr:rowOff>123189</xdr:rowOff>
    </xdr:to>
    <xdr:cxnSp macro="">
      <xdr:nvCxnSpPr>
        <xdr:cNvPr id="258" name="直線コネクタ 257"/>
        <xdr:cNvCxnSpPr/>
      </xdr:nvCxnSpPr>
      <xdr:spPr>
        <a:xfrm>
          <a:off x="13512800" y="14701520"/>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8" name="楕円 267"/>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69"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0" name="楕円 269"/>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1" name="テキスト ボックス 270"/>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2" name="楕円 271"/>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3" name="テキスト ボックス 272"/>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4" name="楕円 273"/>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5" name="テキスト ボックス 274"/>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6" name="楕円 275"/>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77" name="テキスト ボックス 276"/>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グループ内で</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位と少ないのは、平成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年間にわたる職員定数適正化の実施と県立医科大学、県立病院及び県立大学の地方独立行政法人化により、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4,498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21,227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16,729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人）を削減したことによるものである。今後も引き続き、職員定数の適正化に取り組む。</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3" name="直線コネクタ 302"/>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4"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5" name="直線コネクタ 304"/>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06"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07" name="直線コネクタ 306"/>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15193</xdr:rowOff>
    </xdr:from>
    <xdr:to>
      <xdr:col>81</xdr:col>
      <xdr:colOff>44450</xdr:colOff>
      <xdr:row>60</xdr:row>
      <xdr:rowOff>16472</xdr:rowOff>
    </xdr:to>
    <xdr:cxnSp macro="">
      <xdr:nvCxnSpPr>
        <xdr:cNvPr id="308" name="直線コネクタ 307"/>
        <xdr:cNvCxnSpPr/>
      </xdr:nvCxnSpPr>
      <xdr:spPr>
        <a:xfrm flipV="1">
          <a:off x="16179800" y="10302193"/>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89255</xdr:rowOff>
    </xdr:from>
    <xdr:ext cx="762000" cy="259045"/>
    <xdr:sp macro="" textlink="">
      <xdr:nvSpPr>
        <xdr:cNvPr id="309" name="定員管理の状況平均値テキスト"/>
        <xdr:cNvSpPr txBox="1"/>
      </xdr:nvSpPr>
      <xdr:spPr>
        <a:xfrm>
          <a:off x="17106900" y="105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0" name="フローチャート: 判断 309"/>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16472</xdr:rowOff>
    </xdr:from>
    <xdr:to>
      <xdr:col>77</xdr:col>
      <xdr:colOff>44450</xdr:colOff>
      <xdr:row>60</xdr:row>
      <xdr:rowOff>18402</xdr:rowOff>
    </xdr:to>
    <xdr:cxnSp macro="">
      <xdr:nvCxnSpPr>
        <xdr:cNvPr id="311" name="直線コネクタ 310"/>
        <xdr:cNvCxnSpPr/>
      </xdr:nvCxnSpPr>
      <xdr:spPr>
        <a:xfrm flipV="1">
          <a:off x="15290800" y="1030347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2" name="フローチャート: 判断 311"/>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14924</xdr:rowOff>
    </xdr:from>
    <xdr:ext cx="736600" cy="259045"/>
    <xdr:sp macro="" textlink="">
      <xdr:nvSpPr>
        <xdr:cNvPr id="313" name="テキスト ボックス 312"/>
        <xdr:cNvSpPr txBox="1"/>
      </xdr:nvSpPr>
      <xdr:spPr>
        <a:xfrm>
          <a:off x="15798800" y="1064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8003</xdr:rowOff>
    </xdr:from>
    <xdr:to>
      <xdr:col>72</xdr:col>
      <xdr:colOff>203200</xdr:colOff>
      <xdr:row>60</xdr:row>
      <xdr:rowOff>18402</xdr:rowOff>
    </xdr:to>
    <xdr:cxnSp macro="">
      <xdr:nvCxnSpPr>
        <xdr:cNvPr id="314" name="直線コネクタ 313"/>
        <xdr:cNvCxnSpPr/>
      </xdr:nvCxnSpPr>
      <xdr:spPr>
        <a:xfrm>
          <a:off x="14401800" y="10295003"/>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5" name="フローチャート: 判断 314"/>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169894</xdr:rowOff>
    </xdr:from>
    <xdr:ext cx="762000" cy="259045"/>
    <xdr:sp macro="" textlink="">
      <xdr:nvSpPr>
        <xdr:cNvPr id="316" name="テキスト ボックス 315"/>
        <xdr:cNvSpPr txBox="1"/>
      </xdr:nvSpPr>
      <xdr:spPr>
        <a:xfrm>
          <a:off x="14909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8003</xdr:rowOff>
    </xdr:from>
    <xdr:to>
      <xdr:col>68</xdr:col>
      <xdr:colOff>152400</xdr:colOff>
      <xdr:row>60</xdr:row>
      <xdr:rowOff>8606</xdr:rowOff>
    </xdr:to>
    <xdr:cxnSp macro="">
      <xdr:nvCxnSpPr>
        <xdr:cNvPr id="317" name="直線コネクタ 316"/>
        <xdr:cNvCxnSpPr/>
      </xdr:nvCxnSpPr>
      <xdr:spPr>
        <a:xfrm flipV="1">
          <a:off x="13512800" y="10295003"/>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18" name="フローチャート: 判断 317"/>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155674</xdr:rowOff>
    </xdr:from>
    <xdr:ext cx="762000" cy="259045"/>
    <xdr:sp macro="" textlink="">
      <xdr:nvSpPr>
        <xdr:cNvPr id="319" name="テキスト ボックス 318"/>
        <xdr:cNvSpPr txBox="1"/>
      </xdr:nvSpPr>
      <xdr:spPr>
        <a:xfrm>
          <a:off x="14020800" y="1078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24512</xdr:rowOff>
    </xdr:from>
    <xdr:to>
      <xdr:col>64</xdr:col>
      <xdr:colOff>152400</xdr:colOff>
      <xdr:row>62</xdr:row>
      <xdr:rowOff>126112</xdr:rowOff>
    </xdr:to>
    <xdr:sp macro="" textlink="">
      <xdr:nvSpPr>
        <xdr:cNvPr id="320" name="フローチャート: 判断 319"/>
        <xdr:cNvSpPr/>
      </xdr:nvSpPr>
      <xdr:spPr>
        <a:xfrm>
          <a:off x="13462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110889</xdr:rowOff>
    </xdr:from>
    <xdr:ext cx="762000" cy="259045"/>
    <xdr:sp macro="" textlink="">
      <xdr:nvSpPr>
        <xdr:cNvPr id="321" name="テキスト ボックス 320"/>
        <xdr:cNvSpPr txBox="1"/>
      </xdr:nvSpPr>
      <xdr:spPr>
        <a:xfrm>
          <a:off x="13131800" y="1074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135843</xdr:rowOff>
    </xdr:from>
    <xdr:to>
      <xdr:col>81</xdr:col>
      <xdr:colOff>95250</xdr:colOff>
      <xdr:row>60</xdr:row>
      <xdr:rowOff>65993</xdr:rowOff>
    </xdr:to>
    <xdr:sp macro="" textlink="">
      <xdr:nvSpPr>
        <xdr:cNvPr id="327" name="楕円 326"/>
        <xdr:cNvSpPr/>
      </xdr:nvSpPr>
      <xdr:spPr>
        <a:xfrm>
          <a:off x="16967200" y="102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152370</xdr:rowOff>
    </xdr:from>
    <xdr:ext cx="762000" cy="259045"/>
    <xdr:sp macro="" textlink="">
      <xdr:nvSpPr>
        <xdr:cNvPr id="328" name="定員管理の状況該当値テキスト"/>
        <xdr:cNvSpPr txBox="1"/>
      </xdr:nvSpPr>
      <xdr:spPr>
        <a:xfrm>
          <a:off x="17106900" y="1009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137122</xdr:rowOff>
    </xdr:from>
    <xdr:to>
      <xdr:col>77</xdr:col>
      <xdr:colOff>95250</xdr:colOff>
      <xdr:row>60</xdr:row>
      <xdr:rowOff>67272</xdr:rowOff>
    </xdr:to>
    <xdr:sp macro="" textlink="">
      <xdr:nvSpPr>
        <xdr:cNvPr id="329" name="楕円 328"/>
        <xdr:cNvSpPr/>
      </xdr:nvSpPr>
      <xdr:spPr>
        <a:xfrm>
          <a:off x="16129000" y="102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77449</xdr:rowOff>
    </xdr:from>
    <xdr:ext cx="736600" cy="259045"/>
    <xdr:sp macro="" textlink="">
      <xdr:nvSpPr>
        <xdr:cNvPr id="330" name="テキスト ボックス 329"/>
        <xdr:cNvSpPr txBox="1"/>
      </xdr:nvSpPr>
      <xdr:spPr>
        <a:xfrm>
          <a:off x="15798800" y="10021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139052</xdr:rowOff>
    </xdr:from>
    <xdr:to>
      <xdr:col>73</xdr:col>
      <xdr:colOff>44450</xdr:colOff>
      <xdr:row>60</xdr:row>
      <xdr:rowOff>69202</xdr:rowOff>
    </xdr:to>
    <xdr:sp macro="" textlink="">
      <xdr:nvSpPr>
        <xdr:cNvPr id="331" name="楕円 330"/>
        <xdr:cNvSpPr/>
      </xdr:nvSpPr>
      <xdr:spPr>
        <a:xfrm>
          <a:off x="15240000" y="102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79379</xdr:rowOff>
    </xdr:from>
    <xdr:ext cx="762000" cy="259045"/>
    <xdr:sp macro="" textlink="">
      <xdr:nvSpPr>
        <xdr:cNvPr id="332" name="テキスト ボックス 331"/>
        <xdr:cNvSpPr txBox="1"/>
      </xdr:nvSpPr>
      <xdr:spPr>
        <a:xfrm>
          <a:off x="14909800" y="100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128653</xdr:rowOff>
    </xdr:from>
    <xdr:to>
      <xdr:col>68</xdr:col>
      <xdr:colOff>203200</xdr:colOff>
      <xdr:row>60</xdr:row>
      <xdr:rowOff>58803</xdr:rowOff>
    </xdr:to>
    <xdr:sp macro="" textlink="">
      <xdr:nvSpPr>
        <xdr:cNvPr id="333" name="楕円 332"/>
        <xdr:cNvSpPr/>
      </xdr:nvSpPr>
      <xdr:spPr>
        <a:xfrm>
          <a:off x="14351000" y="102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68980</xdr:rowOff>
    </xdr:from>
    <xdr:ext cx="762000" cy="259045"/>
    <xdr:sp macro="" textlink="">
      <xdr:nvSpPr>
        <xdr:cNvPr id="334" name="テキスト ボックス 333"/>
        <xdr:cNvSpPr txBox="1"/>
      </xdr:nvSpPr>
      <xdr:spPr>
        <a:xfrm>
          <a:off x="14020800" y="100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129256</xdr:rowOff>
    </xdr:from>
    <xdr:to>
      <xdr:col>64</xdr:col>
      <xdr:colOff>152400</xdr:colOff>
      <xdr:row>60</xdr:row>
      <xdr:rowOff>59406</xdr:rowOff>
    </xdr:to>
    <xdr:sp macro="" textlink="">
      <xdr:nvSpPr>
        <xdr:cNvPr id="335" name="楕円 334"/>
        <xdr:cNvSpPr/>
      </xdr:nvSpPr>
      <xdr:spPr>
        <a:xfrm>
          <a:off x="13462000" y="102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69583</xdr:rowOff>
    </xdr:from>
    <xdr:ext cx="762000" cy="259045"/>
    <xdr:sp macro="" textlink="">
      <xdr:nvSpPr>
        <xdr:cNvPr id="336" name="テキスト ボックス 335"/>
        <xdr:cNvSpPr txBox="1"/>
      </xdr:nvSpPr>
      <xdr:spPr>
        <a:xfrm>
          <a:off x="13131800" y="10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平均を下回っているのは、投資的経費に充当する通常債について発行抑制に努めてきたことや、交付税措置のある財源的に有利な県債を活用してきたことによるものである。引き続き今後の公債費負担の軽減のため、通常債の発行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4" name="直線コネクタ 363"/>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5"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66" name="直線コネクタ 365"/>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67"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68" name="直線コネクタ 367"/>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102305</xdr:rowOff>
    </xdr:from>
    <xdr:to>
      <xdr:col>81</xdr:col>
      <xdr:colOff>44450</xdr:colOff>
      <xdr:row>37</xdr:row>
      <xdr:rowOff>38100</xdr:rowOff>
    </xdr:to>
    <xdr:cxnSp macro="">
      <xdr:nvCxnSpPr>
        <xdr:cNvPr id="369" name="直線コネクタ 368"/>
        <xdr:cNvCxnSpPr/>
      </xdr:nvCxnSpPr>
      <xdr:spPr>
        <a:xfrm flipV="1">
          <a:off x="16179800" y="62745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0"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1" name="フローチャート: 判断 37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145345</xdr:rowOff>
    </xdr:to>
    <xdr:cxnSp macro="">
      <xdr:nvCxnSpPr>
        <xdr:cNvPr id="372" name="直線コネクタ 371"/>
        <xdr:cNvCxnSpPr/>
      </xdr:nvCxnSpPr>
      <xdr:spPr>
        <a:xfrm flipV="1">
          <a:off x="15290800" y="638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3" name="フローチャート: 判断 372"/>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4" name="テキスト ボックス 373"/>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145345</xdr:rowOff>
    </xdr:from>
    <xdr:to>
      <xdr:col>72</xdr:col>
      <xdr:colOff>203200</xdr:colOff>
      <xdr:row>38</xdr:row>
      <xdr:rowOff>27517</xdr:rowOff>
    </xdr:to>
    <xdr:cxnSp macro="">
      <xdr:nvCxnSpPr>
        <xdr:cNvPr id="375" name="直線コネクタ 374"/>
        <xdr:cNvCxnSpPr/>
      </xdr:nvCxnSpPr>
      <xdr:spPr>
        <a:xfrm flipV="1">
          <a:off x="14401800" y="64889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76" name="フローチャート: 判断 375"/>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77" name="テキスト ボックス 376"/>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67733</xdr:rowOff>
    </xdr:to>
    <xdr:cxnSp macro="">
      <xdr:nvCxnSpPr>
        <xdr:cNvPr id="378" name="直線コネクタ 377"/>
        <xdr:cNvCxnSpPr/>
      </xdr:nvCxnSpPr>
      <xdr:spPr>
        <a:xfrm flipV="1">
          <a:off x="13512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9" name="フローチャート: 判断 378"/>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0" name="テキスト ボックス 379"/>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381" name="フローチャート: 判断 380"/>
        <xdr:cNvSpPr/>
      </xdr:nvSpPr>
      <xdr:spPr>
        <a:xfrm>
          <a:off x="13462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55332</xdr:rowOff>
    </xdr:from>
    <xdr:ext cx="762000" cy="259045"/>
    <xdr:sp macro="" textlink="">
      <xdr:nvSpPr>
        <xdr:cNvPr id="382" name="テキスト ボックス 381"/>
        <xdr:cNvSpPr txBox="1"/>
      </xdr:nvSpPr>
      <xdr:spPr>
        <a:xfrm>
          <a:off x="13131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51505</xdr:rowOff>
    </xdr:from>
    <xdr:to>
      <xdr:col>81</xdr:col>
      <xdr:colOff>95250</xdr:colOff>
      <xdr:row>36</xdr:row>
      <xdr:rowOff>153105</xdr:rowOff>
    </xdr:to>
    <xdr:sp macro="" textlink="">
      <xdr:nvSpPr>
        <xdr:cNvPr id="388" name="楕円 387"/>
        <xdr:cNvSpPr/>
      </xdr:nvSpPr>
      <xdr:spPr>
        <a:xfrm>
          <a:off x="169672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144232</xdr:rowOff>
    </xdr:from>
    <xdr:ext cx="762000" cy="259045"/>
    <xdr:sp macro="" textlink="">
      <xdr:nvSpPr>
        <xdr:cNvPr id="389" name="公債費負担の状況該当値テキスト"/>
        <xdr:cNvSpPr txBox="1"/>
      </xdr:nvSpPr>
      <xdr:spPr>
        <a:xfrm>
          <a:off x="17106900" y="61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0" name="楕円 389"/>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1" name="テキスト ボックス 390"/>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94545</xdr:rowOff>
    </xdr:from>
    <xdr:to>
      <xdr:col>73</xdr:col>
      <xdr:colOff>44450</xdr:colOff>
      <xdr:row>38</xdr:row>
      <xdr:rowOff>24695</xdr:rowOff>
    </xdr:to>
    <xdr:sp macro="" textlink="">
      <xdr:nvSpPr>
        <xdr:cNvPr id="392" name="楕円 391"/>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34872</xdr:rowOff>
    </xdr:from>
    <xdr:ext cx="762000" cy="259045"/>
    <xdr:sp macro="" textlink="">
      <xdr:nvSpPr>
        <xdr:cNvPr id="393" name="テキスト ボックス 392"/>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394" name="楕円 393"/>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395" name="テキスト ボックス 394"/>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396" name="楕円 395"/>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397" name="テキスト ボックス 396"/>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グループ内平均を下回っているのは、投資的経費に充当する通常債について発行抑制に努めてきたことや、交付税措置のある財源的に有利な県債を活用してきたこと</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、また、退職手当負担見込額の減少</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によるものである。引き続き通常債の発行抑制や職員定数適正化等に努め、将来負担を極力軽減する。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5" name="直線コネクタ 424"/>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26"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27" name="直線コネクタ 426"/>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2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29" name="直線コネクタ 42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163534</xdr:rowOff>
    </xdr:from>
    <xdr:to>
      <xdr:col>81</xdr:col>
      <xdr:colOff>44450</xdr:colOff>
      <xdr:row>14</xdr:row>
      <xdr:rowOff>31496</xdr:rowOff>
    </xdr:to>
    <xdr:cxnSp macro="">
      <xdr:nvCxnSpPr>
        <xdr:cNvPr id="430" name="直線コネクタ 429"/>
        <xdr:cNvCxnSpPr/>
      </xdr:nvCxnSpPr>
      <xdr:spPr>
        <a:xfrm flipV="1">
          <a:off x="16179800" y="2392384"/>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1"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2" name="フローチャート: 判断 431"/>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31496</xdr:rowOff>
    </xdr:from>
    <xdr:to>
      <xdr:col>77</xdr:col>
      <xdr:colOff>44450</xdr:colOff>
      <xdr:row>14</xdr:row>
      <xdr:rowOff>55626</xdr:rowOff>
    </xdr:to>
    <xdr:cxnSp macro="">
      <xdr:nvCxnSpPr>
        <xdr:cNvPr id="433" name="直線コネクタ 432"/>
        <xdr:cNvCxnSpPr/>
      </xdr:nvCxnSpPr>
      <xdr:spPr>
        <a:xfrm flipV="1">
          <a:off x="15290800" y="24317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4" name="フローチャート: 判断 433"/>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5" name="テキスト ボックス 434"/>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49191</xdr:rowOff>
    </xdr:from>
    <xdr:to>
      <xdr:col>72</xdr:col>
      <xdr:colOff>203200</xdr:colOff>
      <xdr:row>14</xdr:row>
      <xdr:rowOff>55626</xdr:rowOff>
    </xdr:to>
    <xdr:cxnSp macro="">
      <xdr:nvCxnSpPr>
        <xdr:cNvPr id="436" name="直線コネクタ 435"/>
        <xdr:cNvCxnSpPr/>
      </xdr:nvCxnSpPr>
      <xdr:spPr>
        <a:xfrm>
          <a:off x="14401800" y="244949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37" name="フローチャート: 判断 436"/>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38" name="テキスト ボックス 437"/>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49191</xdr:rowOff>
    </xdr:from>
    <xdr:to>
      <xdr:col>68</xdr:col>
      <xdr:colOff>152400</xdr:colOff>
      <xdr:row>14</xdr:row>
      <xdr:rowOff>139277</xdr:rowOff>
    </xdr:to>
    <xdr:cxnSp macro="">
      <xdr:nvCxnSpPr>
        <xdr:cNvPr id="439" name="直線コネクタ 438"/>
        <xdr:cNvCxnSpPr/>
      </xdr:nvCxnSpPr>
      <xdr:spPr>
        <a:xfrm flipV="1">
          <a:off x="13512800" y="2449491"/>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0" name="フローチャート: 判断 439"/>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36805</xdr:rowOff>
    </xdr:from>
    <xdr:ext cx="762000" cy="259045"/>
    <xdr:sp macro="" textlink="">
      <xdr:nvSpPr>
        <xdr:cNvPr id="441" name="テキスト ボックス 440"/>
        <xdr:cNvSpPr txBox="1"/>
      </xdr:nvSpPr>
      <xdr:spPr>
        <a:xfrm>
          <a:off x="14020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42" name="フローチャート: 判断 441"/>
        <xdr:cNvSpPr/>
      </xdr:nvSpPr>
      <xdr:spPr>
        <a:xfrm>
          <a:off x="13462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130361</xdr:rowOff>
    </xdr:from>
    <xdr:ext cx="762000" cy="259045"/>
    <xdr:sp macro="" textlink="">
      <xdr:nvSpPr>
        <xdr:cNvPr id="443" name="テキスト ボックス 442"/>
        <xdr:cNvSpPr txBox="1"/>
      </xdr:nvSpPr>
      <xdr:spPr>
        <a:xfrm>
          <a:off x="13131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112734</xdr:rowOff>
    </xdr:from>
    <xdr:to>
      <xdr:col>81</xdr:col>
      <xdr:colOff>95250</xdr:colOff>
      <xdr:row>14</xdr:row>
      <xdr:rowOff>42884</xdr:rowOff>
    </xdr:to>
    <xdr:sp macro="" textlink="">
      <xdr:nvSpPr>
        <xdr:cNvPr id="449" name="楕円 448"/>
        <xdr:cNvSpPr/>
      </xdr:nvSpPr>
      <xdr:spPr>
        <a:xfrm>
          <a:off x="16967200" y="23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34011</xdr:rowOff>
    </xdr:from>
    <xdr:ext cx="762000" cy="259045"/>
    <xdr:sp macro="" textlink="">
      <xdr:nvSpPr>
        <xdr:cNvPr id="450" name="将来負担の状況該当値テキスト"/>
        <xdr:cNvSpPr txBox="1"/>
      </xdr:nvSpPr>
      <xdr:spPr>
        <a:xfrm>
          <a:off x="17106900" y="226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152146</xdr:rowOff>
    </xdr:from>
    <xdr:to>
      <xdr:col>77</xdr:col>
      <xdr:colOff>95250</xdr:colOff>
      <xdr:row>14</xdr:row>
      <xdr:rowOff>82296</xdr:rowOff>
    </xdr:to>
    <xdr:sp macro="" textlink="">
      <xdr:nvSpPr>
        <xdr:cNvPr id="451" name="楕円 450"/>
        <xdr:cNvSpPr/>
      </xdr:nvSpPr>
      <xdr:spPr>
        <a:xfrm>
          <a:off x="16129000" y="2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92473</xdr:rowOff>
    </xdr:from>
    <xdr:ext cx="736600" cy="259045"/>
    <xdr:sp macro="" textlink="">
      <xdr:nvSpPr>
        <xdr:cNvPr id="452" name="テキスト ボックス 451"/>
        <xdr:cNvSpPr txBox="1"/>
      </xdr:nvSpPr>
      <xdr:spPr>
        <a:xfrm>
          <a:off x="15798800" y="214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xdr:rowOff>
    </xdr:from>
    <xdr:to>
      <xdr:col>73</xdr:col>
      <xdr:colOff>44450</xdr:colOff>
      <xdr:row>14</xdr:row>
      <xdr:rowOff>106426</xdr:rowOff>
    </xdr:to>
    <xdr:sp macro="" textlink="">
      <xdr:nvSpPr>
        <xdr:cNvPr id="453" name="楕円 452"/>
        <xdr:cNvSpPr/>
      </xdr:nvSpPr>
      <xdr:spPr>
        <a:xfrm>
          <a:off x="15240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116603</xdr:rowOff>
    </xdr:from>
    <xdr:ext cx="762000" cy="259045"/>
    <xdr:sp macro="" textlink="">
      <xdr:nvSpPr>
        <xdr:cNvPr id="454" name="テキスト ボックス 453"/>
        <xdr:cNvSpPr txBox="1"/>
      </xdr:nvSpPr>
      <xdr:spPr>
        <a:xfrm>
          <a:off x="14909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169841</xdr:rowOff>
    </xdr:from>
    <xdr:to>
      <xdr:col>68</xdr:col>
      <xdr:colOff>203200</xdr:colOff>
      <xdr:row>14</xdr:row>
      <xdr:rowOff>99991</xdr:rowOff>
    </xdr:to>
    <xdr:sp macro="" textlink="">
      <xdr:nvSpPr>
        <xdr:cNvPr id="455" name="楕円 454"/>
        <xdr:cNvSpPr/>
      </xdr:nvSpPr>
      <xdr:spPr>
        <a:xfrm>
          <a:off x="14351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110168</xdr:rowOff>
    </xdr:from>
    <xdr:ext cx="762000" cy="259045"/>
    <xdr:sp macro="" textlink="">
      <xdr:nvSpPr>
        <xdr:cNvPr id="456" name="テキスト ボックス 455"/>
        <xdr:cNvSpPr txBox="1"/>
      </xdr:nvSpPr>
      <xdr:spPr>
        <a:xfrm>
          <a:off x="14020800" y="21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88477</xdr:rowOff>
    </xdr:from>
    <xdr:to>
      <xdr:col>64</xdr:col>
      <xdr:colOff>152400</xdr:colOff>
      <xdr:row>15</xdr:row>
      <xdr:rowOff>18627</xdr:rowOff>
    </xdr:to>
    <xdr:sp macro="" textlink="">
      <xdr:nvSpPr>
        <xdr:cNvPr id="457" name="楕円 456"/>
        <xdr:cNvSpPr/>
      </xdr:nvSpPr>
      <xdr:spPr>
        <a:xfrm>
          <a:off x="13462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28804</xdr:rowOff>
    </xdr:from>
    <xdr:ext cx="762000" cy="259045"/>
    <xdr:sp macro="" textlink="">
      <xdr:nvSpPr>
        <xdr:cNvPr id="458" name="テキスト ボックス 457"/>
        <xdr:cNvSpPr txBox="1"/>
      </xdr:nvSpPr>
      <xdr:spPr>
        <a:xfrm>
          <a:off x="13131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1,362,781
1,350,265
3,690.94
499,121,994
493,623,933
1,267,851
322,165,901
1,088,718,525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人件費に係る経常収支比率がグループ内平均を上回っているのは、職員定数適正化により人口</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万人あたり職員数がグループ内で</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位と少ないものの、平均給与月額がグループ内平均を上回ることや、人件費に対する退職金の割合がグループ内</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平均を上回ること</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今後においても、職員定数適正化及び社会情勢の変化に応じた給与水準の見直しを行う。</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35560</xdr:rowOff>
    </xdr:to>
    <xdr:cxnSp macro="">
      <xdr:nvCxnSpPr>
        <xdr:cNvPr id="63" name="直線コネクタ 62"/>
        <xdr:cNvCxnSpPr/>
      </xdr:nvCxnSpPr>
      <xdr:spPr>
        <a:xfrm flipV="1">
          <a:off x="3987800" y="6459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4"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39</xdr:row>
      <xdr:rowOff>46990</xdr:rowOff>
    </xdr:to>
    <xdr:cxnSp macro="">
      <xdr:nvCxnSpPr>
        <xdr:cNvPr id="66" name="直線コネクタ 65"/>
        <xdr:cNvCxnSpPr/>
      </xdr:nvCxnSpPr>
      <xdr:spPr>
        <a:xfrm flipV="1">
          <a:off x="3098800" y="6550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39</xdr:row>
      <xdr:rowOff>46990</xdr:rowOff>
    </xdr:to>
    <xdr:cxnSp macro="">
      <xdr:nvCxnSpPr>
        <xdr:cNvPr id="69" name="直線コネクタ 68"/>
        <xdr:cNvCxnSpPr/>
      </xdr:nvCxnSpPr>
      <xdr:spPr>
        <a:xfrm>
          <a:off x="2209800" y="6550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62247</xdr:rowOff>
    </xdr:from>
    <xdr:ext cx="762000" cy="259045"/>
    <xdr:sp macro="" textlink="">
      <xdr:nvSpPr>
        <xdr:cNvPr id="71" name="テキスト ボックス 70"/>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39</xdr:row>
      <xdr:rowOff>138430</xdr:rowOff>
    </xdr:to>
    <xdr:cxnSp macro="">
      <xdr:nvCxnSpPr>
        <xdr:cNvPr id="72" name="直線コネクタ 71"/>
        <xdr:cNvCxnSpPr/>
      </xdr:nvCxnSpPr>
      <xdr:spPr>
        <a:xfrm flipV="1">
          <a:off x="1320800" y="65506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4" name="テキスト ボックス 73"/>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75" name="フローチャート: 判断 74"/>
        <xdr:cNvSpPr/>
      </xdr:nvSpPr>
      <xdr:spPr>
        <a:xfrm>
          <a:off x="1270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76" name="テキスト ボックス 75"/>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2" name="楕円 81"/>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3"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4" name="楕円 83"/>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5" name="テキスト ボックス 84"/>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6" name="楕円 85"/>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87" name="テキスト ボックス 86"/>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8" name="楕円 87"/>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89" name="テキスト ボックス 88"/>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0" name="楕円 89"/>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27957</xdr:rowOff>
    </xdr:from>
    <xdr:ext cx="762000" cy="259045"/>
    <xdr:sp macro="" textlink="">
      <xdr:nvSpPr>
        <xdr:cNvPr id="91" name="テキスト ボックス 90"/>
        <xdr:cNvSpPr txBox="1"/>
      </xdr:nvSpPr>
      <xdr:spPr>
        <a:xfrm>
          <a:off x="939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がグループ内平均を下回っているのは、光熱水費・内部事務費の節減や事務事業の見直し等に取り組んできたことにより、需用費や委託料等の経費が他団体と比較して低くなっていることが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今後も効率的な事務執行を行い、経費節減に努める。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165100</xdr:rowOff>
    </xdr:to>
    <xdr:cxnSp macro="">
      <xdr:nvCxnSpPr>
        <xdr:cNvPr id="122" name="直線コネクタ 121"/>
        <xdr:cNvCxnSpPr/>
      </xdr:nvCxnSpPr>
      <xdr:spPr>
        <a:xfrm flipV="1">
          <a:off x="15671800" y="252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14</xdr:row>
      <xdr:rowOff>165100</xdr:rowOff>
    </xdr:to>
    <xdr:cxnSp macro="">
      <xdr:nvCxnSpPr>
        <xdr:cNvPr id="125" name="直線コネクタ 124"/>
        <xdr:cNvCxnSpPr/>
      </xdr:nvCxnSpPr>
      <xdr:spPr>
        <a:xfrm>
          <a:off x="14782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165100</xdr:rowOff>
    </xdr:to>
    <xdr:cxnSp macro="">
      <xdr:nvCxnSpPr>
        <xdr:cNvPr id="128" name="直線コネクタ 127"/>
        <xdr:cNvCxnSpPr/>
      </xdr:nvCxnSpPr>
      <xdr:spPr>
        <a:xfrm>
          <a:off x="13893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0" name="テキスト ボックス 129"/>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127000</xdr:rowOff>
    </xdr:to>
    <xdr:cxnSp macro="">
      <xdr:nvCxnSpPr>
        <xdr:cNvPr id="131" name="直線コネクタ 130"/>
        <xdr:cNvCxnSpPr/>
      </xdr:nvCxnSpPr>
      <xdr:spPr>
        <a:xfrm flipV="1">
          <a:off x="13004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3" name="テキスト ボックス 13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1" name="楕円 140"/>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2"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3" name="楕円 142"/>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4" name="テキスト ボックス 143"/>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45" name="楕円 144"/>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46" name="テキスト ボックス 145"/>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47" name="楕円 146"/>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48" name="テキスト ボックス 147"/>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扶助費に係る経常収支比率がグループ内平均を上回っているのは、他団体と比較して生活保護費が多いことが主要因である。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年度においては、指定難病医療費負担や精神障害者自立支援医療費負担の増等により、長期的に増加傾向にあり、引き続き各般の制度の適正な運用に努める。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20865</xdr:rowOff>
    </xdr:to>
    <xdr:cxnSp macro="">
      <xdr:nvCxnSpPr>
        <xdr:cNvPr id="183" name="直線コネクタ 182"/>
        <xdr:cNvCxnSpPr/>
      </xdr:nvCxnSpPr>
      <xdr:spPr>
        <a:xfrm>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159657</xdr:rowOff>
    </xdr:to>
    <xdr:cxnSp macro="">
      <xdr:nvCxnSpPr>
        <xdr:cNvPr id="186" name="直線コネクタ 185"/>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159657</xdr:rowOff>
    </xdr:to>
    <xdr:cxnSp macro="">
      <xdr:nvCxnSpPr>
        <xdr:cNvPr id="189" name="直線コネクタ 188"/>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2" name="直線コネクタ 191"/>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194" name="テキスト ボックス 19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195" name="フローチャート: 判断 194"/>
        <xdr:cNvSpPr/>
      </xdr:nvSpPr>
      <xdr:spPr>
        <a:xfrm>
          <a:off x="1270000" y="913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196" name="テキスト ボックス 195"/>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2" name="楕円 201"/>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113592</xdr:rowOff>
    </xdr:from>
    <xdr:ext cx="762000" cy="259045"/>
    <xdr:sp macro="" textlink="">
      <xdr:nvSpPr>
        <xdr:cNvPr id="203" name="扶助費該当値テキスト"/>
        <xdr:cNvSpPr txBox="1"/>
      </xdr:nvSpPr>
      <xdr:spPr>
        <a:xfrm>
          <a:off x="4914900"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4" name="楕円 203"/>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23784</xdr:rowOff>
    </xdr:from>
    <xdr:ext cx="736600" cy="259045"/>
    <xdr:sp macro="" textlink="">
      <xdr:nvSpPr>
        <xdr:cNvPr id="205" name="テキスト ボックス 204"/>
        <xdr:cNvSpPr txBox="1"/>
      </xdr:nvSpPr>
      <xdr:spPr>
        <a:xfrm>
          <a:off x="3606800" y="945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6" name="楕円 205"/>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207" name="テキスト ボックス 206"/>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8" name="楕円 207"/>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09" name="テキスト ボックス 208"/>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その他（維持補修費、繰出金、貸付金）に係る経常収支比率がグループ内平均を</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回っているのは、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年度から繰出金へ変更した国民健康保険関係事業費が</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他団体と比べ</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多いことが主要因である。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今後も効果検証や国・県・市町村間の役割分担の明確化等により見直しを図る。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59</xdr:row>
      <xdr:rowOff>31750</xdr:rowOff>
    </xdr:to>
    <xdr:cxnSp macro="">
      <xdr:nvCxnSpPr>
        <xdr:cNvPr id="242" name="直線コネクタ 241"/>
        <xdr:cNvCxnSpPr/>
      </xdr:nvCxnSpPr>
      <xdr:spPr>
        <a:xfrm>
          <a:off x="15671800" y="9156700"/>
          <a:ext cx="8382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3"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53</xdr:row>
      <xdr:rowOff>69850</xdr:rowOff>
    </xdr:to>
    <xdr:cxnSp macro="">
      <xdr:nvCxnSpPr>
        <xdr:cNvPr id="245" name="直線コネクタ 244"/>
        <xdr:cNvCxnSpPr/>
      </xdr:nvCxnSpPr>
      <xdr:spPr>
        <a:xfrm>
          <a:off x="14782800" y="904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165100</xdr:rowOff>
    </xdr:to>
    <xdr:cxnSp macro="">
      <xdr:nvCxnSpPr>
        <xdr:cNvPr id="248" name="直線コネクタ 247"/>
        <xdr:cNvCxnSpPr/>
      </xdr:nvCxnSpPr>
      <xdr:spPr>
        <a:xfrm flipV="1">
          <a:off x="13893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0" name="テキスト ボックス 249"/>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165100</xdr:rowOff>
    </xdr:to>
    <xdr:cxnSp macro="">
      <xdr:nvCxnSpPr>
        <xdr:cNvPr id="251" name="直線コネクタ 250"/>
        <xdr:cNvCxnSpPr/>
      </xdr:nvCxnSpPr>
      <xdr:spPr>
        <a:xfrm>
          <a:off x="13004800" y="900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53" name="テキスト ボックス 252"/>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4" name="フローチャート: 判断 253"/>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55" name="テキスト ボックス 254"/>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1" name="楕円 260"/>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2"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63" name="楕円 262"/>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64" name="テキスト ボックス 263"/>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76200</xdr:rowOff>
    </xdr:from>
    <xdr:to>
      <xdr:col>74</xdr:col>
      <xdr:colOff>31750</xdr:colOff>
      <xdr:row>53</xdr:row>
      <xdr:rowOff>6350</xdr:rowOff>
    </xdr:to>
    <xdr:sp macro="" textlink="">
      <xdr:nvSpPr>
        <xdr:cNvPr id="265" name="楕円 264"/>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66" name="テキスト ボックス 265"/>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67" name="楕円 266"/>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68" name="テキスト ボックス 267"/>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9" name="楕円 268"/>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70" name="テキスト ボックス 269"/>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補助費等に係る経常収支比率がグループ内平均を上回っているのは、県立医科大学や県立病院への交付金・補助金が要因として考えられる。社会保障制度関係経費に係る補助費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長期的に増加傾向にあ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30年度に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国民健康保険関係事業費の一部が県単位化に伴い繰出金に変更されたため、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県単独の補助金等について、従前よりその必要性を見極め、廃止や見直しを行っているところであるが、今後も効果検証や行政と民間、国・県・市町村間の役割分担の明確化等により見直しを図る。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31750</xdr:rowOff>
    </xdr:to>
    <xdr:cxnSp macro="">
      <xdr:nvCxnSpPr>
        <xdr:cNvPr id="296" name="直線コネクタ 295"/>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3827</xdr:rowOff>
    </xdr:from>
    <xdr:ext cx="762000" cy="259045"/>
    <xdr:sp macro="" textlink="">
      <xdr:nvSpPr>
        <xdr:cNvPr id="297"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31750</xdr:rowOff>
    </xdr:from>
    <xdr:to>
      <xdr:col>82</xdr:col>
      <xdr:colOff>196850</xdr:colOff>
      <xdr:row>42</xdr:row>
      <xdr:rowOff>31750</xdr:rowOff>
    </xdr:to>
    <xdr:cxnSp macro="">
      <xdr:nvCxnSpPr>
        <xdr:cNvPr id="298" name="直線コネクタ 297"/>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31750</xdr:rowOff>
    </xdr:from>
    <xdr:to>
      <xdr:col>82</xdr:col>
      <xdr:colOff>107950</xdr:colOff>
      <xdr:row>41</xdr:row>
      <xdr:rowOff>165100</xdr:rowOff>
    </xdr:to>
    <xdr:cxnSp macro="">
      <xdr:nvCxnSpPr>
        <xdr:cNvPr id="301" name="直線コネクタ 300"/>
        <xdr:cNvCxnSpPr/>
      </xdr:nvCxnSpPr>
      <xdr:spPr>
        <a:xfrm flipV="1">
          <a:off x="15671800" y="68897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54627</xdr:rowOff>
    </xdr:from>
    <xdr:ext cx="762000" cy="259045"/>
    <xdr:sp macro="" textlink="">
      <xdr:nvSpPr>
        <xdr:cNvPr id="302" name="補助費等平均値テキスト"/>
        <xdr:cNvSpPr txBox="1"/>
      </xdr:nvSpPr>
      <xdr:spPr>
        <a:xfrm>
          <a:off x="16598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03" name="フローチャート: 判断 302"/>
        <xdr:cNvSpPr/>
      </xdr:nvSpPr>
      <xdr:spPr>
        <a:xfrm>
          <a:off x="16459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50800</xdr:rowOff>
    </xdr:from>
    <xdr:to>
      <xdr:col>78</xdr:col>
      <xdr:colOff>69850</xdr:colOff>
      <xdr:row>41</xdr:row>
      <xdr:rowOff>165100</xdr:rowOff>
    </xdr:to>
    <xdr:cxnSp macro="">
      <xdr:nvCxnSpPr>
        <xdr:cNvPr id="304" name="直線コネクタ 303"/>
        <xdr:cNvCxnSpPr/>
      </xdr:nvCxnSpPr>
      <xdr:spPr>
        <a:xfrm>
          <a:off x="14782800" y="7080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0</xdr:rowOff>
    </xdr:from>
    <xdr:to>
      <xdr:col>78</xdr:col>
      <xdr:colOff>120650</xdr:colOff>
      <xdr:row>40</xdr:row>
      <xdr:rowOff>101600</xdr:rowOff>
    </xdr:to>
    <xdr:sp macro="" textlink="">
      <xdr:nvSpPr>
        <xdr:cNvPr id="305" name="フローチャート: 判断 304"/>
        <xdr:cNvSpPr/>
      </xdr:nvSpPr>
      <xdr:spPr>
        <a:xfrm>
          <a:off x="15621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111777</xdr:rowOff>
    </xdr:from>
    <xdr:ext cx="736600" cy="259045"/>
    <xdr:sp macro="" textlink="">
      <xdr:nvSpPr>
        <xdr:cNvPr id="306" name="テキスト ボックス 305"/>
        <xdr:cNvSpPr txBox="1"/>
      </xdr:nvSpPr>
      <xdr:spPr>
        <a:xfrm>
          <a:off x="15290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50800</xdr:rowOff>
    </xdr:from>
    <xdr:to>
      <xdr:col>73</xdr:col>
      <xdr:colOff>180975</xdr:colOff>
      <xdr:row>41</xdr:row>
      <xdr:rowOff>50800</xdr:rowOff>
    </xdr:to>
    <xdr:cxnSp macro="">
      <xdr:nvCxnSpPr>
        <xdr:cNvPr id="307" name="直線コネクタ 306"/>
        <xdr:cNvCxnSpPr/>
      </xdr:nvCxnSpPr>
      <xdr:spPr>
        <a:xfrm>
          <a:off x="13893800" y="6908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95250</xdr:rowOff>
    </xdr:from>
    <xdr:to>
      <xdr:col>74</xdr:col>
      <xdr:colOff>31750</xdr:colOff>
      <xdr:row>39</xdr:row>
      <xdr:rowOff>25400</xdr:rowOff>
    </xdr:to>
    <xdr:sp macro="" textlink="">
      <xdr:nvSpPr>
        <xdr:cNvPr id="308" name="フローチャート: 判断 307"/>
        <xdr:cNvSpPr/>
      </xdr:nvSpPr>
      <xdr:spPr>
        <a:xfrm>
          <a:off x="14732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35577</xdr:rowOff>
    </xdr:from>
    <xdr:ext cx="762000" cy="259045"/>
    <xdr:sp macro="" textlink="">
      <xdr:nvSpPr>
        <xdr:cNvPr id="309" name="テキスト ボックス 308"/>
        <xdr:cNvSpPr txBox="1"/>
      </xdr:nvSpPr>
      <xdr:spPr>
        <a:xfrm>
          <a:off x="14401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50800</xdr:rowOff>
    </xdr:to>
    <xdr:cxnSp macro="">
      <xdr:nvCxnSpPr>
        <xdr:cNvPr id="310" name="直線コネクタ 309"/>
        <xdr:cNvCxnSpPr/>
      </xdr:nvCxnSpPr>
      <xdr:spPr>
        <a:xfrm>
          <a:off x="13004800" y="6756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11" name="フローチャート: 判断 310"/>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54627</xdr:rowOff>
    </xdr:from>
    <xdr:ext cx="762000" cy="259045"/>
    <xdr:sp macro="" textlink="">
      <xdr:nvSpPr>
        <xdr:cNvPr id="312" name="テキスト ボックス 311"/>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13" name="フローチャート: 判断 312"/>
        <xdr:cNvSpPr/>
      </xdr:nvSpPr>
      <xdr:spPr>
        <a:xfrm>
          <a:off x="12954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130827</xdr:rowOff>
    </xdr:from>
    <xdr:ext cx="762000" cy="259045"/>
    <xdr:sp macro="" textlink="">
      <xdr:nvSpPr>
        <xdr:cNvPr id="314" name="テキスト ボックス 313"/>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152400</xdr:rowOff>
    </xdr:from>
    <xdr:to>
      <xdr:col>82</xdr:col>
      <xdr:colOff>158750</xdr:colOff>
      <xdr:row>40</xdr:row>
      <xdr:rowOff>82550</xdr:rowOff>
    </xdr:to>
    <xdr:sp macro="" textlink="">
      <xdr:nvSpPr>
        <xdr:cNvPr id="320" name="楕円 319"/>
        <xdr:cNvSpPr/>
      </xdr:nvSpPr>
      <xdr:spPr>
        <a:xfrm>
          <a:off x="16459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124477</xdr:rowOff>
    </xdr:from>
    <xdr:ext cx="762000" cy="259045"/>
    <xdr:sp macro="" textlink="">
      <xdr:nvSpPr>
        <xdr:cNvPr id="321" name="補助費等該当値テキスト"/>
        <xdr:cNvSpPr txBox="1"/>
      </xdr:nvSpPr>
      <xdr:spPr>
        <a:xfrm>
          <a:off x="16598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114300</xdr:rowOff>
    </xdr:from>
    <xdr:to>
      <xdr:col>78</xdr:col>
      <xdr:colOff>120650</xdr:colOff>
      <xdr:row>42</xdr:row>
      <xdr:rowOff>44450</xdr:rowOff>
    </xdr:to>
    <xdr:sp macro="" textlink="">
      <xdr:nvSpPr>
        <xdr:cNvPr id="322" name="楕円 321"/>
        <xdr:cNvSpPr/>
      </xdr:nvSpPr>
      <xdr:spPr>
        <a:xfrm>
          <a:off x="156210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29227</xdr:rowOff>
    </xdr:from>
    <xdr:ext cx="736600" cy="259045"/>
    <xdr:sp macro="" textlink="">
      <xdr:nvSpPr>
        <xdr:cNvPr id="323" name="テキスト ボックス 322"/>
        <xdr:cNvSpPr txBox="1"/>
      </xdr:nvSpPr>
      <xdr:spPr>
        <a:xfrm>
          <a:off x="15290800" y="72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0</xdr:rowOff>
    </xdr:from>
    <xdr:to>
      <xdr:col>74</xdr:col>
      <xdr:colOff>31750</xdr:colOff>
      <xdr:row>41</xdr:row>
      <xdr:rowOff>101600</xdr:rowOff>
    </xdr:to>
    <xdr:sp macro="" textlink="">
      <xdr:nvSpPr>
        <xdr:cNvPr id="324" name="楕円 323"/>
        <xdr:cNvSpPr/>
      </xdr:nvSpPr>
      <xdr:spPr>
        <a:xfrm>
          <a:off x="14732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86377</xdr:rowOff>
    </xdr:from>
    <xdr:ext cx="762000" cy="259045"/>
    <xdr:sp macro="" textlink="">
      <xdr:nvSpPr>
        <xdr:cNvPr id="325" name="テキスト ボックス 324"/>
        <xdr:cNvSpPr txBox="1"/>
      </xdr:nvSpPr>
      <xdr:spPr>
        <a:xfrm>
          <a:off x="14401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0</xdr:rowOff>
    </xdr:from>
    <xdr:to>
      <xdr:col>69</xdr:col>
      <xdr:colOff>142875</xdr:colOff>
      <xdr:row>40</xdr:row>
      <xdr:rowOff>101600</xdr:rowOff>
    </xdr:to>
    <xdr:sp macro="" textlink="">
      <xdr:nvSpPr>
        <xdr:cNvPr id="326" name="楕円 325"/>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86377</xdr:rowOff>
    </xdr:from>
    <xdr:ext cx="762000" cy="259045"/>
    <xdr:sp macro="" textlink="">
      <xdr:nvSpPr>
        <xdr:cNvPr id="327" name="テキスト ボックス 326"/>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8" name="楕円 327"/>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9" name="テキスト ボックス 328"/>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後年度の公債費負担を軽減するため、通常債発行額の抑制に努めるとともに、通常債を発行する際には財源的に有利なものを活用してきた結果、公債費に係る経常収支比率はグループ内</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で最も低くなっている。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年度においては、臨時財政対策債に係る元金償還額は増加したものの、借入利率の低下により支払利子が減少したため、前年度より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今後も引き続き、公共事業の選択と集中の徹底等により通常債の発行を抑制するとともに、財源的に有利な通常債の発行に努める。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75</xdr:row>
      <xdr:rowOff>146050</xdr:rowOff>
    </xdr:to>
    <xdr:cxnSp macro="">
      <xdr:nvCxnSpPr>
        <xdr:cNvPr id="360" name="直線コネクタ 359"/>
        <xdr:cNvCxnSpPr/>
      </xdr:nvCxnSpPr>
      <xdr:spPr>
        <a:xfrm flipV="1">
          <a:off x="3987800" y="125476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146050</xdr:rowOff>
    </xdr:to>
    <xdr:cxnSp macro="">
      <xdr:nvCxnSpPr>
        <xdr:cNvPr id="363" name="直線コネクタ 362"/>
        <xdr:cNvCxnSpPr/>
      </xdr:nvCxnSpPr>
      <xdr:spPr>
        <a:xfrm flipV="1">
          <a:off x="3098800" y="13004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5" name="テキスト ボックス 364"/>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76</xdr:row>
      <xdr:rowOff>146050</xdr:rowOff>
    </xdr:to>
    <xdr:cxnSp macro="">
      <xdr:nvCxnSpPr>
        <xdr:cNvPr id="366" name="直線コネクタ 365"/>
        <xdr:cNvCxnSpPr/>
      </xdr:nvCxnSpPr>
      <xdr:spPr>
        <a:xfrm>
          <a:off x="2209800" y="129286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7" name="フローチャート: 判断 366"/>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68" name="テキスト ボックス 367"/>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69850</xdr:rowOff>
    </xdr:to>
    <xdr:cxnSp macro="">
      <xdr:nvCxnSpPr>
        <xdr:cNvPr id="369" name="直線コネクタ 368"/>
        <xdr:cNvCxnSpPr/>
      </xdr:nvCxnSpPr>
      <xdr:spPr>
        <a:xfrm>
          <a:off x="1320800" y="12833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0" name="フローチャート: 判断 369"/>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371" name="テキスト ボックス 370"/>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72" name="フローチャート: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67327</xdr:rowOff>
    </xdr:from>
    <xdr:ext cx="762000" cy="259045"/>
    <xdr:sp macro="" textlink="">
      <xdr:nvSpPr>
        <xdr:cNvPr id="373" name="テキスト ボックス 372"/>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79" name="楕円 378"/>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80"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1" name="楕円 380"/>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2" name="テキスト ボックス 381"/>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3" name="楕円 382"/>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4" name="テキスト ボックス 383"/>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5" name="楕円 384"/>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6" name="テキスト ボックス 385"/>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87" name="楕円 386"/>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88" name="テキスト ボックス 387"/>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公債費以外に係る経常収支比率がグループ内平均を上回っているのは、補助費等が他団体と比べて高いことによる。今後も補助金の見直し等を行い、経常的な経費の抑制に努める。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81</xdr:row>
      <xdr:rowOff>50800</xdr:rowOff>
    </xdr:to>
    <xdr:cxnSp macro="">
      <xdr:nvCxnSpPr>
        <xdr:cNvPr id="414" name="直線コネクタ 413"/>
        <xdr:cNvCxnSpPr/>
      </xdr:nvCxnSpPr>
      <xdr:spPr>
        <a:xfrm flipV="1">
          <a:off x="16510000" y="124714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15" name="公債費以外最小値テキスト"/>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16" name="直線コネクタ 415"/>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1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18" name="直線コネクタ 41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12700</xdr:rowOff>
    </xdr:to>
    <xdr:cxnSp macro="">
      <xdr:nvCxnSpPr>
        <xdr:cNvPr id="419" name="直線コネクタ 418"/>
        <xdr:cNvCxnSpPr/>
      </xdr:nvCxnSpPr>
      <xdr:spPr>
        <a:xfrm>
          <a:off x="15671800" y="1327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130827</xdr:rowOff>
    </xdr:from>
    <xdr:ext cx="762000" cy="259045"/>
    <xdr:sp macro="" textlink="">
      <xdr:nvSpPr>
        <xdr:cNvPr id="420" name="公債費以外平均値テキスト"/>
        <xdr:cNvSpPr txBox="1"/>
      </xdr:nvSpPr>
      <xdr:spPr>
        <a:xfrm>
          <a:off x="16598900" y="1281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21" name="フローチャート: 判断 420"/>
        <xdr:cNvSpPr/>
      </xdr:nvSpPr>
      <xdr:spPr>
        <a:xfrm>
          <a:off x="164592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69850</xdr:rowOff>
    </xdr:to>
    <xdr:cxnSp macro="">
      <xdr:nvCxnSpPr>
        <xdr:cNvPr id="422" name="直線コネクタ 421"/>
        <xdr:cNvCxnSpPr/>
      </xdr:nvCxnSpPr>
      <xdr:spPr>
        <a:xfrm>
          <a:off x="14782800" y="1325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3" name="フローチャート: 判断 422"/>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4" name="テキスト ボックス 42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77</xdr:row>
      <xdr:rowOff>50800</xdr:rowOff>
    </xdr:to>
    <xdr:cxnSp macro="">
      <xdr:nvCxnSpPr>
        <xdr:cNvPr id="425" name="直線コネクタ 424"/>
        <xdr:cNvCxnSpPr/>
      </xdr:nvCxnSpPr>
      <xdr:spPr>
        <a:xfrm>
          <a:off x="13893800" y="128714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38100</xdr:rowOff>
    </xdr:from>
    <xdr:to>
      <xdr:col>74</xdr:col>
      <xdr:colOff>31750</xdr:colOff>
      <xdr:row>75</xdr:row>
      <xdr:rowOff>139700</xdr:rowOff>
    </xdr:to>
    <xdr:sp macro="" textlink="">
      <xdr:nvSpPr>
        <xdr:cNvPr id="426" name="フローチャート: 判断 425"/>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149877</xdr:rowOff>
    </xdr:from>
    <xdr:ext cx="762000" cy="259045"/>
    <xdr:sp macro="" textlink="">
      <xdr:nvSpPr>
        <xdr:cNvPr id="427" name="テキスト ボックス 426"/>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xdr:rowOff>
    </xdr:from>
    <xdr:to>
      <xdr:col>69</xdr:col>
      <xdr:colOff>92075</xdr:colOff>
      <xdr:row>75</xdr:row>
      <xdr:rowOff>88900</xdr:rowOff>
    </xdr:to>
    <xdr:cxnSp macro="">
      <xdr:nvCxnSpPr>
        <xdr:cNvPr id="428" name="直線コネクタ 427"/>
        <xdr:cNvCxnSpPr/>
      </xdr:nvCxnSpPr>
      <xdr:spPr>
        <a:xfrm flipV="1">
          <a:off x="13004800" y="12871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29" name="フローチャート: 判断 428"/>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30" name="テキスト ボックス 429"/>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31" name="フローチャート: 判断 430"/>
        <xdr:cNvSpPr/>
      </xdr:nvSpPr>
      <xdr:spPr>
        <a:xfrm>
          <a:off x="129540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32" name="テキスト ボックス 431"/>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楕円 43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39"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0" name="楕円 439"/>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1" name="テキスト ボックス 44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42" name="楕円 441"/>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86377</xdr:rowOff>
    </xdr:from>
    <xdr:ext cx="762000" cy="259045"/>
    <xdr:sp macro="" textlink="">
      <xdr:nvSpPr>
        <xdr:cNvPr id="443" name="テキスト ボックス 442"/>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133350</xdr:rowOff>
    </xdr:from>
    <xdr:to>
      <xdr:col>69</xdr:col>
      <xdr:colOff>142875</xdr:colOff>
      <xdr:row>75</xdr:row>
      <xdr:rowOff>63500</xdr:rowOff>
    </xdr:to>
    <xdr:sp macro="" textlink="">
      <xdr:nvSpPr>
        <xdr:cNvPr id="444" name="楕円 443"/>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48277</xdr:rowOff>
    </xdr:from>
    <xdr:ext cx="762000" cy="259045"/>
    <xdr:sp macro="" textlink="">
      <xdr:nvSpPr>
        <xdr:cNvPr id="445" name="テキスト ボックス 444"/>
        <xdr:cNvSpPr txBox="1"/>
      </xdr:nvSpPr>
      <xdr:spPr>
        <a:xfrm>
          <a:off x="135128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46" name="楕円 445"/>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47" name="テキスト ボックス 446"/>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60031</xdr:rowOff>
    </xdr:from>
    <xdr:to>
      <xdr:col>29</xdr:col>
      <xdr:colOff>127000</xdr:colOff>
      <xdr:row>19</xdr:row>
      <xdr:rowOff>75315</xdr:rowOff>
    </xdr:to>
    <xdr:cxnSp macro="">
      <xdr:nvCxnSpPr>
        <xdr:cNvPr id="52" name="直線コネクタ 51"/>
        <xdr:cNvCxnSpPr/>
      </xdr:nvCxnSpPr>
      <xdr:spPr bwMode="auto">
        <a:xfrm flipV="1">
          <a:off x="5003800" y="3365206"/>
          <a:ext cx="647700" cy="1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77683</xdr:rowOff>
    </xdr:from>
    <xdr:ext cx="762000" cy="259045"/>
    <xdr:sp macro="" textlink="">
      <xdr:nvSpPr>
        <xdr:cNvPr id="53" name="人口1人当たり決算額の推移平均値テキスト130"/>
        <xdr:cNvSpPr txBox="1"/>
      </xdr:nvSpPr>
      <xdr:spPr>
        <a:xfrm>
          <a:off x="5740400" y="28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75315</xdr:rowOff>
    </xdr:from>
    <xdr:to>
      <xdr:col>26</xdr:col>
      <xdr:colOff>50800</xdr:colOff>
      <xdr:row>19</xdr:row>
      <xdr:rowOff>97162</xdr:rowOff>
    </xdr:to>
    <xdr:cxnSp macro="">
      <xdr:nvCxnSpPr>
        <xdr:cNvPr id="55" name="直線コネクタ 54"/>
        <xdr:cNvCxnSpPr/>
      </xdr:nvCxnSpPr>
      <xdr:spPr bwMode="auto">
        <a:xfrm flipV="1">
          <a:off x="4305300" y="3380490"/>
          <a:ext cx="698500" cy="2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8570</xdr:rowOff>
    </xdr:from>
    <xdr:ext cx="736600" cy="259045"/>
    <xdr:sp macro="" textlink="">
      <xdr:nvSpPr>
        <xdr:cNvPr id="57" name="テキスト ボックス 56"/>
        <xdr:cNvSpPr txBox="1"/>
      </xdr:nvSpPr>
      <xdr:spPr>
        <a:xfrm>
          <a:off x="4622800" y="279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97162</xdr:rowOff>
    </xdr:from>
    <xdr:to>
      <xdr:col>22</xdr:col>
      <xdr:colOff>114300</xdr:colOff>
      <xdr:row>19</xdr:row>
      <xdr:rowOff>105588</xdr:rowOff>
    </xdr:to>
    <xdr:cxnSp macro="">
      <xdr:nvCxnSpPr>
        <xdr:cNvPr id="58" name="直線コネクタ 57"/>
        <xdr:cNvCxnSpPr/>
      </xdr:nvCxnSpPr>
      <xdr:spPr bwMode="auto">
        <a:xfrm flipV="1">
          <a:off x="3606800" y="3402337"/>
          <a:ext cx="698500" cy="8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22514</xdr:rowOff>
    </xdr:from>
    <xdr:ext cx="762000" cy="259045"/>
    <xdr:sp macro="" textlink="">
      <xdr:nvSpPr>
        <xdr:cNvPr id="60" name="テキスト ボックス 59"/>
        <xdr:cNvSpPr txBox="1"/>
      </xdr:nvSpPr>
      <xdr:spPr>
        <a:xfrm>
          <a:off x="3924300" y="264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52487</xdr:rowOff>
    </xdr:from>
    <xdr:to>
      <xdr:col>18</xdr:col>
      <xdr:colOff>177800</xdr:colOff>
      <xdr:row>19</xdr:row>
      <xdr:rowOff>105588</xdr:rowOff>
    </xdr:to>
    <xdr:cxnSp macro="">
      <xdr:nvCxnSpPr>
        <xdr:cNvPr id="61" name="直線コネクタ 60"/>
        <xdr:cNvCxnSpPr/>
      </xdr:nvCxnSpPr>
      <xdr:spPr bwMode="auto">
        <a:xfrm>
          <a:off x="2908300" y="3357662"/>
          <a:ext cx="698500" cy="53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50305</xdr:rowOff>
    </xdr:from>
    <xdr:ext cx="762000" cy="259045"/>
    <xdr:sp macro="" textlink="">
      <xdr:nvSpPr>
        <xdr:cNvPr id="63" name="テキスト ボックス 62"/>
        <xdr:cNvSpPr txBox="1"/>
      </xdr:nvSpPr>
      <xdr:spPr>
        <a:xfrm>
          <a:off x="3225800" y="266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65793</xdr:rowOff>
    </xdr:from>
    <xdr:to>
      <xdr:col>15</xdr:col>
      <xdr:colOff>101600</xdr:colOff>
      <xdr:row>16</xdr:row>
      <xdr:rowOff>167393</xdr:rowOff>
    </xdr:to>
    <xdr:sp macro="" textlink="">
      <xdr:nvSpPr>
        <xdr:cNvPr id="64" name="フローチャート: 判断 63"/>
        <xdr:cNvSpPr/>
      </xdr:nvSpPr>
      <xdr:spPr bwMode="auto">
        <a:xfrm>
          <a:off x="28575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6120</xdr:rowOff>
    </xdr:from>
    <xdr:ext cx="762000" cy="259045"/>
    <xdr:sp macro="" textlink="">
      <xdr:nvSpPr>
        <xdr:cNvPr id="65" name="テキスト ボックス 64"/>
        <xdr:cNvSpPr txBox="1"/>
      </xdr:nvSpPr>
      <xdr:spPr>
        <a:xfrm>
          <a:off x="2527300" y="262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9231</xdr:rowOff>
    </xdr:from>
    <xdr:to>
      <xdr:col>29</xdr:col>
      <xdr:colOff>177800</xdr:colOff>
      <xdr:row>19</xdr:row>
      <xdr:rowOff>110831</xdr:rowOff>
    </xdr:to>
    <xdr:sp macro="" textlink="">
      <xdr:nvSpPr>
        <xdr:cNvPr id="71" name="楕円 70"/>
        <xdr:cNvSpPr/>
      </xdr:nvSpPr>
      <xdr:spPr bwMode="auto">
        <a:xfrm>
          <a:off x="5600700" y="331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152758</xdr:rowOff>
    </xdr:from>
    <xdr:ext cx="762000" cy="259045"/>
    <xdr:sp macro="" textlink="">
      <xdr:nvSpPr>
        <xdr:cNvPr id="72" name="人口1人当たり決算額の推移該当値テキスト130"/>
        <xdr:cNvSpPr txBox="1"/>
      </xdr:nvSpPr>
      <xdr:spPr>
        <a:xfrm>
          <a:off x="5740400" y="328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24515</xdr:rowOff>
    </xdr:from>
    <xdr:to>
      <xdr:col>26</xdr:col>
      <xdr:colOff>101600</xdr:colOff>
      <xdr:row>19</xdr:row>
      <xdr:rowOff>126115</xdr:rowOff>
    </xdr:to>
    <xdr:sp macro="" textlink="">
      <xdr:nvSpPr>
        <xdr:cNvPr id="73" name="楕円 72"/>
        <xdr:cNvSpPr/>
      </xdr:nvSpPr>
      <xdr:spPr bwMode="auto">
        <a:xfrm>
          <a:off x="4953000" y="332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110892</xdr:rowOff>
    </xdr:from>
    <xdr:ext cx="736600" cy="259045"/>
    <xdr:sp macro="" textlink="">
      <xdr:nvSpPr>
        <xdr:cNvPr id="74" name="テキスト ボックス 73"/>
        <xdr:cNvSpPr txBox="1"/>
      </xdr:nvSpPr>
      <xdr:spPr>
        <a:xfrm>
          <a:off x="4622800" y="341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46362</xdr:rowOff>
    </xdr:from>
    <xdr:to>
      <xdr:col>22</xdr:col>
      <xdr:colOff>165100</xdr:colOff>
      <xdr:row>19</xdr:row>
      <xdr:rowOff>147962</xdr:rowOff>
    </xdr:to>
    <xdr:sp macro="" textlink="">
      <xdr:nvSpPr>
        <xdr:cNvPr id="75" name="楕円 74"/>
        <xdr:cNvSpPr/>
      </xdr:nvSpPr>
      <xdr:spPr bwMode="auto">
        <a:xfrm>
          <a:off x="4254500" y="335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132739</xdr:rowOff>
    </xdr:from>
    <xdr:ext cx="762000" cy="259045"/>
    <xdr:sp macro="" textlink="">
      <xdr:nvSpPr>
        <xdr:cNvPr id="76" name="テキスト ボックス 75"/>
        <xdr:cNvSpPr txBox="1"/>
      </xdr:nvSpPr>
      <xdr:spPr>
        <a:xfrm>
          <a:off x="3924300" y="34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54788</xdr:rowOff>
    </xdr:from>
    <xdr:to>
      <xdr:col>19</xdr:col>
      <xdr:colOff>38100</xdr:colOff>
      <xdr:row>19</xdr:row>
      <xdr:rowOff>156388</xdr:rowOff>
    </xdr:to>
    <xdr:sp macro="" textlink="">
      <xdr:nvSpPr>
        <xdr:cNvPr id="77" name="楕円 76"/>
        <xdr:cNvSpPr/>
      </xdr:nvSpPr>
      <xdr:spPr bwMode="auto">
        <a:xfrm>
          <a:off x="3556000" y="335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141165</xdr:rowOff>
    </xdr:from>
    <xdr:ext cx="762000" cy="259045"/>
    <xdr:sp macro="" textlink="">
      <xdr:nvSpPr>
        <xdr:cNvPr id="78" name="テキスト ボックス 77"/>
        <xdr:cNvSpPr txBox="1"/>
      </xdr:nvSpPr>
      <xdr:spPr>
        <a:xfrm>
          <a:off x="3225800" y="344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1687</xdr:rowOff>
    </xdr:from>
    <xdr:to>
      <xdr:col>15</xdr:col>
      <xdr:colOff>101600</xdr:colOff>
      <xdr:row>19</xdr:row>
      <xdr:rowOff>103287</xdr:rowOff>
    </xdr:to>
    <xdr:sp macro="" textlink="">
      <xdr:nvSpPr>
        <xdr:cNvPr id="79" name="楕円 78"/>
        <xdr:cNvSpPr/>
      </xdr:nvSpPr>
      <xdr:spPr bwMode="auto">
        <a:xfrm>
          <a:off x="2857500" y="330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88064</xdr:rowOff>
    </xdr:from>
    <xdr:ext cx="762000" cy="259045"/>
    <xdr:sp macro="" textlink="">
      <xdr:nvSpPr>
        <xdr:cNvPr id="80" name="テキスト ボックス 79"/>
        <xdr:cNvSpPr txBox="1"/>
      </xdr:nvSpPr>
      <xdr:spPr>
        <a:xfrm>
          <a:off x="2527300" y="339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151415</xdr:rowOff>
    </xdr:from>
    <xdr:to>
      <xdr:col>29</xdr:col>
      <xdr:colOff>127000</xdr:colOff>
      <xdr:row>37</xdr:row>
      <xdr:rowOff>44979</xdr:rowOff>
    </xdr:to>
    <xdr:cxnSp macro="">
      <xdr:nvCxnSpPr>
        <xdr:cNvPr id="113" name="直線コネクタ 112"/>
        <xdr:cNvCxnSpPr/>
      </xdr:nvCxnSpPr>
      <xdr:spPr bwMode="auto">
        <a:xfrm>
          <a:off x="5003800" y="7104665"/>
          <a:ext cx="647700" cy="6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317195</xdr:rowOff>
    </xdr:from>
    <xdr:to>
      <xdr:col>26</xdr:col>
      <xdr:colOff>50800</xdr:colOff>
      <xdr:row>36</xdr:row>
      <xdr:rowOff>151415</xdr:rowOff>
    </xdr:to>
    <xdr:cxnSp macro="">
      <xdr:nvCxnSpPr>
        <xdr:cNvPr id="116" name="直線コネクタ 115"/>
        <xdr:cNvCxnSpPr/>
      </xdr:nvCxnSpPr>
      <xdr:spPr bwMode="auto">
        <a:xfrm>
          <a:off x="4305300" y="6927545"/>
          <a:ext cx="698500" cy="17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317195</xdr:rowOff>
    </xdr:from>
    <xdr:to>
      <xdr:col>22</xdr:col>
      <xdr:colOff>114300</xdr:colOff>
      <xdr:row>35</xdr:row>
      <xdr:rowOff>329768</xdr:rowOff>
    </xdr:to>
    <xdr:cxnSp macro="">
      <xdr:nvCxnSpPr>
        <xdr:cNvPr id="119" name="直線コネクタ 118"/>
        <xdr:cNvCxnSpPr/>
      </xdr:nvCxnSpPr>
      <xdr:spPr bwMode="auto">
        <a:xfrm flipV="1">
          <a:off x="3606800" y="6927545"/>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329768</xdr:rowOff>
    </xdr:from>
    <xdr:to>
      <xdr:col>18</xdr:col>
      <xdr:colOff>177800</xdr:colOff>
      <xdr:row>35</xdr:row>
      <xdr:rowOff>337403</xdr:rowOff>
    </xdr:to>
    <xdr:cxnSp macro="">
      <xdr:nvCxnSpPr>
        <xdr:cNvPr id="122" name="直線コネクタ 121"/>
        <xdr:cNvCxnSpPr/>
      </xdr:nvCxnSpPr>
      <xdr:spPr bwMode="auto">
        <a:xfrm flipV="1">
          <a:off x="2908300" y="6940118"/>
          <a:ext cx="698500" cy="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240783</xdr:rowOff>
    </xdr:from>
    <xdr:ext cx="762000" cy="259045"/>
    <xdr:sp macro="" textlink="">
      <xdr:nvSpPr>
        <xdr:cNvPr id="124" name="テキスト ボックス 123"/>
        <xdr:cNvSpPr txBox="1"/>
      </xdr:nvSpPr>
      <xdr:spPr>
        <a:xfrm>
          <a:off x="32258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34778</xdr:rowOff>
    </xdr:from>
    <xdr:to>
      <xdr:col>15</xdr:col>
      <xdr:colOff>101600</xdr:colOff>
      <xdr:row>35</xdr:row>
      <xdr:rowOff>136378</xdr:rowOff>
    </xdr:to>
    <xdr:sp macro="" textlink="">
      <xdr:nvSpPr>
        <xdr:cNvPr id="125" name="フローチャート: 判断 124"/>
        <xdr:cNvSpPr/>
      </xdr:nvSpPr>
      <xdr:spPr bwMode="auto">
        <a:xfrm>
          <a:off x="2857500" y="6645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146555</xdr:rowOff>
    </xdr:from>
    <xdr:ext cx="762000" cy="259045"/>
    <xdr:sp macro="" textlink="">
      <xdr:nvSpPr>
        <xdr:cNvPr id="126" name="テキスト ボックス 125"/>
        <xdr:cNvSpPr txBox="1"/>
      </xdr:nvSpPr>
      <xdr:spPr>
        <a:xfrm>
          <a:off x="2527300" y="64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165629</xdr:rowOff>
    </xdr:from>
    <xdr:to>
      <xdr:col>29</xdr:col>
      <xdr:colOff>177800</xdr:colOff>
      <xdr:row>37</xdr:row>
      <xdr:rowOff>95779</xdr:rowOff>
    </xdr:to>
    <xdr:sp macro="" textlink="">
      <xdr:nvSpPr>
        <xdr:cNvPr id="132" name="楕円 131"/>
        <xdr:cNvSpPr/>
      </xdr:nvSpPr>
      <xdr:spPr bwMode="auto">
        <a:xfrm>
          <a:off x="5600700" y="711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74206</xdr:rowOff>
    </xdr:from>
    <xdr:ext cx="762000" cy="259045"/>
    <xdr:sp macro="" textlink="">
      <xdr:nvSpPr>
        <xdr:cNvPr id="133" name="人口1人当たり決算額の推移該当値テキスト445"/>
        <xdr:cNvSpPr txBox="1"/>
      </xdr:nvSpPr>
      <xdr:spPr>
        <a:xfrm>
          <a:off x="5740400" y="702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100615</xdr:rowOff>
    </xdr:from>
    <xdr:to>
      <xdr:col>26</xdr:col>
      <xdr:colOff>101600</xdr:colOff>
      <xdr:row>37</xdr:row>
      <xdr:rowOff>30765</xdr:rowOff>
    </xdr:to>
    <xdr:sp macro="" textlink="">
      <xdr:nvSpPr>
        <xdr:cNvPr id="134" name="楕円 133"/>
        <xdr:cNvSpPr/>
      </xdr:nvSpPr>
      <xdr:spPr bwMode="auto">
        <a:xfrm>
          <a:off x="4953000" y="7053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15542</xdr:rowOff>
    </xdr:from>
    <xdr:ext cx="736600" cy="259045"/>
    <xdr:sp macro="" textlink="">
      <xdr:nvSpPr>
        <xdr:cNvPr id="135" name="テキスト ボックス 134"/>
        <xdr:cNvSpPr txBox="1"/>
      </xdr:nvSpPr>
      <xdr:spPr>
        <a:xfrm>
          <a:off x="4622800" y="714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266395</xdr:rowOff>
    </xdr:from>
    <xdr:to>
      <xdr:col>22</xdr:col>
      <xdr:colOff>165100</xdr:colOff>
      <xdr:row>36</xdr:row>
      <xdr:rowOff>25095</xdr:rowOff>
    </xdr:to>
    <xdr:sp macro="" textlink="">
      <xdr:nvSpPr>
        <xdr:cNvPr id="136" name="楕円 135"/>
        <xdr:cNvSpPr/>
      </xdr:nvSpPr>
      <xdr:spPr bwMode="auto">
        <a:xfrm>
          <a:off x="4254500" y="687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9872</xdr:rowOff>
    </xdr:from>
    <xdr:ext cx="762000" cy="259045"/>
    <xdr:sp macro="" textlink="">
      <xdr:nvSpPr>
        <xdr:cNvPr id="137" name="テキスト ボックス 136"/>
        <xdr:cNvSpPr txBox="1"/>
      </xdr:nvSpPr>
      <xdr:spPr>
        <a:xfrm>
          <a:off x="3924300" y="69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278968</xdr:rowOff>
    </xdr:from>
    <xdr:to>
      <xdr:col>19</xdr:col>
      <xdr:colOff>38100</xdr:colOff>
      <xdr:row>36</xdr:row>
      <xdr:rowOff>37668</xdr:rowOff>
    </xdr:to>
    <xdr:sp macro="" textlink="">
      <xdr:nvSpPr>
        <xdr:cNvPr id="138" name="楕円 137"/>
        <xdr:cNvSpPr/>
      </xdr:nvSpPr>
      <xdr:spPr bwMode="auto">
        <a:xfrm>
          <a:off x="3556000" y="688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22445</xdr:rowOff>
    </xdr:from>
    <xdr:ext cx="762000" cy="259045"/>
    <xdr:sp macro="" textlink="">
      <xdr:nvSpPr>
        <xdr:cNvPr id="139" name="テキスト ボックス 138"/>
        <xdr:cNvSpPr txBox="1"/>
      </xdr:nvSpPr>
      <xdr:spPr>
        <a:xfrm>
          <a:off x="3225800" y="69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286603</xdr:rowOff>
    </xdr:from>
    <xdr:to>
      <xdr:col>15</xdr:col>
      <xdr:colOff>101600</xdr:colOff>
      <xdr:row>36</xdr:row>
      <xdr:rowOff>45303</xdr:rowOff>
    </xdr:to>
    <xdr:sp macro="" textlink="">
      <xdr:nvSpPr>
        <xdr:cNvPr id="140" name="楕円 139"/>
        <xdr:cNvSpPr/>
      </xdr:nvSpPr>
      <xdr:spPr bwMode="auto">
        <a:xfrm>
          <a:off x="2857500" y="689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30080</xdr:rowOff>
    </xdr:from>
    <xdr:ext cx="762000" cy="259045"/>
    <xdr:sp macro="" textlink="">
      <xdr:nvSpPr>
        <xdr:cNvPr id="141" name="テキスト ボックス 140"/>
        <xdr:cNvSpPr txBox="1"/>
      </xdr:nvSpPr>
      <xdr:spPr>
        <a:xfrm>
          <a:off x="2527300" y="698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1,362,781
1,350,265
3,690.94
499,121,994
493,623,933
1,267,851
322,165,901
1,088,718,525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51775</xdr:rowOff>
    </xdr:from>
    <xdr:to>
      <xdr:col>24</xdr:col>
      <xdr:colOff>63500</xdr:colOff>
      <xdr:row>37</xdr:row>
      <xdr:rowOff>55518</xdr:rowOff>
    </xdr:to>
    <xdr:cxnSp macro="">
      <xdr:nvCxnSpPr>
        <xdr:cNvPr id="65" name="直線コネクタ 64"/>
        <xdr:cNvCxnSpPr/>
      </xdr:nvCxnSpPr>
      <xdr:spPr>
        <a:xfrm>
          <a:off x="3797300" y="6395425"/>
          <a:ext cx="8382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128493</xdr:rowOff>
    </xdr:from>
    <xdr:ext cx="599010" cy="259045"/>
    <xdr:sp macro="" textlink="">
      <xdr:nvSpPr>
        <xdr:cNvPr id="66" name="人件費平均値テキスト"/>
        <xdr:cNvSpPr txBox="1"/>
      </xdr:nvSpPr>
      <xdr:spPr>
        <a:xfrm>
          <a:off x="4686300" y="595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50032</xdr:rowOff>
    </xdr:from>
    <xdr:to>
      <xdr:col>19</xdr:col>
      <xdr:colOff>177800</xdr:colOff>
      <xdr:row>37</xdr:row>
      <xdr:rowOff>51775</xdr:rowOff>
    </xdr:to>
    <xdr:cxnSp macro="">
      <xdr:nvCxnSpPr>
        <xdr:cNvPr id="68" name="直線コネクタ 67"/>
        <xdr:cNvCxnSpPr/>
      </xdr:nvCxnSpPr>
      <xdr:spPr>
        <a:xfrm>
          <a:off x="2908300" y="6393682"/>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64209</xdr:rowOff>
    </xdr:from>
    <xdr:ext cx="599010" cy="259045"/>
    <xdr:sp macro="" textlink="">
      <xdr:nvSpPr>
        <xdr:cNvPr id="70" name="テキスト ボックス 69"/>
        <xdr:cNvSpPr txBox="1"/>
      </xdr:nvSpPr>
      <xdr:spPr>
        <a:xfrm>
          <a:off x="3485095" y="589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50032</xdr:rowOff>
    </xdr:from>
    <xdr:to>
      <xdr:col>15</xdr:col>
      <xdr:colOff>50800</xdr:colOff>
      <xdr:row>37</xdr:row>
      <xdr:rowOff>63405</xdr:rowOff>
    </xdr:to>
    <xdr:cxnSp macro="">
      <xdr:nvCxnSpPr>
        <xdr:cNvPr id="71" name="直線コネクタ 70"/>
        <xdr:cNvCxnSpPr/>
      </xdr:nvCxnSpPr>
      <xdr:spPr>
        <a:xfrm flipV="1">
          <a:off x="2019300" y="639368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56837</xdr:rowOff>
    </xdr:from>
    <xdr:ext cx="599010" cy="259045"/>
    <xdr:sp macro="" textlink="">
      <xdr:nvSpPr>
        <xdr:cNvPr id="73" name="テキスト ボックス 72"/>
        <xdr:cNvSpPr txBox="1"/>
      </xdr:nvSpPr>
      <xdr:spPr>
        <a:xfrm>
          <a:off x="2608795" y="571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33715</xdr:rowOff>
    </xdr:from>
    <xdr:to>
      <xdr:col>10</xdr:col>
      <xdr:colOff>114300</xdr:colOff>
      <xdr:row>37</xdr:row>
      <xdr:rowOff>63405</xdr:rowOff>
    </xdr:to>
    <xdr:cxnSp macro="">
      <xdr:nvCxnSpPr>
        <xdr:cNvPr id="74" name="直線コネクタ 73"/>
        <xdr:cNvCxnSpPr/>
      </xdr:nvCxnSpPr>
      <xdr:spPr>
        <a:xfrm>
          <a:off x="1130300" y="6377365"/>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75096</xdr:rowOff>
    </xdr:from>
    <xdr:ext cx="599010" cy="259045"/>
    <xdr:sp macro="" textlink="">
      <xdr:nvSpPr>
        <xdr:cNvPr id="76" name="テキスト ボックス 75"/>
        <xdr:cNvSpPr txBox="1"/>
      </xdr:nvSpPr>
      <xdr:spPr>
        <a:xfrm>
          <a:off x="1719795" y="573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99158</xdr:rowOff>
    </xdr:from>
    <xdr:to>
      <xdr:col>6</xdr:col>
      <xdr:colOff>38100</xdr:colOff>
      <xdr:row>35</xdr:row>
      <xdr:rowOff>29308</xdr:rowOff>
    </xdr:to>
    <xdr:sp macro="" textlink="">
      <xdr:nvSpPr>
        <xdr:cNvPr id="77" name="フローチャート: 判断 76"/>
        <xdr:cNvSpPr/>
      </xdr:nvSpPr>
      <xdr:spPr>
        <a:xfrm>
          <a:off x="1079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45835</xdr:rowOff>
    </xdr:from>
    <xdr:ext cx="599010" cy="259045"/>
    <xdr:sp macro="" textlink="">
      <xdr:nvSpPr>
        <xdr:cNvPr id="78" name="テキスト ボックス 77"/>
        <xdr:cNvSpPr txBox="1"/>
      </xdr:nvSpPr>
      <xdr:spPr>
        <a:xfrm>
          <a:off x="830795" y="57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4718</xdr:rowOff>
    </xdr:from>
    <xdr:to>
      <xdr:col>24</xdr:col>
      <xdr:colOff>114300</xdr:colOff>
      <xdr:row>37</xdr:row>
      <xdr:rowOff>106318</xdr:rowOff>
    </xdr:to>
    <xdr:sp macro="" textlink="">
      <xdr:nvSpPr>
        <xdr:cNvPr id="84" name="楕円 83"/>
        <xdr:cNvSpPr/>
      </xdr:nvSpPr>
      <xdr:spPr>
        <a:xfrm>
          <a:off x="4584700" y="63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154595</xdr:rowOff>
    </xdr:from>
    <xdr:ext cx="599010" cy="259045"/>
    <xdr:sp macro="" textlink="">
      <xdr:nvSpPr>
        <xdr:cNvPr id="85" name="人件費該当値テキスト"/>
        <xdr:cNvSpPr txBox="1"/>
      </xdr:nvSpPr>
      <xdr:spPr>
        <a:xfrm>
          <a:off x="4686300" y="632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975</xdr:rowOff>
    </xdr:from>
    <xdr:to>
      <xdr:col>20</xdr:col>
      <xdr:colOff>38100</xdr:colOff>
      <xdr:row>37</xdr:row>
      <xdr:rowOff>102575</xdr:rowOff>
    </xdr:to>
    <xdr:sp macro="" textlink="">
      <xdr:nvSpPr>
        <xdr:cNvPr id="86" name="楕円 85"/>
        <xdr:cNvSpPr/>
      </xdr:nvSpPr>
      <xdr:spPr>
        <a:xfrm>
          <a:off x="3746500" y="63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93702</xdr:rowOff>
    </xdr:from>
    <xdr:ext cx="599010" cy="259045"/>
    <xdr:sp macro="" textlink="">
      <xdr:nvSpPr>
        <xdr:cNvPr id="87" name="テキスト ボックス 86"/>
        <xdr:cNvSpPr txBox="1"/>
      </xdr:nvSpPr>
      <xdr:spPr>
        <a:xfrm>
          <a:off x="3485095" y="643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170682</xdr:rowOff>
    </xdr:from>
    <xdr:to>
      <xdr:col>15</xdr:col>
      <xdr:colOff>101600</xdr:colOff>
      <xdr:row>37</xdr:row>
      <xdr:rowOff>100832</xdr:rowOff>
    </xdr:to>
    <xdr:sp macro="" textlink="">
      <xdr:nvSpPr>
        <xdr:cNvPr id="88" name="楕円 87"/>
        <xdr:cNvSpPr/>
      </xdr:nvSpPr>
      <xdr:spPr>
        <a:xfrm>
          <a:off x="2857500" y="63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91959</xdr:rowOff>
    </xdr:from>
    <xdr:ext cx="599010" cy="259045"/>
    <xdr:sp macro="" textlink="">
      <xdr:nvSpPr>
        <xdr:cNvPr id="89" name="テキスト ボックス 88"/>
        <xdr:cNvSpPr txBox="1"/>
      </xdr:nvSpPr>
      <xdr:spPr>
        <a:xfrm>
          <a:off x="2608795" y="643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12605</xdr:rowOff>
    </xdr:from>
    <xdr:to>
      <xdr:col>10</xdr:col>
      <xdr:colOff>165100</xdr:colOff>
      <xdr:row>37</xdr:row>
      <xdr:rowOff>114205</xdr:rowOff>
    </xdr:to>
    <xdr:sp macro="" textlink="">
      <xdr:nvSpPr>
        <xdr:cNvPr id="90" name="楕円 89"/>
        <xdr:cNvSpPr/>
      </xdr:nvSpPr>
      <xdr:spPr>
        <a:xfrm>
          <a:off x="1968500" y="63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105332</xdr:rowOff>
    </xdr:from>
    <xdr:ext cx="599010" cy="259045"/>
    <xdr:sp macro="" textlink="">
      <xdr:nvSpPr>
        <xdr:cNvPr id="91" name="テキスト ボックス 90"/>
        <xdr:cNvSpPr txBox="1"/>
      </xdr:nvSpPr>
      <xdr:spPr>
        <a:xfrm>
          <a:off x="1719795" y="644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154365</xdr:rowOff>
    </xdr:from>
    <xdr:to>
      <xdr:col>6</xdr:col>
      <xdr:colOff>38100</xdr:colOff>
      <xdr:row>37</xdr:row>
      <xdr:rowOff>84515</xdr:rowOff>
    </xdr:to>
    <xdr:sp macro="" textlink="">
      <xdr:nvSpPr>
        <xdr:cNvPr id="92" name="楕円 91"/>
        <xdr:cNvSpPr/>
      </xdr:nvSpPr>
      <xdr:spPr>
        <a:xfrm>
          <a:off x="1079500" y="63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75642</xdr:rowOff>
    </xdr:from>
    <xdr:ext cx="599010" cy="259045"/>
    <xdr:sp macro="" textlink="">
      <xdr:nvSpPr>
        <xdr:cNvPr id="93" name="テキスト ボックス 92"/>
        <xdr:cNvSpPr txBox="1"/>
      </xdr:nvSpPr>
      <xdr:spPr>
        <a:xfrm>
          <a:off x="830795" y="641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88428</xdr:rowOff>
    </xdr:from>
    <xdr:to>
      <xdr:col>24</xdr:col>
      <xdr:colOff>63500</xdr:colOff>
      <xdr:row>59</xdr:row>
      <xdr:rowOff>141115</xdr:rowOff>
    </xdr:to>
    <xdr:cxnSp macro="">
      <xdr:nvCxnSpPr>
        <xdr:cNvPr id="123" name="直線コネクタ 122"/>
        <xdr:cNvCxnSpPr/>
      </xdr:nvCxnSpPr>
      <xdr:spPr>
        <a:xfrm flipV="1">
          <a:off x="3797300" y="10203978"/>
          <a:ext cx="838200" cy="5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90005</xdr:rowOff>
    </xdr:from>
    <xdr:ext cx="534377" cy="259045"/>
    <xdr:sp macro="" textlink="">
      <xdr:nvSpPr>
        <xdr:cNvPr id="124" name="物件費平均値テキスト"/>
        <xdr:cNvSpPr txBox="1"/>
      </xdr:nvSpPr>
      <xdr:spPr>
        <a:xfrm>
          <a:off x="4686300" y="969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104757</xdr:rowOff>
    </xdr:from>
    <xdr:to>
      <xdr:col>19</xdr:col>
      <xdr:colOff>177800</xdr:colOff>
      <xdr:row>59</xdr:row>
      <xdr:rowOff>141115</xdr:rowOff>
    </xdr:to>
    <xdr:cxnSp macro="">
      <xdr:nvCxnSpPr>
        <xdr:cNvPr id="126" name="直線コネクタ 125"/>
        <xdr:cNvCxnSpPr/>
      </xdr:nvCxnSpPr>
      <xdr:spPr>
        <a:xfrm>
          <a:off x="2908300" y="10220307"/>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36121</xdr:rowOff>
    </xdr:from>
    <xdr:ext cx="534377" cy="259045"/>
    <xdr:sp macro="" textlink="">
      <xdr:nvSpPr>
        <xdr:cNvPr id="128" name="テキスト ボックス 127"/>
        <xdr:cNvSpPr txBox="1"/>
      </xdr:nvSpPr>
      <xdr:spPr>
        <a:xfrm>
          <a:off x="3517411" y="96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12990</xdr:rowOff>
    </xdr:from>
    <xdr:to>
      <xdr:col>15</xdr:col>
      <xdr:colOff>50800</xdr:colOff>
      <xdr:row>59</xdr:row>
      <xdr:rowOff>104757</xdr:rowOff>
    </xdr:to>
    <xdr:cxnSp macro="">
      <xdr:nvCxnSpPr>
        <xdr:cNvPr id="129" name="直線コネクタ 128"/>
        <xdr:cNvCxnSpPr/>
      </xdr:nvCxnSpPr>
      <xdr:spPr>
        <a:xfrm>
          <a:off x="2019300" y="10128540"/>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3464</xdr:rowOff>
    </xdr:from>
    <xdr:ext cx="534377" cy="259045"/>
    <xdr:sp macro="" textlink="">
      <xdr:nvSpPr>
        <xdr:cNvPr id="131" name="テキスト ボックス 130"/>
        <xdr:cNvSpPr txBox="1"/>
      </xdr:nvSpPr>
      <xdr:spPr>
        <a:xfrm>
          <a:off x="2641111" y="97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12990</xdr:rowOff>
    </xdr:from>
    <xdr:to>
      <xdr:col>10</xdr:col>
      <xdr:colOff>114300</xdr:colOff>
      <xdr:row>59</xdr:row>
      <xdr:rowOff>161689</xdr:rowOff>
    </xdr:to>
    <xdr:cxnSp macro="">
      <xdr:nvCxnSpPr>
        <xdr:cNvPr id="132" name="直線コネクタ 131"/>
        <xdr:cNvCxnSpPr/>
      </xdr:nvCxnSpPr>
      <xdr:spPr>
        <a:xfrm flipV="1">
          <a:off x="1130300" y="10128540"/>
          <a:ext cx="889000" cy="14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138120</xdr:rowOff>
    </xdr:from>
    <xdr:ext cx="534377" cy="259045"/>
    <xdr:sp macro="" textlink="">
      <xdr:nvSpPr>
        <xdr:cNvPr id="134" name="テキスト ボックス 133"/>
        <xdr:cNvSpPr txBox="1"/>
      </xdr:nvSpPr>
      <xdr:spPr>
        <a:xfrm>
          <a:off x="1752111" y="97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27940</xdr:rowOff>
    </xdr:from>
    <xdr:to>
      <xdr:col>6</xdr:col>
      <xdr:colOff>38100</xdr:colOff>
      <xdr:row>56</xdr:row>
      <xdr:rowOff>129540</xdr:rowOff>
    </xdr:to>
    <xdr:sp macro="" textlink="">
      <xdr:nvSpPr>
        <xdr:cNvPr id="135" name="フローチャート: 判断 134"/>
        <xdr:cNvSpPr/>
      </xdr:nvSpPr>
      <xdr:spPr>
        <a:xfrm>
          <a:off x="1079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146067</xdr:rowOff>
    </xdr:from>
    <xdr:ext cx="534377" cy="259045"/>
    <xdr:sp macro="" textlink="">
      <xdr:nvSpPr>
        <xdr:cNvPr id="136" name="テキスト ボックス 135"/>
        <xdr:cNvSpPr txBox="1"/>
      </xdr:nvSpPr>
      <xdr:spPr>
        <a:xfrm>
          <a:off x="863111" y="94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37628</xdr:rowOff>
    </xdr:from>
    <xdr:to>
      <xdr:col>24</xdr:col>
      <xdr:colOff>114300</xdr:colOff>
      <xdr:row>59</xdr:row>
      <xdr:rowOff>139228</xdr:rowOff>
    </xdr:to>
    <xdr:sp macro="" textlink="">
      <xdr:nvSpPr>
        <xdr:cNvPr id="142" name="楕円 141"/>
        <xdr:cNvSpPr/>
      </xdr:nvSpPr>
      <xdr:spPr>
        <a:xfrm>
          <a:off x="4584700" y="101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124005</xdr:rowOff>
    </xdr:from>
    <xdr:ext cx="534377" cy="259045"/>
    <xdr:sp macro="" textlink="">
      <xdr:nvSpPr>
        <xdr:cNvPr id="143" name="物件費該当値テキスト"/>
        <xdr:cNvSpPr txBox="1"/>
      </xdr:nvSpPr>
      <xdr:spPr>
        <a:xfrm>
          <a:off x="4686300" y="1006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90315</xdr:rowOff>
    </xdr:from>
    <xdr:to>
      <xdr:col>20</xdr:col>
      <xdr:colOff>38100</xdr:colOff>
      <xdr:row>60</xdr:row>
      <xdr:rowOff>20465</xdr:rowOff>
    </xdr:to>
    <xdr:sp macro="" textlink="">
      <xdr:nvSpPr>
        <xdr:cNvPr id="144" name="楕円 143"/>
        <xdr:cNvSpPr/>
      </xdr:nvSpPr>
      <xdr:spPr>
        <a:xfrm>
          <a:off x="3746500" y="102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60</xdr:row>
      <xdr:rowOff>11592</xdr:rowOff>
    </xdr:from>
    <xdr:ext cx="534377" cy="259045"/>
    <xdr:sp macro="" textlink="">
      <xdr:nvSpPr>
        <xdr:cNvPr id="145" name="テキスト ボックス 144"/>
        <xdr:cNvSpPr txBox="1"/>
      </xdr:nvSpPr>
      <xdr:spPr>
        <a:xfrm>
          <a:off x="3517411" y="1029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53957</xdr:rowOff>
    </xdr:from>
    <xdr:to>
      <xdr:col>15</xdr:col>
      <xdr:colOff>101600</xdr:colOff>
      <xdr:row>59</xdr:row>
      <xdr:rowOff>155557</xdr:rowOff>
    </xdr:to>
    <xdr:sp macro="" textlink="">
      <xdr:nvSpPr>
        <xdr:cNvPr id="146" name="楕円 145"/>
        <xdr:cNvSpPr/>
      </xdr:nvSpPr>
      <xdr:spPr>
        <a:xfrm>
          <a:off x="2857500" y="101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146684</xdr:rowOff>
    </xdr:from>
    <xdr:ext cx="534377" cy="259045"/>
    <xdr:sp macro="" textlink="">
      <xdr:nvSpPr>
        <xdr:cNvPr id="147" name="テキスト ボックス 146"/>
        <xdr:cNvSpPr txBox="1"/>
      </xdr:nvSpPr>
      <xdr:spPr>
        <a:xfrm>
          <a:off x="2641111" y="102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133640</xdr:rowOff>
    </xdr:from>
    <xdr:to>
      <xdr:col>10</xdr:col>
      <xdr:colOff>165100</xdr:colOff>
      <xdr:row>59</xdr:row>
      <xdr:rowOff>63790</xdr:rowOff>
    </xdr:to>
    <xdr:sp macro="" textlink="">
      <xdr:nvSpPr>
        <xdr:cNvPr id="148" name="楕円 147"/>
        <xdr:cNvSpPr/>
      </xdr:nvSpPr>
      <xdr:spPr>
        <a:xfrm>
          <a:off x="1968500" y="100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54917</xdr:rowOff>
    </xdr:from>
    <xdr:ext cx="534377" cy="259045"/>
    <xdr:sp macro="" textlink="">
      <xdr:nvSpPr>
        <xdr:cNvPr id="149" name="テキスト ボックス 148"/>
        <xdr:cNvSpPr txBox="1"/>
      </xdr:nvSpPr>
      <xdr:spPr>
        <a:xfrm>
          <a:off x="1752111" y="101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110889</xdr:rowOff>
    </xdr:from>
    <xdr:to>
      <xdr:col>6</xdr:col>
      <xdr:colOff>38100</xdr:colOff>
      <xdr:row>60</xdr:row>
      <xdr:rowOff>41039</xdr:rowOff>
    </xdr:to>
    <xdr:sp macro="" textlink="">
      <xdr:nvSpPr>
        <xdr:cNvPr id="150" name="楕円 149"/>
        <xdr:cNvSpPr/>
      </xdr:nvSpPr>
      <xdr:spPr>
        <a:xfrm>
          <a:off x="10795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32166</xdr:rowOff>
    </xdr:from>
    <xdr:ext cx="534377" cy="259045"/>
    <xdr:sp macro="" textlink="">
      <xdr:nvSpPr>
        <xdr:cNvPr id="151" name="テキスト ボックス 150"/>
        <xdr:cNvSpPr txBox="1"/>
      </xdr:nvSpPr>
      <xdr:spPr>
        <a:xfrm>
          <a:off x="863111" y="10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16447</xdr:rowOff>
    </xdr:from>
    <xdr:to>
      <xdr:col>24</xdr:col>
      <xdr:colOff>63500</xdr:colOff>
      <xdr:row>78</xdr:row>
      <xdr:rowOff>33020</xdr:rowOff>
    </xdr:to>
    <xdr:cxnSp macro="">
      <xdr:nvCxnSpPr>
        <xdr:cNvPr id="179" name="直線コネクタ 178"/>
        <xdr:cNvCxnSpPr/>
      </xdr:nvCxnSpPr>
      <xdr:spPr>
        <a:xfrm flipV="1">
          <a:off x="3797300" y="13389547"/>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59580</xdr:rowOff>
    </xdr:from>
    <xdr:ext cx="469744" cy="259045"/>
    <xdr:sp macro="" textlink="">
      <xdr:nvSpPr>
        <xdr:cNvPr id="180" name="維持補修費平均値テキスト"/>
        <xdr:cNvSpPr txBox="1"/>
      </xdr:nvSpPr>
      <xdr:spPr>
        <a:xfrm>
          <a:off x="4686300" y="12746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33020</xdr:rowOff>
    </xdr:from>
    <xdr:to>
      <xdr:col>19</xdr:col>
      <xdr:colOff>177800</xdr:colOff>
      <xdr:row>78</xdr:row>
      <xdr:rowOff>141605</xdr:rowOff>
    </xdr:to>
    <xdr:cxnSp macro="">
      <xdr:nvCxnSpPr>
        <xdr:cNvPr id="182" name="直線コネクタ 181"/>
        <xdr:cNvCxnSpPr/>
      </xdr:nvCxnSpPr>
      <xdr:spPr>
        <a:xfrm flipV="1">
          <a:off x="2908300" y="134061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84" name="テキスト ボックス 183"/>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141605</xdr:rowOff>
    </xdr:from>
    <xdr:to>
      <xdr:col>15</xdr:col>
      <xdr:colOff>50800</xdr:colOff>
      <xdr:row>79</xdr:row>
      <xdr:rowOff>25972</xdr:rowOff>
    </xdr:to>
    <xdr:cxnSp macro="">
      <xdr:nvCxnSpPr>
        <xdr:cNvPr id="185" name="直線コネクタ 184"/>
        <xdr:cNvCxnSpPr/>
      </xdr:nvCxnSpPr>
      <xdr:spPr>
        <a:xfrm flipV="1">
          <a:off x="2019300" y="13514705"/>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6" name="フローチャート: 判断 185"/>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16146</xdr:rowOff>
    </xdr:from>
    <xdr:ext cx="469744" cy="259045"/>
    <xdr:sp macro="" textlink="">
      <xdr:nvSpPr>
        <xdr:cNvPr id="187" name="テキスト ボックス 186"/>
        <xdr:cNvSpPr txBox="1"/>
      </xdr:nvSpPr>
      <xdr:spPr>
        <a:xfrm>
          <a:off x="2673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25972</xdr:rowOff>
    </xdr:from>
    <xdr:to>
      <xdr:col>10</xdr:col>
      <xdr:colOff>114300</xdr:colOff>
      <xdr:row>79</xdr:row>
      <xdr:rowOff>35497</xdr:rowOff>
    </xdr:to>
    <xdr:cxnSp macro="">
      <xdr:nvCxnSpPr>
        <xdr:cNvPr id="188" name="直線コネクタ 187"/>
        <xdr:cNvCxnSpPr/>
      </xdr:nvCxnSpPr>
      <xdr:spPr>
        <a:xfrm flipV="1">
          <a:off x="1130300" y="1357052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9" name="フローチャート: 判断 188"/>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53103</xdr:rowOff>
    </xdr:from>
    <xdr:ext cx="469744" cy="259045"/>
    <xdr:sp macro="" textlink="">
      <xdr:nvSpPr>
        <xdr:cNvPr id="190" name="テキスト ボックス 189"/>
        <xdr:cNvSpPr txBox="1"/>
      </xdr:nvSpPr>
      <xdr:spPr>
        <a:xfrm>
          <a:off x="1784428"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141669</xdr:rowOff>
    </xdr:from>
    <xdr:to>
      <xdr:col>6</xdr:col>
      <xdr:colOff>38100</xdr:colOff>
      <xdr:row>74</xdr:row>
      <xdr:rowOff>71819</xdr:rowOff>
    </xdr:to>
    <xdr:sp macro="" textlink="">
      <xdr:nvSpPr>
        <xdr:cNvPr id="191" name="フローチャート: 判断 190"/>
        <xdr:cNvSpPr/>
      </xdr:nvSpPr>
      <xdr:spPr>
        <a:xfrm>
          <a:off x="1079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88346</xdr:rowOff>
    </xdr:from>
    <xdr:ext cx="469744" cy="259045"/>
    <xdr:sp macro="" textlink="">
      <xdr:nvSpPr>
        <xdr:cNvPr id="192" name="テキスト ボックス 191"/>
        <xdr:cNvSpPr txBox="1"/>
      </xdr:nvSpPr>
      <xdr:spPr>
        <a:xfrm>
          <a:off x="895428"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137097</xdr:rowOff>
    </xdr:from>
    <xdr:to>
      <xdr:col>24</xdr:col>
      <xdr:colOff>114300</xdr:colOff>
      <xdr:row>78</xdr:row>
      <xdr:rowOff>67247</xdr:rowOff>
    </xdr:to>
    <xdr:sp macro="" textlink="">
      <xdr:nvSpPr>
        <xdr:cNvPr id="198" name="楕円 197"/>
        <xdr:cNvSpPr/>
      </xdr:nvSpPr>
      <xdr:spPr>
        <a:xfrm>
          <a:off x="4584700" y="133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52024</xdr:rowOff>
    </xdr:from>
    <xdr:ext cx="469744" cy="259045"/>
    <xdr:sp macro="" textlink="">
      <xdr:nvSpPr>
        <xdr:cNvPr id="199" name="維持補修費該当値テキスト"/>
        <xdr:cNvSpPr txBox="1"/>
      </xdr:nvSpPr>
      <xdr:spPr>
        <a:xfrm>
          <a:off x="4686300" y="1325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153670</xdr:rowOff>
    </xdr:from>
    <xdr:to>
      <xdr:col>20</xdr:col>
      <xdr:colOff>38100</xdr:colOff>
      <xdr:row>78</xdr:row>
      <xdr:rowOff>83820</xdr:rowOff>
    </xdr:to>
    <xdr:sp macro="" textlink="">
      <xdr:nvSpPr>
        <xdr:cNvPr id="200" name="楕円 199"/>
        <xdr:cNvSpPr/>
      </xdr:nvSpPr>
      <xdr:spPr>
        <a:xfrm>
          <a:off x="3746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74947</xdr:rowOff>
    </xdr:from>
    <xdr:ext cx="469744" cy="259045"/>
    <xdr:sp macro="" textlink="">
      <xdr:nvSpPr>
        <xdr:cNvPr id="201" name="テキスト ボックス 200"/>
        <xdr:cNvSpPr txBox="1"/>
      </xdr:nvSpPr>
      <xdr:spPr>
        <a:xfrm>
          <a:off x="3549728" y="134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90805</xdr:rowOff>
    </xdr:from>
    <xdr:to>
      <xdr:col>15</xdr:col>
      <xdr:colOff>101600</xdr:colOff>
      <xdr:row>79</xdr:row>
      <xdr:rowOff>20955</xdr:rowOff>
    </xdr:to>
    <xdr:sp macro="" textlink="">
      <xdr:nvSpPr>
        <xdr:cNvPr id="202" name="楕円 201"/>
        <xdr:cNvSpPr/>
      </xdr:nvSpPr>
      <xdr:spPr>
        <a:xfrm>
          <a:off x="28575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12082</xdr:rowOff>
    </xdr:from>
    <xdr:ext cx="469744" cy="259045"/>
    <xdr:sp macro="" textlink="">
      <xdr:nvSpPr>
        <xdr:cNvPr id="203" name="テキスト ボックス 202"/>
        <xdr:cNvSpPr txBox="1"/>
      </xdr:nvSpPr>
      <xdr:spPr>
        <a:xfrm>
          <a:off x="2673428" y="135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146622</xdr:rowOff>
    </xdr:from>
    <xdr:to>
      <xdr:col>10</xdr:col>
      <xdr:colOff>165100</xdr:colOff>
      <xdr:row>79</xdr:row>
      <xdr:rowOff>76772</xdr:rowOff>
    </xdr:to>
    <xdr:sp macro="" textlink="">
      <xdr:nvSpPr>
        <xdr:cNvPr id="204" name="楕円 203"/>
        <xdr:cNvSpPr/>
      </xdr:nvSpPr>
      <xdr:spPr>
        <a:xfrm>
          <a:off x="1968500" y="135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67899</xdr:rowOff>
    </xdr:from>
    <xdr:ext cx="469744" cy="259045"/>
    <xdr:sp macro="" textlink="">
      <xdr:nvSpPr>
        <xdr:cNvPr id="205" name="テキスト ボックス 204"/>
        <xdr:cNvSpPr txBox="1"/>
      </xdr:nvSpPr>
      <xdr:spPr>
        <a:xfrm>
          <a:off x="1784428" y="136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156147</xdr:rowOff>
    </xdr:from>
    <xdr:to>
      <xdr:col>6</xdr:col>
      <xdr:colOff>38100</xdr:colOff>
      <xdr:row>79</xdr:row>
      <xdr:rowOff>86297</xdr:rowOff>
    </xdr:to>
    <xdr:sp macro="" textlink="">
      <xdr:nvSpPr>
        <xdr:cNvPr id="206" name="楕円 205"/>
        <xdr:cNvSpPr/>
      </xdr:nvSpPr>
      <xdr:spPr>
        <a:xfrm>
          <a:off x="1079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77424</xdr:rowOff>
    </xdr:from>
    <xdr:ext cx="469744" cy="259045"/>
    <xdr:sp macro="" textlink="">
      <xdr:nvSpPr>
        <xdr:cNvPr id="207" name="テキスト ボックス 206"/>
        <xdr:cNvSpPr txBox="1"/>
      </xdr:nvSpPr>
      <xdr:spPr>
        <a:xfrm>
          <a:off x="895428" y="1362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49357</xdr:rowOff>
    </xdr:from>
    <xdr:to>
      <xdr:col>24</xdr:col>
      <xdr:colOff>63500</xdr:colOff>
      <xdr:row>95</xdr:row>
      <xdr:rowOff>61153</xdr:rowOff>
    </xdr:to>
    <xdr:cxnSp macro="">
      <xdr:nvCxnSpPr>
        <xdr:cNvPr id="233" name="直線コネクタ 232"/>
        <xdr:cNvCxnSpPr/>
      </xdr:nvCxnSpPr>
      <xdr:spPr>
        <a:xfrm flipV="1">
          <a:off x="3797300" y="16337107"/>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53886</xdr:rowOff>
    </xdr:from>
    <xdr:ext cx="534377" cy="259045"/>
    <xdr:sp macro="" textlink="">
      <xdr:nvSpPr>
        <xdr:cNvPr id="234" name="扶助費平均値テキスト"/>
        <xdr:cNvSpPr txBox="1"/>
      </xdr:nvSpPr>
      <xdr:spPr>
        <a:xfrm>
          <a:off x="4686300" y="163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61153</xdr:rowOff>
    </xdr:from>
    <xdr:to>
      <xdr:col>19</xdr:col>
      <xdr:colOff>177800</xdr:colOff>
      <xdr:row>95</xdr:row>
      <xdr:rowOff>93523</xdr:rowOff>
    </xdr:to>
    <xdr:cxnSp macro="">
      <xdr:nvCxnSpPr>
        <xdr:cNvPr id="236" name="直線コネクタ 235"/>
        <xdr:cNvCxnSpPr/>
      </xdr:nvCxnSpPr>
      <xdr:spPr>
        <a:xfrm flipV="1">
          <a:off x="2908300" y="16348903"/>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148525</xdr:rowOff>
    </xdr:from>
    <xdr:ext cx="534377" cy="259045"/>
    <xdr:sp macro="" textlink="">
      <xdr:nvSpPr>
        <xdr:cNvPr id="238" name="テキスト ボックス 237"/>
        <xdr:cNvSpPr txBox="1"/>
      </xdr:nvSpPr>
      <xdr:spPr>
        <a:xfrm>
          <a:off x="35174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93523</xdr:rowOff>
    </xdr:from>
    <xdr:to>
      <xdr:col>15</xdr:col>
      <xdr:colOff>50800</xdr:colOff>
      <xdr:row>95</xdr:row>
      <xdr:rowOff>107787</xdr:rowOff>
    </xdr:to>
    <xdr:cxnSp macro="">
      <xdr:nvCxnSpPr>
        <xdr:cNvPr id="239" name="直線コネクタ 238"/>
        <xdr:cNvCxnSpPr/>
      </xdr:nvCxnSpPr>
      <xdr:spPr>
        <a:xfrm flipV="1">
          <a:off x="2019300" y="16381273"/>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0" name="フローチャート: 判断 239"/>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67876</xdr:rowOff>
    </xdr:from>
    <xdr:ext cx="469744" cy="259045"/>
    <xdr:sp macro="" textlink="">
      <xdr:nvSpPr>
        <xdr:cNvPr id="241" name="テキスト ボックス 240"/>
        <xdr:cNvSpPr txBox="1"/>
      </xdr:nvSpPr>
      <xdr:spPr>
        <a:xfrm>
          <a:off x="2673428" y="16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107787</xdr:rowOff>
    </xdr:from>
    <xdr:to>
      <xdr:col>10</xdr:col>
      <xdr:colOff>114300</xdr:colOff>
      <xdr:row>95</xdr:row>
      <xdr:rowOff>154605</xdr:rowOff>
    </xdr:to>
    <xdr:cxnSp macro="">
      <xdr:nvCxnSpPr>
        <xdr:cNvPr id="242" name="直線コネクタ 241"/>
        <xdr:cNvCxnSpPr/>
      </xdr:nvCxnSpPr>
      <xdr:spPr>
        <a:xfrm flipV="1">
          <a:off x="1130300" y="16395537"/>
          <a:ext cx="8890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3" name="フローチャート: 判断 242"/>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83695</xdr:rowOff>
    </xdr:from>
    <xdr:ext cx="469744" cy="259045"/>
    <xdr:sp macro="" textlink="">
      <xdr:nvSpPr>
        <xdr:cNvPr id="244" name="テキスト ボックス 243"/>
        <xdr:cNvSpPr txBox="1"/>
      </xdr:nvSpPr>
      <xdr:spPr>
        <a:xfrm>
          <a:off x="1784428" y="16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46563</xdr:rowOff>
    </xdr:from>
    <xdr:to>
      <xdr:col>6</xdr:col>
      <xdr:colOff>38100</xdr:colOff>
      <xdr:row>97</xdr:row>
      <xdr:rowOff>148163</xdr:rowOff>
    </xdr:to>
    <xdr:sp macro="" textlink="">
      <xdr:nvSpPr>
        <xdr:cNvPr id="245" name="フローチャート: 判断 244"/>
        <xdr:cNvSpPr/>
      </xdr:nvSpPr>
      <xdr:spPr>
        <a:xfrm>
          <a:off x="1079500" y="166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139290</xdr:rowOff>
    </xdr:from>
    <xdr:ext cx="469744" cy="259045"/>
    <xdr:sp macro="" textlink="">
      <xdr:nvSpPr>
        <xdr:cNvPr id="246" name="テキスト ボックス 245"/>
        <xdr:cNvSpPr txBox="1"/>
      </xdr:nvSpPr>
      <xdr:spPr>
        <a:xfrm>
          <a:off x="895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170007</xdr:rowOff>
    </xdr:from>
    <xdr:to>
      <xdr:col>24</xdr:col>
      <xdr:colOff>114300</xdr:colOff>
      <xdr:row>95</xdr:row>
      <xdr:rowOff>100157</xdr:rowOff>
    </xdr:to>
    <xdr:sp macro="" textlink="">
      <xdr:nvSpPr>
        <xdr:cNvPr id="252" name="楕円 251"/>
        <xdr:cNvSpPr/>
      </xdr:nvSpPr>
      <xdr:spPr>
        <a:xfrm>
          <a:off x="4584700" y="162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21434</xdr:rowOff>
    </xdr:from>
    <xdr:ext cx="534377" cy="259045"/>
    <xdr:sp macro="" textlink="">
      <xdr:nvSpPr>
        <xdr:cNvPr id="253" name="扶助費該当値テキスト"/>
        <xdr:cNvSpPr txBox="1"/>
      </xdr:nvSpPr>
      <xdr:spPr>
        <a:xfrm>
          <a:off x="4686300" y="161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10353</xdr:rowOff>
    </xdr:from>
    <xdr:to>
      <xdr:col>20</xdr:col>
      <xdr:colOff>38100</xdr:colOff>
      <xdr:row>95</xdr:row>
      <xdr:rowOff>111953</xdr:rowOff>
    </xdr:to>
    <xdr:sp macro="" textlink="">
      <xdr:nvSpPr>
        <xdr:cNvPr id="254" name="楕円 253"/>
        <xdr:cNvSpPr/>
      </xdr:nvSpPr>
      <xdr:spPr>
        <a:xfrm>
          <a:off x="3746500" y="162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128480</xdr:rowOff>
    </xdr:from>
    <xdr:ext cx="534377" cy="259045"/>
    <xdr:sp macro="" textlink="">
      <xdr:nvSpPr>
        <xdr:cNvPr id="255" name="テキスト ボックス 254"/>
        <xdr:cNvSpPr txBox="1"/>
      </xdr:nvSpPr>
      <xdr:spPr>
        <a:xfrm>
          <a:off x="3517411" y="160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42723</xdr:rowOff>
    </xdr:from>
    <xdr:to>
      <xdr:col>15</xdr:col>
      <xdr:colOff>101600</xdr:colOff>
      <xdr:row>95</xdr:row>
      <xdr:rowOff>144323</xdr:rowOff>
    </xdr:to>
    <xdr:sp macro="" textlink="">
      <xdr:nvSpPr>
        <xdr:cNvPr id="256" name="楕円 255"/>
        <xdr:cNvSpPr/>
      </xdr:nvSpPr>
      <xdr:spPr>
        <a:xfrm>
          <a:off x="2857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160850</xdr:rowOff>
    </xdr:from>
    <xdr:ext cx="534377" cy="259045"/>
    <xdr:sp macro="" textlink="">
      <xdr:nvSpPr>
        <xdr:cNvPr id="257" name="テキスト ボックス 256"/>
        <xdr:cNvSpPr txBox="1"/>
      </xdr:nvSpPr>
      <xdr:spPr>
        <a:xfrm>
          <a:off x="2641111" y="161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56987</xdr:rowOff>
    </xdr:from>
    <xdr:to>
      <xdr:col>10</xdr:col>
      <xdr:colOff>165100</xdr:colOff>
      <xdr:row>95</xdr:row>
      <xdr:rowOff>158587</xdr:rowOff>
    </xdr:to>
    <xdr:sp macro="" textlink="">
      <xdr:nvSpPr>
        <xdr:cNvPr id="258" name="楕円 257"/>
        <xdr:cNvSpPr/>
      </xdr:nvSpPr>
      <xdr:spPr>
        <a:xfrm>
          <a:off x="1968500" y="1634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3664</xdr:rowOff>
    </xdr:from>
    <xdr:ext cx="534377" cy="259045"/>
    <xdr:sp macro="" textlink="">
      <xdr:nvSpPr>
        <xdr:cNvPr id="259" name="テキスト ボックス 258"/>
        <xdr:cNvSpPr txBox="1"/>
      </xdr:nvSpPr>
      <xdr:spPr>
        <a:xfrm>
          <a:off x="1752111" y="16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103805</xdr:rowOff>
    </xdr:from>
    <xdr:to>
      <xdr:col>6</xdr:col>
      <xdr:colOff>38100</xdr:colOff>
      <xdr:row>96</xdr:row>
      <xdr:rowOff>33955</xdr:rowOff>
    </xdr:to>
    <xdr:sp macro="" textlink="">
      <xdr:nvSpPr>
        <xdr:cNvPr id="260" name="楕円 259"/>
        <xdr:cNvSpPr/>
      </xdr:nvSpPr>
      <xdr:spPr>
        <a:xfrm>
          <a:off x="1079500" y="163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50482</xdr:rowOff>
    </xdr:from>
    <xdr:ext cx="534377" cy="259045"/>
    <xdr:sp macro="" textlink="">
      <xdr:nvSpPr>
        <xdr:cNvPr id="261" name="テキスト ボックス 260"/>
        <xdr:cNvSpPr txBox="1"/>
      </xdr:nvSpPr>
      <xdr:spPr>
        <a:xfrm>
          <a:off x="863111" y="161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55194</xdr:rowOff>
    </xdr:from>
    <xdr:to>
      <xdr:col>54</xdr:col>
      <xdr:colOff>189865</xdr:colOff>
      <xdr:row>35</xdr:row>
      <xdr:rowOff>84760</xdr:rowOff>
    </xdr:to>
    <xdr:cxnSp macro="">
      <xdr:nvCxnSpPr>
        <xdr:cNvPr id="284" name="直線コネクタ 283"/>
        <xdr:cNvCxnSpPr/>
      </xdr:nvCxnSpPr>
      <xdr:spPr>
        <a:xfrm flipV="1">
          <a:off x="10475595" y="5198694"/>
          <a:ext cx="1270" cy="8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88587</xdr:rowOff>
    </xdr:from>
    <xdr:ext cx="534377" cy="259045"/>
    <xdr:sp macro="" textlink="">
      <xdr:nvSpPr>
        <xdr:cNvPr id="285" name="補助費等最小値テキスト"/>
        <xdr:cNvSpPr txBox="1"/>
      </xdr:nvSpPr>
      <xdr:spPr>
        <a:xfrm>
          <a:off x="10528300"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84760</xdr:rowOff>
    </xdr:from>
    <xdr:to>
      <xdr:col>55</xdr:col>
      <xdr:colOff>88900</xdr:colOff>
      <xdr:row>35</xdr:row>
      <xdr:rowOff>84760</xdr:rowOff>
    </xdr:to>
    <xdr:cxnSp macro="">
      <xdr:nvCxnSpPr>
        <xdr:cNvPr id="286" name="直線コネクタ 285"/>
        <xdr:cNvCxnSpPr/>
      </xdr:nvCxnSpPr>
      <xdr:spPr>
        <a:xfrm>
          <a:off x="10388600" y="60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1871</xdr:rowOff>
    </xdr:from>
    <xdr:ext cx="599010" cy="259045"/>
    <xdr:sp macro="" textlink="">
      <xdr:nvSpPr>
        <xdr:cNvPr id="287" name="補助費等最大値テキスト"/>
        <xdr:cNvSpPr txBox="1"/>
      </xdr:nvSpPr>
      <xdr:spPr>
        <a:xfrm>
          <a:off x="10528300" y="497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55194</xdr:rowOff>
    </xdr:from>
    <xdr:to>
      <xdr:col>55</xdr:col>
      <xdr:colOff>88900</xdr:colOff>
      <xdr:row>30</xdr:row>
      <xdr:rowOff>55194</xdr:rowOff>
    </xdr:to>
    <xdr:cxnSp macro="">
      <xdr:nvCxnSpPr>
        <xdr:cNvPr id="288" name="直線コネクタ 287"/>
        <xdr:cNvCxnSpPr/>
      </xdr:nvCxnSpPr>
      <xdr:spPr>
        <a:xfrm>
          <a:off x="10388600" y="5198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149835</xdr:rowOff>
    </xdr:from>
    <xdr:to>
      <xdr:col>55</xdr:col>
      <xdr:colOff>0</xdr:colOff>
      <xdr:row>35</xdr:row>
      <xdr:rowOff>84760</xdr:rowOff>
    </xdr:to>
    <xdr:cxnSp macro="">
      <xdr:nvCxnSpPr>
        <xdr:cNvPr id="289" name="直線コネクタ 288"/>
        <xdr:cNvCxnSpPr/>
      </xdr:nvCxnSpPr>
      <xdr:spPr>
        <a:xfrm>
          <a:off x="9639300" y="5979135"/>
          <a:ext cx="8382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162031</xdr:rowOff>
    </xdr:from>
    <xdr:ext cx="599010" cy="259045"/>
    <xdr:sp macro="" textlink="">
      <xdr:nvSpPr>
        <xdr:cNvPr id="290" name="補助費等平均値テキスト"/>
        <xdr:cNvSpPr txBox="1"/>
      </xdr:nvSpPr>
      <xdr:spPr>
        <a:xfrm>
          <a:off x="10528300" y="5305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139154</xdr:rowOff>
    </xdr:from>
    <xdr:to>
      <xdr:col>55</xdr:col>
      <xdr:colOff>50800</xdr:colOff>
      <xdr:row>32</xdr:row>
      <xdr:rowOff>69304</xdr:rowOff>
    </xdr:to>
    <xdr:sp macro="" textlink="">
      <xdr:nvSpPr>
        <xdr:cNvPr id="291" name="フローチャート: 判断 290"/>
        <xdr:cNvSpPr/>
      </xdr:nvSpPr>
      <xdr:spPr>
        <a:xfrm>
          <a:off x="10426700" y="54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149835</xdr:rowOff>
    </xdr:from>
    <xdr:to>
      <xdr:col>50</xdr:col>
      <xdr:colOff>114300</xdr:colOff>
      <xdr:row>35</xdr:row>
      <xdr:rowOff>69596</xdr:rowOff>
    </xdr:to>
    <xdr:cxnSp macro="">
      <xdr:nvCxnSpPr>
        <xdr:cNvPr id="292" name="直線コネクタ 291"/>
        <xdr:cNvCxnSpPr/>
      </xdr:nvCxnSpPr>
      <xdr:spPr>
        <a:xfrm flipV="1">
          <a:off x="8750300" y="5979135"/>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152794</xdr:rowOff>
    </xdr:from>
    <xdr:to>
      <xdr:col>50</xdr:col>
      <xdr:colOff>165100</xdr:colOff>
      <xdr:row>30</xdr:row>
      <xdr:rowOff>82944</xdr:rowOff>
    </xdr:to>
    <xdr:sp macro="" textlink="">
      <xdr:nvSpPr>
        <xdr:cNvPr id="293" name="フローチャート: 判断 292"/>
        <xdr:cNvSpPr/>
      </xdr:nvSpPr>
      <xdr:spPr>
        <a:xfrm>
          <a:off x="9588500" y="51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99471</xdr:rowOff>
    </xdr:from>
    <xdr:ext cx="599010" cy="259045"/>
    <xdr:sp macro="" textlink="">
      <xdr:nvSpPr>
        <xdr:cNvPr id="294" name="テキスト ボックス 293"/>
        <xdr:cNvSpPr txBox="1"/>
      </xdr:nvSpPr>
      <xdr:spPr>
        <a:xfrm>
          <a:off x="9327095" y="49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xdr:rowOff>
    </xdr:from>
    <xdr:to>
      <xdr:col>45</xdr:col>
      <xdr:colOff>177800</xdr:colOff>
      <xdr:row>35</xdr:row>
      <xdr:rowOff>69596</xdr:rowOff>
    </xdr:to>
    <xdr:cxnSp macro="">
      <xdr:nvCxnSpPr>
        <xdr:cNvPr id="295" name="直線コネクタ 294"/>
        <xdr:cNvCxnSpPr/>
      </xdr:nvCxnSpPr>
      <xdr:spPr>
        <a:xfrm>
          <a:off x="7861300" y="5829364"/>
          <a:ext cx="889000" cy="2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95415</xdr:rowOff>
    </xdr:from>
    <xdr:to>
      <xdr:col>46</xdr:col>
      <xdr:colOff>38100</xdr:colOff>
      <xdr:row>33</xdr:row>
      <xdr:rowOff>25565</xdr:rowOff>
    </xdr:to>
    <xdr:sp macro="" textlink="">
      <xdr:nvSpPr>
        <xdr:cNvPr id="296" name="フローチャート: 判断 295"/>
        <xdr:cNvSpPr/>
      </xdr:nvSpPr>
      <xdr:spPr>
        <a:xfrm>
          <a:off x="8699500" y="558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42092</xdr:rowOff>
    </xdr:from>
    <xdr:ext cx="534377" cy="259045"/>
    <xdr:sp macro="" textlink="">
      <xdr:nvSpPr>
        <xdr:cNvPr id="297" name="テキスト ボックス 296"/>
        <xdr:cNvSpPr txBox="1"/>
      </xdr:nvSpPr>
      <xdr:spPr>
        <a:xfrm>
          <a:off x="8483111" y="535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xdr:rowOff>
    </xdr:from>
    <xdr:to>
      <xdr:col>41</xdr:col>
      <xdr:colOff>50800</xdr:colOff>
      <xdr:row>37</xdr:row>
      <xdr:rowOff>106477</xdr:rowOff>
    </xdr:to>
    <xdr:cxnSp macro="">
      <xdr:nvCxnSpPr>
        <xdr:cNvPr id="298" name="直線コネクタ 297"/>
        <xdr:cNvCxnSpPr/>
      </xdr:nvCxnSpPr>
      <xdr:spPr>
        <a:xfrm flipV="1">
          <a:off x="6972300" y="5829364"/>
          <a:ext cx="889000" cy="6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52705</xdr:rowOff>
    </xdr:from>
    <xdr:to>
      <xdr:col>41</xdr:col>
      <xdr:colOff>101600</xdr:colOff>
      <xdr:row>32</xdr:row>
      <xdr:rowOff>154305</xdr:rowOff>
    </xdr:to>
    <xdr:sp macro="" textlink="">
      <xdr:nvSpPr>
        <xdr:cNvPr id="299" name="フローチャート: 判断 298"/>
        <xdr:cNvSpPr/>
      </xdr:nvSpPr>
      <xdr:spPr>
        <a:xfrm>
          <a:off x="7810500" y="55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170832</xdr:rowOff>
    </xdr:from>
    <xdr:ext cx="534377" cy="259045"/>
    <xdr:sp macro="" textlink="">
      <xdr:nvSpPr>
        <xdr:cNvPr id="300" name="テキスト ボックス 299"/>
        <xdr:cNvSpPr txBox="1"/>
      </xdr:nvSpPr>
      <xdr:spPr>
        <a:xfrm>
          <a:off x="7594111" y="53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7404</xdr:rowOff>
    </xdr:from>
    <xdr:to>
      <xdr:col>36</xdr:col>
      <xdr:colOff>165100</xdr:colOff>
      <xdr:row>30</xdr:row>
      <xdr:rowOff>109004</xdr:rowOff>
    </xdr:to>
    <xdr:sp macro="" textlink="">
      <xdr:nvSpPr>
        <xdr:cNvPr id="301" name="フローチャート: 判断 300"/>
        <xdr:cNvSpPr/>
      </xdr:nvSpPr>
      <xdr:spPr>
        <a:xfrm>
          <a:off x="6921500" y="51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125531</xdr:rowOff>
    </xdr:from>
    <xdr:ext cx="599010" cy="259045"/>
    <xdr:sp macro="" textlink="">
      <xdr:nvSpPr>
        <xdr:cNvPr id="302" name="テキスト ボックス 301"/>
        <xdr:cNvSpPr txBox="1"/>
      </xdr:nvSpPr>
      <xdr:spPr>
        <a:xfrm>
          <a:off x="6672795" y="49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33960</xdr:rowOff>
    </xdr:from>
    <xdr:to>
      <xdr:col>55</xdr:col>
      <xdr:colOff>50800</xdr:colOff>
      <xdr:row>35</xdr:row>
      <xdr:rowOff>135560</xdr:rowOff>
    </xdr:to>
    <xdr:sp macro="" textlink="">
      <xdr:nvSpPr>
        <xdr:cNvPr id="308" name="楕円 307"/>
        <xdr:cNvSpPr/>
      </xdr:nvSpPr>
      <xdr:spPr>
        <a:xfrm>
          <a:off x="10426700" y="60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120337</xdr:rowOff>
    </xdr:from>
    <xdr:ext cx="534377" cy="259045"/>
    <xdr:sp macro="" textlink="">
      <xdr:nvSpPr>
        <xdr:cNvPr id="309" name="補助費等該当値テキスト"/>
        <xdr:cNvSpPr txBox="1"/>
      </xdr:nvSpPr>
      <xdr:spPr>
        <a:xfrm>
          <a:off x="10528300" y="594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99035</xdr:rowOff>
    </xdr:from>
    <xdr:to>
      <xdr:col>50</xdr:col>
      <xdr:colOff>165100</xdr:colOff>
      <xdr:row>35</xdr:row>
      <xdr:rowOff>29185</xdr:rowOff>
    </xdr:to>
    <xdr:sp macro="" textlink="">
      <xdr:nvSpPr>
        <xdr:cNvPr id="310" name="楕円 309"/>
        <xdr:cNvSpPr/>
      </xdr:nvSpPr>
      <xdr:spPr>
        <a:xfrm>
          <a:off x="9588500" y="59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20312</xdr:rowOff>
    </xdr:from>
    <xdr:ext cx="534377" cy="259045"/>
    <xdr:sp macro="" textlink="">
      <xdr:nvSpPr>
        <xdr:cNvPr id="311" name="テキスト ボックス 310"/>
        <xdr:cNvSpPr txBox="1"/>
      </xdr:nvSpPr>
      <xdr:spPr>
        <a:xfrm>
          <a:off x="9359411" y="602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18796</xdr:rowOff>
    </xdr:from>
    <xdr:to>
      <xdr:col>46</xdr:col>
      <xdr:colOff>38100</xdr:colOff>
      <xdr:row>35</xdr:row>
      <xdr:rowOff>120396</xdr:rowOff>
    </xdr:to>
    <xdr:sp macro="" textlink="">
      <xdr:nvSpPr>
        <xdr:cNvPr id="312" name="楕円 311"/>
        <xdr:cNvSpPr/>
      </xdr:nvSpPr>
      <xdr:spPr>
        <a:xfrm>
          <a:off x="8699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111523</xdr:rowOff>
    </xdr:from>
    <xdr:ext cx="534377" cy="259045"/>
    <xdr:sp macro="" textlink="">
      <xdr:nvSpPr>
        <xdr:cNvPr id="313" name="テキスト ボックス 312"/>
        <xdr:cNvSpPr txBox="1"/>
      </xdr:nvSpPr>
      <xdr:spPr>
        <a:xfrm>
          <a:off x="8483111" y="611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120714</xdr:rowOff>
    </xdr:from>
    <xdr:to>
      <xdr:col>41</xdr:col>
      <xdr:colOff>101600</xdr:colOff>
      <xdr:row>34</xdr:row>
      <xdr:rowOff>50864</xdr:rowOff>
    </xdr:to>
    <xdr:sp macro="" textlink="">
      <xdr:nvSpPr>
        <xdr:cNvPr id="314" name="楕円 313"/>
        <xdr:cNvSpPr/>
      </xdr:nvSpPr>
      <xdr:spPr>
        <a:xfrm>
          <a:off x="7810500" y="57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41991</xdr:rowOff>
    </xdr:from>
    <xdr:ext cx="534377" cy="259045"/>
    <xdr:sp macro="" textlink="">
      <xdr:nvSpPr>
        <xdr:cNvPr id="315" name="テキスト ボックス 314"/>
        <xdr:cNvSpPr txBox="1"/>
      </xdr:nvSpPr>
      <xdr:spPr>
        <a:xfrm>
          <a:off x="7594111" y="587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55677</xdr:rowOff>
    </xdr:from>
    <xdr:to>
      <xdr:col>36</xdr:col>
      <xdr:colOff>165100</xdr:colOff>
      <xdr:row>37</xdr:row>
      <xdr:rowOff>157277</xdr:rowOff>
    </xdr:to>
    <xdr:sp macro="" textlink="">
      <xdr:nvSpPr>
        <xdr:cNvPr id="316" name="楕円 315"/>
        <xdr:cNvSpPr/>
      </xdr:nvSpPr>
      <xdr:spPr>
        <a:xfrm>
          <a:off x="6921500" y="63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148403</xdr:rowOff>
    </xdr:from>
    <xdr:ext cx="534377" cy="259045"/>
    <xdr:sp macro="" textlink="">
      <xdr:nvSpPr>
        <xdr:cNvPr id="317" name="テキスト ボックス 316"/>
        <xdr:cNvSpPr txBox="1"/>
      </xdr:nvSpPr>
      <xdr:spPr>
        <a:xfrm>
          <a:off x="6705111" y="64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2" name="直線コネクタ 341"/>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3"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4" name="直線コネクタ 343"/>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5"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6" name="直線コネクタ 345"/>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70369</xdr:rowOff>
    </xdr:from>
    <xdr:to>
      <xdr:col>55</xdr:col>
      <xdr:colOff>0</xdr:colOff>
      <xdr:row>58</xdr:row>
      <xdr:rowOff>134393</xdr:rowOff>
    </xdr:to>
    <xdr:cxnSp macro="">
      <xdr:nvCxnSpPr>
        <xdr:cNvPr id="347" name="直線コネクタ 346"/>
        <xdr:cNvCxnSpPr/>
      </xdr:nvCxnSpPr>
      <xdr:spPr>
        <a:xfrm flipV="1">
          <a:off x="9639300" y="10014469"/>
          <a:ext cx="8382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62285</xdr:rowOff>
    </xdr:from>
    <xdr:ext cx="534377" cy="259045"/>
    <xdr:sp macro="" textlink="">
      <xdr:nvSpPr>
        <xdr:cNvPr id="348" name="普通建設事業費平均値テキスト"/>
        <xdr:cNvSpPr txBox="1"/>
      </xdr:nvSpPr>
      <xdr:spPr>
        <a:xfrm>
          <a:off x="10528300" y="932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9" name="フローチャート: 判断 348"/>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87530</xdr:rowOff>
    </xdr:from>
    <xdr:to>
      <xdr:col>50</xdr:col>
      <xdr:colOff>114300</xdr:colOff>
      <xdr:row>58</xdr:row>
      <xdr:rowOff>134393</xdr:rowOff>
    </xdr:to>
    <xdr:cxnSp macro="">
      <xdr:nvCxnSpPr>
        <xdr:cNvPr id="350" name="直線コネクタ 349"/>
        <xdr:cNvCxnSpPr/>
      </xdr:nvCxnSpPr>
      <xdr:spPr>
        <a:xfrm>
          <a:off x="8750300" y="1003163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51" name="フローチャート: 判断 350"/>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61115</xdr:rowOff>
    </xdr:from>
    <xdr:ext cx="534377" cy="259045"/>
    <xdr:sp macro="" textlink="">
      <xdr:nvSpPr>
        <xdr:cNvPr id="352" name="テキスト ボックス 351"/>
        <xdr:cNvSpPr txBox="1"/>
      </xdr:nvSpPr>
      <xdr:spPr>
        <a:xfrm>
          <a:off x="93594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87530</xdr:rowOff>
    </xdr:from>
    <xdr:to>
      <xdr:col>45</xdr:col>
      <xdr:colOff>177800</xdr:colOff>
      <xdr:row>58</xdr:row>
      <xdr:rowOff>111403</xdr:rowOff>
    </xdr:to>
    <xdr:cxnSp macro="">
      <xdr:nvCxnSpPr>
        <xdr:cNvPr id="353" name="直線コネクタ 352"/>
        <xdr:cNvCxnSpPr/>
      </xdr:nvCxnSpPr>
      <xdr:spPr>
        <a:xfrm flipV="1">
          <a:off x="7861300" y="10031630"/>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4" name="フローチャート: 判断 353"/>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147672</xdr:rowOff>
    </xdr:from>
    <xdr:ext cx="534377" cy="259045"/>
    <xdr:sp macro="" textlink="">
      <xdr:nvSpPr>
        <xdr:cNvPr id="355" name="テキスト ボックス 354"/>
        <xdr:cNvSpPr txBox="1"/>
      </xdr:nvSpPr>
      <xdr:spPr>
        <a:xfrm>
          <a:off x="84831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111403</xdr:rowOff>
    </xdr:from>
    <xdr:to>
      <xdr:col>41</xdr:col>
      <xdr:colOff>50800</xdr:colOff>
      <xdr:row>58</xdr:row>
      <xdr:rowOff>132973</xdr:rowOff>
    </xdr:to>
    <xdr:cxnSp macro="">
      <xdr:nvCxnSpPr>
        <xdr:cNvPr id="356" name="直線コネクタ 355"/>
        <xdr:cNvCxnSpPr/>
      </xdr:nvCxnSpPr>
      <xdr:spPr>
        <a:xfrm flipV="1">
          <a:off x="6972300" y="10055503"/>
          <a:ext cx="8890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7" name="フローチャート: 判断 356"/>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52705</xdr:rowOff>
    </xdr:from>
    <xdr:ext cx="534377" cy="259045"/>
    <xdr:sp macro="" textlink="">
      <xdr:nvSpPr>
        <xdr:cNvPr id="358" name="テキスト ボックス 357"/>
        <xdr:cNvSpPr txBox="1"/>
      </xdr:nvSpPr>
      <xdr:spPr>
        <a:xfrm>
          <a:off x="7594111" y="94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91986</xdr:rowOff>
    </xdr:from>
    <xdr:to>
      <xdr:col>36</xdr:col>
      <xdr:colOff>165100</xdr:colOff>
      <xdr:row>56</xdr:row>
      <xdr:rowOff>22136</xdr:rowOff>
    </xdr:to>
    <xdr:sp macro="" textlink="">
      <xdr:nvSpPr>
        <xdr:cNvPr id="359" name="フローチャート: 判断 358"/>
        <xdr:cNvSpPr/>
      </xdr:nvSpPr>
      <xdr:spPr>
        <a:xfrm>
          <a:off x="6921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38663</xdr:rowOff>
    </xdr:from>
    <xdr:ext cx="534377" cy="259045"/>
    <xdr:sp macro="" textlink="">
      <xdr:nvSpPr>
        <xdr:cNvPr id="360" name="テキスト ボックス 359"/>
        <xdr:cNvSpPr txBox="1"/>
      </xdr:nvSpPr>
      <xdr:spPr>
        <a:xfrm>
          <a:off x="6705111" y="92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19569</xdr:rowOff>
    </xdr:from>
    <xdr:to>
      <xdr:col>55</xdr:col>
      <xdr:colOff>50800</xdr:colOff>
      <xdr:row>58</xdr:row>
      <xdr:rowOff>121169</xdr:rowOff>
    </xdr:to>
    <xdr:sp macro="" textlink="">
      <xdr:nvSpPr>
        <xdr:cNvPr id="366" name="楕円 365"/>
        <xdr:cNvSpPr/>
      </xdr:nvSpPr>
      <xdr:spPr>
        <a:xfrm>
          <a:off x="10426700" y="996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105946</xdr:rowOff>
    </xdr:from>
    <xdr:ext cx="534377" cy="259045"/>
    <xdr:sp macro="" textlink="">
      <xdr:nvSpPr>
        <xdr:cNvPr id="367" name="普通建設事業費該当値テキスト"/>
        <xdr:cNvSpPr txBox="1"/>
      </xdr:nvSpPr>
      <xdr:spPr>
        <a:xfrm>
          <a:off x="10528300" y="98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83593</xdr:rowOff>
    </xdr:from>
    <xdr:to>
      <xdr:col>50</xdr:col>
      <xdr:colOff>165100</xdr:colOff>
      <xdr:row>59</xdr:row>
      <xdr:rowOff>13743</xdr:rowOff>
    </xdr:to>
    <xdr:sp macro="" textlink="">
      <xdr:nvSpPr>
        <xdr:cNvPr id="368" name="楕円 367"/>
        <xdr:cNvSpPr/>
      </xdr:nvSpPr>
      <xdr:spPr>
        <a:xfrm>
          <a:off x="9588500" y="1002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4870</xdr:rowOff>
    </xdr:from>
    <xdr:ext cx="534377" cy="259045"/>
    <xdr:sp macro="" textlink="">
      <xdr:nvSpPr>
        <xdr:cNvPr id="369" name="テキスト ボックス 368"/>
        <xdr:cNvSpPr txBox="1"/>
      </xdr:nvSpPr>
      <xdr:spPr>
        <a:xfrm>
          <a:off x="9359411" y="101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36730</xdr:rowOff>
    </xdr:from>
    <xdr:to>
      <xdr:col>46</xdr:col>
      <xdr:colOff>38100</xdr:colOff>
      <xdr:row>58</xdr:row>
      <xdr:rowOff>138330</xdr:rowOff>
    </xdr:to>
    <xdr:sp macro="" textlink="">
      <xdr:nvSpPr>
        <xdr:cNvPr id="370" name="楕円 369"/>
        <xdr:cNvSpPr/>
      </xdr:nvSpPr>
      <xdr:spPr>
        <a:xfrm>
          <a:off x="8699500" y="99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129457</xdr:rowOff>
    </xdr:from>
    <xdr:ext cx="534377" cy="259045"/>
    <xdr:sp macro="" textlink="">
      <xdr:nvSpPr>
        <xdr:cNvPr id="371" name="テキスト ボックス 370"/>
        <xdr:cNvSpPr txBox="1"/>
      </xdr:nvSpPr>
      <xdr:spPr>
        <a:xfrm>
          <a:off x="8483111" y="100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60603</xdr:rowOff>
    </xdr:from>
    <xdr:to>
      <xdr:col>41</xdr:col>
      <xdr:colOff>101600</xdr:colOff>
      <xdr:row>58</xdr:row>
      <xdr:rowOff>162203</xdr:rowOff>
    </xdr:to>
    <xdr:sp macro="" textlink="">
      <xdr:nvSpPr>
        <xdr:cNvPr id="372" name="楕円 371"/>
        <xdr:cNvSpPr/>
      </xdr:nvSpPr>
      <xdr:spPr>
        <a:xfrm>
          <a:off x="7810500" y="100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153330</xdr:rowOff>
    </xdr:from>
    <xdr:ext cx="534377" cy="259045"/>
    <xdr:sp macro="" textlink="">
      <xdr:nvSpPr>
        <xdr:cNvPr id="373" name="テキスト ボックス 372"/>
        <xdr:cNvSpPr txBox="1"/>
      </xdr:nvSpPr>
      <xdr:spPr>
        <a:xfrm>
          <a:off x="7594111" y="100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82173</xdr:rowOff>
    </xdr:from>
    <xdr:to>
      <xdr:col>36</xdr:col>
      <xdr:colOff>165100</xdr:colOff>
      <xdr:row>59</xdr:row>
      <xdr:rowOff>12323</xdr:rowOff>
    </xdr:to>
    <xdr:sp macro="" textlink="">
      <xdr:nvSpPr>
        <xdr:cNvPr id="374" name="楕円 373"/>
        <xdr:cNvSpPr/>
      </xdr:nvSpPr>
      <xdr:spPr>
        <a:xfrm>
          <a:off x="6921500" y="100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3450</xdr:rowOff>
    </xdr:from>
    <xdr:ext cx="534377" cy="259045"/>
    <xdr:sp macro="" textlink="">
      <xdr:nvSpPr>
        <xdr:cNvPr id="375" name="テキスト ボックス 374"/>
        <xdr:cNvSpPr txBox="1"/>
      </xdr:nvSpPr>
      <xdr:spPr>
        <a:xfrm>
          <a:off x="6705111" y="1011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127813</xdr:rowOff>
    </xdr:from>
    <xdr:to>
      <xdr:col>54</xdr:col>
      <xdr:colOff>189865</xdr:colOff>
      <xdr:row>77</xdr:row>
      <xdr:rowOff>23506</xdr:rowOff>
    </xdr:to>
    <xdr:cxnSp macro="">
      <xdr:nvCxnSpPr>
        <xdr:cNvPr id="399" name="直線コネクタ 398"/>
        <xdr:cNvCxnSpPr/>
      </xdr:nvCxnSpPr>
      <xdr:spPr>
        <a:xfrm flipV="1">
          <a:off x="10475595" y="11957863"/>
          <a:ext cx="1270" cy="1267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27333</xdr:rowOff>
    </xdr:from>
    <xdr:ext cx="534377" cy="259045"/>
    <xdr:sp macro="" textlink="">
      <xdr:nvSpPr>
        <xdr:cNvPr id="400" name="普通建設事業費 （ うち新規整備　）最小値テキスト"/>
        <xdr:cNvSpPr txBox="1"/>
      </xdr:nvSpPr>
      <xdr:spPr>
        <a:xfrm>
          <a:off x="10528300" y="1322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23506</xdr:rowOff>
    </xdr:from>
    <xdr:to>
      <xdr:col>55</xdr:col>
      <xdr:colOff>88900</xdr:colOff>
      <xdr:row>77</xdr:row>
      <xdr:rowOff>23506</xdr:rowOff>
    </xdr:to>
    <xdr:cxnSp macro="">
      <xdr:nvCxnSpPr>
        <xdr:cNvPr id="401" name="直線コネクタ 400"/>
        <xdr:cNvCxnSpPr/>
      </xdr:nvCxnSpPr>
      <xdr:spPr>
        <a:xfrm>
          <a:off x="10388600" y="1322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74490</xdr:rowOff>
    </xdr:from>
    <xdr:ext cx="534377" cy="259045"/>
    <xdr:sp macro="" textlink="">
      <xdr:nvSpPr>
        <xdr:cNvPr id="402" name="普通建設事業費 （ うち新規整備　）最大値テキスト"/>
        <xdr:cNvSpPr txBox="1"/>
      </xdr:nvSpPr>
      <xdr:spPr>
        <a:xfrm>
          <a:off x="10528300" y="1173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127813</xdr:rowOff>
    </xdr:from>
    <xdr:to>
      <xdr:col>55</xdr:col>
      <xdr:colOff>88900</xdr:colOff>
      <xdr:row>69</xdr:row>
      <xdr:rowOff>127813</xdr:rowOff>
    </xdr:to>
    <xdr:cxnSp macro="">
      <xdr:nvCxnSpPr>
        <xdr:cNvPr id="403" name="直線コネクタ 402"/>
        <xdr:cNvCxnSpPr/>
      </xdr:nvCxnSpPr>
      <xdr:spPr>
        <a:xfrm>
          <a:off x="10388600" y="1195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23506</xdr:rowOff>
    </xdr:from>
    <xdr:to>
      <xdr:col>55</xdr:col>
      <xdr:colOff>0</xdr:colOff>
      <xdr:row>77</xdr:row>
      <xdr:rowOff>84902</xdr:rowOff>
    </xdr:to>
    <xdr:cxnSp macro="">
      <xdr:nvCxnSpPr>
        <xdr:cNvPr id="404" name="直線コネクタ 403"/>
        <xdr:cNvCxnSpPr/>
      </xdr:nvCxnSpPr>
      <xdr:spPr>
        <a:xfrm flipV="1">
          <a:off x="9639300" y="13225156"/>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20958</xdr:rowOff>
    </xdr:from>
    <xdr:ext cx="534377" cy="259045"/>
    <xdr:sp macro="" textlink="">
      <xdr:nvSpPr>
        <xdr:cNvPr id="405" name="普通建設事業費 （ うち新規整備　）平均値テキスト"/>
        <xdr:cNvSpPr txBox="1"/>
      </xdr:nvSpPr>
      <xdr:spPr>
        <a:xfrm>
          <a:off x="10528300" y="12365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169531</xdr:rowOff>
    </xdr:from>
    <xdr:to>
      <xdr:col>55</xdr:col>
      <xdr:colOff>50800</xdr:colOff>
      <xdr:row>73</xdr:row>
      <xdr:rowOff>99681</xdr:rowOff>
    </xdr:to>
    <xdr:sp macro="" textlink="">
      <xdr:nvSpPr>
        <xdr:cNvPr id="406" name="フローチャート: 判断 405"/>
        <xdr:cNvSpPr/>
      </xdr:nvSpPr>
      <xdr:spPr>
        <a:xfrm>
          <a:off x="10426700" y="1251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84902</xdr:rowOff>
    </xdr:from>
    <xdr:to>
      <xdr:col>50</xdr:col>
      <xdr:colOff>114300</xdr:colOff>
      <xdr:row>78</xdr:row>
      <xdr:rowOff>114750</xdr:rowOff>
    </xdr:to>
    <xdr:cxnSp macro="">
      <xdr:nvCxnSpPr>
        <xdr:cNvPr id="407" name="直線コネクタ 406"/>
        <xdr:cNvCxnSpPr/>
      </xdr:nvCxnSpPr>
      <xdr:spPr>
        <a:xfrm flipV="1">
          <a:off x="8750300" y="13286552"/>
          <a:ext cx="889000" cy="20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132824</xdr:rowOff>
    </xdr:from>
    <xdr:to>
      <xdr:col>50</xdr:col>
      <xdr:colOff>165100</xdr:colOff>
      <xdr:row>74</xdr:row>
      <xdr:rowOff>62974</xdr:rowOff>
    </xdr:to>
    <xdr:sp macro="" textlink="">
      <xdr:nvSpPr>
        <xdr:cNvPr id="408" name="フローチャート: 判断 407"/>
        <xdr:cNvSpPr/>
      </xdr:nvSpPr>
      <xdr:spPr>
        <a:xfrm>
          <a:off x="9588500" y="126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79501</xdr:rowOff>
    </xdr:from>
    <xdr:ext cx="534377" cy="259045"/>
    <xdr:sp macro="" textlink="">
      <xdr:nvSpPr>
        <xdr:cNvPr id="409" name="テキスト ボックス 408"/>
        <xdr:cNvSpPr txBox="1"/>
      </xdr:nvSpPr>
      <xdr:spPr>
        <a:xfrm>
          <a:off x="9359411" y="1242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68214</xdr:rowOff>
    </xdr:from>
    <xdr:to>
      <xdr:col>45</xdr:col>
      <xdr:colOff>177800</xdr:colOff>
      <xdr:row>78</xdr:row>
      <xdr:rowOff>114750</xdr:rowOff>
    </xdr:to>
    <xdr:cxnSp macro="">
      <xdr:nvCxnSpPr>
        <xdr:cNvPr id="410" name="直線コネクタ 409"/>
        <xdr:cNvCxnSpPr/>
      </xdr:nvCxnSpPr>
      <xdr:spPr>
        <a:xfrm>
          <a:off x="7861300" y="12926964"/>
          <a:ext cx="889000" cy="56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60096</xdr:rowOff>
    </xdr:from>
    <xdr:to>
      <xdr:col>46</xdr:col>
      <xdr:colOff>38100</xdr:colOff>
      <xdr:row>74</xdr:row>
      <xdr:rowOff>161696</xdr:rowOff>
    </xdr:to>
    <xdr:sp macro="" textlink="">
      <xdr:nvSpPr>
        <xdr:cNvPr id="411" name="フローチャート: 判断 410"/>
        <xdr:cNvSpPr/>
      </xdr:nvSpPr>
      <xdr:spPr>
        <a:xfrm>
          <a:off x="8699500" y="127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6773</xdr:rowOff>
    </xdr:from>
    <xdr:ext cx="534377" cy="259045"/>
    <xdr:sp macro="" textlink="">
      <xdr:nvSpPr>
        <xdr:cNvPr id="412" name="テキスト ボックス 411"/>
        <xdr:cNvSpPr txBox="1"/>
      </xdr:nvSpPr>
      <xdr:spPr>
        <a:xfrm>
          <a:off x="8483111" y="125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60931</xdr:rowOff>
    </xdr:from>
    <xdr:to>
      <xdr:col>41</xdr:col>
      <xdr:colOff>50800</xdr:colOff>
      <xdr:row>75</xdr:row>
      <xdr:rowOff>68214</xdr:rowOff>
    </xdr:to>
    <xdr:cxnSp macro="">
      <xdr:nvCxnSpPr>
        <xdr:cNvPr id="413" name="直線コネクタ 412"/>
        <xdr:cNvCxnSpPr/>
      </xdr:nvCxnSpPr>
      <xdr:spPr>
        <a:xfrm>
          <a:off x="6972300" y="12919681"/>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71722</xdr:rowOff>
    </xdr:from>
    <xdr:to>
      <xdr:col>41</xdr:col>
      <xdr:colOff>101600</xdr:colOff>
      <xdr:row>74</xdr:row>
      <xdr:rowOff>1872</xdr:rowOff>
    </xdr:to>
    <xdr:sp macro="" textlink="">
      <xdr:nvSpPr>
        <xdr:cNvPr id="414" name="フローチャート: 判断 413"/>
        <xdr:cNvSpPr/>
      </xdr:nvSpPr>
      <xdr:spPr>
        <a:xfrm>
          <a:off x="7810500" y="125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18399</xdr:rowOff>
    </xdr:from>
    <xdr:ext cx="534377" cy="259045"/>
    <xdr:sp macro="" textlink="">
      <xdr:nvSpPr>
        <xdr:cNvPr id="415" name="テキスト ボックス 414"/>
        <xdr:cNvSpPr txBox="1"/>
      </xdr:nvSpPr>
      <xdr:spPr>
        <a:xfrm>
          <a:off x="7594111" y="123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29725</xdr:rowOff>
    </xdr:from>
    <xdr:to>
      <xdr:col>36</xdr:col>
      <xdr:colOff>165100</xdr:colOff>
      <xdr:row>73</xdr:row>
      <xdr:rowOff>131325</xdr:rowOff>
    </xdr:to>
    <xdr:sp macro="" textlink="">
      <xdr:nvSpPr>
        <xdr:cNvPr id="416" name="フローチャート: 判断 415"/>
        <xdr:cNvSpPr/>
      </xdr:nvSpPr>
      <xdr:spPr>
        <a:xfrm>
          <a:off x="6921500" y="1254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147852</xdr:rowOff>
    </xdr:from>
    <xdr:ext cx="534377" cy="259045"/>
    <xdr:sp macro="" textlink="">
      <xdr:nvSpPr>
        <xdr:cNvPr id="417" name="テキスト ボックス 416"/>
        <xdr:cNvSpPr txBox="1"/>
      </xdr:nvSpPr>
      <xdr:spPr>
        <a:xfrm>
          <a:off x="6705111" y="1232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144156</xdr:rowOff>
    </xdr:from>
    <xdr:to>
      <xdr:col>55</xdr:col>
      <xdr:colOff>50800</xdr:colOff>
      <xdr:row>77</xdr:row>
      <xdr:rowOff>74306</xdr:rowOff>
    </xdr:to>
    <xdr:sp macro="" textlink="">
      <xdr:nvSpPr>
        <xdr:cNvPr id="423" name="楕円 422"/>
        <xdr:cNvSpPr/>
      </xdr:nvSpPr>
      <xdr:spPr>
        <a:xfrm>
          <a:off x="10426700" y="1317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59083</xdr:rowOff>
    </xdr:from>
    <xdr:ext cx="534377" cy="259045"/>
    <xdr:sp macro="" textlink="">
      <xdr:nvSpPr>
        <xdr:cNvPr id="424" name="普通建設事業費 （ うち新規整備　）該当値テキスト"/>
        <xdr:cNvSpPr txBox="1"/>
      </xdr:nvSpPr>
      <xdr:spPr>
        <a:xfrm>
          <a:off x="10528300" y="130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34102</xdr:rowOff>
    </xdr:from>
    <xdr:to>
      <xdr:col>50</xdr:col>
      <xdr:colOff>165100</xdr:colOff>
      <xdr:row>77</xdr:row>
      <xdr:rowOff>135702</xdr:rowOff>
    </xdr:to>
    <xdr:sp macro="" textlink="">
      <xdr:nvSpPr>
        <xdr:cNvPr id="425" name="楕円 424"/>
        <xdr:cNvSpPr/>
      </xdr:nvSpPr>
      <xdr:spPr>
        <a:xfrm>
          <a:off x="9588500" y="132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126829</xdr:rowOff>
    </xdr:from>
    <xdr:ext cx="534377" cy="259045"/>
    <xdr:sp macro="" textlink="">
      <xdr:nvSpPr>
        <xdr:cNvPr id="426" name="テキスト ボックス 425"/>
        <xdr:cNvSpPr txBox="1"/>
      </xdr:nvSpPr>
      <xdr:spPr>
        <a:xfrm>
          <a:off x="9359411" y="133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63950</xdr:rowOff>
    </xdr:from>
    <xdr:to>
      <xdr:col>46</xdr:col>
      <xdr:colOff>38100</xdr:colOff>
      <xdr:row>78</xdr:row>
      <xdr:rowOff>165550</xdr:rowOff>
    </xdr:to>
    <xdr:sp macro="" textlink="">
      <xdr:nvSpPr>
        <xdr:cNvPr id="427" name="楕円 426"/>
        <xdr:cNvSpPr/>
      </xdr:nvSpPr>
      <xdr:spPr>
        <a:xfrm>
          <a:off x="8699500" y="134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156677</xdr:rowOff>
    </xdr:from>
    <xdr:ext cx="469744" cy="259045"/>
    <xdr:sp macro="" textlink="">
      <xdr:nvSpPr>
        <xdr:cNvPr id="428" name="テキスト ボックス 427"/>
        <xdr:cNvSpPr txBox="1"/>
      </xdr:nvSpPr>
      <xdr:spPr>
        <a:xfrm>
          <a:off x="8515428" y="135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17414</xdr:rowOff>
    </xdr:from>
    <xdr:to>
      <xdr:col>41</xdr:col>
      <xdr:colOff>101600</xdr:colOff>
      <xdr:row>75</xdr:row>
      <xdr:rowOff>119014</xdr:rowOff>
    </xdr:to>
    <xdr:sp macro="" textlink="">
      <xdr:nvSpPr>
        <xdr:cNvPr id="429" name="楕円 428"/>
        <xdr:cNvSpPr/>
      </xdr:nvSpPr>
      <xdr:spPr>
        <a:xfrm>
          <a:off x="7810500" y="12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110141</xdr:rowOff>
    </xdr:from>
    <xdr:ext cx="534377" cy="259045"/>
    <xdr:sp macro="" textlink="">
      <xdr:nvSpPr>
        <xdr:cNvPr id="430" name="テキスト ボックス 429"/>
        <xdr:cNvSpPr txBox="1"/>
      </xdr:nvSpPr>
      <xdr:spPr>
        <a:xfrm>
          <a:off x="7594111" y="1296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10131</xdr:rowOff>
    </xdr:from>
    <xdr:to>
      <xdr:col>36</xdr:col>
      <xdr:colOff>165100</xdr:colOff>
      <xdr:row>75</xdr:row>
      <xdr:rowOff>111731</xdr:rowOff>
    </xdr:to>
    <xdr:sp macro="" textlink="">
      <xdr:nvSpPr>
        <xdr:cNvPr id="431" name="楕円 430"/>
        <xdr:cNvSpPr/>
      </xdr:nvSpPr>
      <xdr:spPr>
        <a:xfrm>
          <a:off x="6921500" y="128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102858</xdr:rowOff>
    </xdr:from>
    <xdr:ext cx="534377" cy="259045"/>
    <xdr:sp macro="" textlink="">
      <xdr:nvSpPr>
        <xdr:cNvPr id="432" name="テキスト ボックス 431"/>
        <xdr:cNvSpPr txBox="1"/>
      </xdr:nvSpPr>
      <xdr:spPr>
        <a:xfrm>
          <a:off x="6705111" y="129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5" name="直線コネクタ 454"/>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6"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7" name="直線コネクタ 456"/>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8"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9" name="直線コネクタ 458"/>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109486</xdr:rowOff>
    </xdr:from>
    <xdr:to>
      <xdr:col>55</xdr:col>
      <xdr:colOff>0</xdr:colOff>
      <xdr:row>97</xdr:row>
      <xdr:rowOff>18962</xdr:rowOff>
    </xdr:to>
    <xdr:cxnSp macro="">
      <xdr:nvCxnSpPr>
        <xdr:cNvPr id="460" name="直線コネクタ 459"/>
        <xdr:cNvCxnSpPr/>
      </xdr:nvCxnSpPr>
      <xdr:spPr>
        <a:xfrm>
          <a:off x="9639300" y="16568686"/>
          <a:ext cx="838200" cy="8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76725</xdr:rowOff>
    </xdr:from>
    <xdr:ext cx="534377" cy="259045"/>
    <xdr:sp macro="" textlink="">
      <xdr:nvSpPr>
        <xdr:cNvPr id="461" name="普通建設事業費 （ うち更新整備　）平均値テキスト"/>
        <xdr:cNvSpPr txBox="1"/>
      </xdr:nvSpPr>
      <xdr:spPr>
        <a:xfrm>
          <a:off x="10528300" y="16193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62" name="フローチャート: 判断 461"/>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7759</xdr:rowOff>
    </xdr:from>
    <xdr:to>
      <xdr:col>50</xdr:col>
      <xdr:colOff>114300</xdr:colOff>
      <xdr:row>96</xdr:row>
      <xdr:rowOff>109486</xdr:rowOff>
    </xdr:to>
    <xdr:cxnSp macro="">
      <xdr:nvCxnSpPr>
        <xdr:cNvPr id="463" name="直線コネクタ 462"/>
        <xdr:cNvCxnSpPr/>
      </xdr:nvCxnSpPr>
      <xdr:spPr>
        <a:xfrm>
          <a:off x="8750300" y="16295509"/>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4" name="フローチャート: 判断 463"/>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13212</xdr:rowOff>
    </xdr:from>
    <xdr:ext cx="534377" cy="259045"/>
    <xdr:sp macro="" textlink="">
      <xdr:nvSpPr>
        <xdr:cNvPr id="465" name="テキスト ボックス 464"/>
        <xdr:cNvSpPr txBox="1"/>
      </xdr:nvSpPr>
      <xdr:spPr>
        <a:xfrm>
          <a:off x="9359411" y="161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7759</xdr:rowOff>
    </xdr:from>
    <xdr:to>
      <xdr:col>45</xdr:col>
      <xdr:colOff>177800</xdr:colOff>
      <xdr:row>99</xdr:row>
      <xdr:rowOff>41097</xdr:rowOff>
    </xdr:to>
    <xdr:cxnSp macro="">
      <xdr:nvCxnSpPr>
        <xdr:cNvPr id="466" name="直線コネクタ 465"/>
        <xdr:cNvCxnSpPr/>
      </xdr:nvCxnSpPr>
      <xdr:spPr>
        <a:xfrm flipV="1">
          <a:off x="7861300" y="16295509"/>
          <a:ext cx="889000" cy="7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7" name="フローチャート: 判断 466"/>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170197</xdr:rowOff>
    </xdr:from>
    <xdr:ext cx="534377" cy="259045"/>
    <xdr:sp macro="" textlink="">
      <xdr:nvSpPr>
        <xdr:cNvPr id="468" name="テキスト ボックス 467"/>
        <xdr:cNvSpPr txBox="1"/>
      </xdr:nvSpPr>
      <xdr:spPr>
        <a:xfrm>
          <a:off x="8483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144653</xdr:rowOff>
    </xdr:from>
    <xdr:to>
      <xdr:col>41</xdr:col>
      <xdr:colOff>50800</xdr:colOff>
      <xdr:row>99</xdr:row>
      <xdr:rowOff>41097</xdr:rowOff>
    </xdr:to>
    <xdr:cxnSp macro="">
      <xdr:nvCxnSpPr>
        <xdr:cNvPr id="469" name="直線コネクタ 468"/>
        <xdr:cNvCxnSpPr/>
      </xdr:nvCxnSpPr>
      <xdr:spPr>
        <a:xfrm>
          <a:off x="6972300" y="16946753"/>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70" name="フローチャート: 判断 469"/>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56227</xdr:rowOff>
    </xdr:from>
    <xdr:ext cx="534377" cy="259045"/>
    <xdr:sp macro="" textlink="">
      <xdr:nvSpPr>
        <xdr:cNvPr id="471" name="テキスト ボックス 470"/>
        <xdr:cNvSpPr txBox="1"/>
      </xdr:nvSpPr>
      <xdr:spPr>
        <a:xfrm>
          <a:off x="7594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126276</xdr:rowOff>
    </xdr:from>
    <xdr:to>
      <xdr:col>36</xdr:col>
      <xdr:colOff>165100</xdr:colOff>
      <xdr:row>97</xdr:row>
      <xdr:rowOff>56426</xdr:rowOff>
    </xdr:to>
    <xdr:sp macro="" textlink="">
      <xdr:nvSpPr>
        <xdr:cNvPr id="472" name="フローチャート: 判断 471"/>
        <xdr:cNvSpPr/>
      </xdr:nvSpPr>
      <xdr:spPr>
        <a:xfrm>
          <a:off x="6921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72953</xdr:rowOff>
    </xdr:from>
    <xdr:ext cx="534377" cy="259045"/>
    <xdr:sp macro="" textlink="">
      <xdr:nvSpPr>
        <xdr:cNvPr id="473" name="テキスト ボックス 472"/>
        <xdr:cNvSpPr txBox="1"/>
      </xdr:nvSpPr>
      <xdr:spPr>
        <a:xfrm>
          <a:off x="6705111" y="163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139612</xdr:rowOff>
    </xdr:from>
    <xdr:to>
      <xdr:col>55</xdr:col>
      <xdr:colOff>50800</xdr:colOff>
      <xdr:row>97</xdr:row>
      <xdr:rowOff>69762</xdr:rowOff>
    </xdr:to>
    <xdr:sp macro="" textlink="">
      <xdr:nvSpPr>
        <xdr:cNvPr id="479" name="楕円 478"/>
        <xdr:cNvSpPr/>
      </xdr:nvSpPr>
      <xdr:spPr>
        <a:xfrm>
          <a:off x="10426700" y="165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118039</xdr:rowOff>
    </xdr:from>
    <xdr:ext cx="534377" cy="259045"/>
    <xdr:sp macro="" textlink="">
      <xdr:nvSpPr>
        <xdr:cNvPr id="480" name="普通建設事業費 （ うち更新整備　）該当値テキスト"/>
        <xdr:cNvSpPr txBox="1"/>
      </xdr:nvSpPr>
      <xdr:spPr>
        <a:xfrm>
          <a:off x="10528300" y="165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58686</xdr:rowOff>
    </xdr:from>
    <xdr:to>
      <xdr:col>50</xdr:col>
      <xdr:colOff>165100</xdr:colOff>
      <xdr:row>96</xdr:row>
      <xdr:rowOff>160286</xdr:rowOff>
    </xdr:to>
    <xdr:sp macro="" textlink="">
      <xdr:nvSpPr>
        <xdr:cNvPr id="481" name="楕円 480"/>
        <xdr:cNvSpPr/>
      </xdr:nvSpPr>
      <xdr:spPr>
        <a:xfrm>
          <a:off x="9588500" y="165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151413</xdr:rowOff>
    </xdr:from>
    <xdr:ext cx="534377" cy="259045"/>
    <xdr:sp macro="" textlink="">
      <xdr:nvSpPr>
        <xdr:cNvPr id="482" name="テキスト ボックス 481"/>
        <xdr:cNvSpPr txBox="1"/>
      </xdr:nvSpPr>
      <xdr:spPr>
        <a:xfrm>
          <a:off x="9359411" y="1661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128409</xdr:rowOff>
    </xdr:from>
    <xdr:to>
      <xdr:col>46</xdr:col>
      <xdr:colOff>38100</xdr:colOff>
      <xdr:row>95</xdr:row>
      <xdr:rowOff>58559</xdr:rowOff>
    </xdr:to>
    <xdr:sp macro="" textlink="">
      <xdr:nvSpPr>
        <xdr:cNvPr id="483" name="楕円 482"/>
        <xdr:cNvSpPr/>
      </xdr:nvSpPr>
      <xdr:spPr>
        <a:xfrm>
          <a:off x="8699500" y="16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75086</xdr:rowOff>
    </xdr:from>
    <xdr:ext cx="534377" cy="259045"/>
    <xdr:sp macro="" textlink="">
      <xdr:nvSpPr>
        <xdr:cNvPr id="484" name="テキスト ボックス 483"/>
        <xdr:cNvSpPr txBox="1"/>
      </xdr:nvSpPr>
      <xdr:spPr>
        <a:xfrm>
          <a:off x="8483111" y="160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161747</xdr:rowOff>
    </xdr:from>
    <xdr:to>
      <xdr:col>41</xdr:col>
      <xdr:colOff>101600</xdr:colOff>
      <xdr:row>99</xdr:row>
      <xdr:rowOff>91897</xdr:rowOff>
    </xdr:to>
    <xdr:sp macro="" textlink="">
      <xdr:nvSpPr>
        <xdr:cNvPr id="485" name="楕円 484"/>
        <xdr:cNvSpPr/>
      </xdr:nvSpPr>
      <xdr:spPr>
        <a:xfrm>
          <a:off x="7810500" y="169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83024</xdr:rowOff>
    </xdr:from>
    <xdr:ext cx="534377" cy="259045"/>
    <xdr:sp macro="" textlink="">
      <xdr:nvSpPr>
        <xdr:cNvPr id="486" name="テキスト ボックス 485"/>
        <xdr:cNvSpPr txBox="1"/>
      </xdr:nvSpPr>
      <xdr:spPr>
        <a:xfrm>
          <a:off x="7594111" y="1705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93853</xdr:rowOff>
    </xdr:from>
    <xdr:to>
      <xdr:col>36</xdr:col>
      <xdr:colOff>165100</xdr:colOff>
      <xdr:row>99</xdr:row>
      <xdr:rowOff>24003</xdr:rowOff>
    </xdr:to>
    <xdr:sp macro="" textlink="">
      <xdr:nvSpPr>
        <xdr:cNvPr id="487" name="楕円 486"/>
        <xdr:cNvSpPr/>
      </xdr:nvSpPr>
      <xdr:spPr>
        <a:xfrm>
          <a:off x="6921500" y="168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15130</xdr:rowOff>
    </xdr:from>
    <xdr:ext cx="534377" cy="259045"/>
    <xdr:sp macro="" textlink="">
      <xdr:nvSpPr>
        <xdr:cNvPr id="488" name="テキスト ボックス 487"/>
        <xdr:cNvSpPr txBox="1"/>
      </xdr:nvSpPr>
      <xdr:spPr>
        <a:xfrm>
          <a:off x="6705111" y="169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8" name="直線コネクタ 507"/>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9"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10" name="直線コネクタ 509"/>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11"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12" name="直線コネクタ 511"/>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57381</xdr:rowOff>
    </xdr:from>
    <xdr:to>
      <xdr:col>85</xdr:col>
      <xdr:colOff>127000</xdr:colOff>
      <xdr:row>38</xdr:row>
      <xdr:rowOff>119492</xdr:rowOff>
    </xdr:to>
    <xdr:cxnSp macro="">
      <xdr:nvCxnSpPr>
        <xdr:cNvPr id="513" name="直線コネクタ 512"/>
        <xdr:cNvCxnSpPr/>
      </xdr:nvCxnSpPr>
      <xdr:spPr>
        <a:xfrm flipV="1">
          <a:off x="15481300" y="6572481"/>
          <a:ext cx="8382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4"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5" name="フローチャート: 判断 514"/>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108770</xdr:rowOff>
    </xdr:from>
    <xdr:to>
      <xdr:col>81</xdr:col>
      <xdr:colOff>50800</xdr:colOff>
      <xdr:row>38</xdr:row>
      <xdr:rowOff>119492</xdr:rowOff>
    </xdr:to>
    <xdr:cxnSp macro="">
      <xdr:nvCxnSpPr>
        <xdr:cNvPr id="516" name="直線コネクタ 515"/>
        <xdr:cNvCxnSpPr/>
      </xdr:nvCxnSpPr>
      <xdr:spPr>
        <a:xfrm>
          <a:off x="14592300" y="6623870"/>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7" name="フローチャート: 判断 516"/>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8" name="テキスト ボックス 517"/>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60673</xdr:rowOff>
    </xdr:from>
    <xdr:to>
      <xdr:col>76</xdr:col>
      <xdr:colOff>114300</xdr:colOff>
      <xdr:row>38</xdr:row>
      <xdr:rowOff>108770</xdr:rowOff>
    </xdr:to>
    <xdr:cxnSp macro="">
      <xdr:nvCxnSpPr>
        <xdr:cNvPr id="519" name="直線コネクタ 518"/>
        <xdr:cNvCxnSpPr/>
      </xdr:nvCxnSpPr>
      <xdr:spPr>
        <a:xfrm>
          <a:off x="13703300" y="6575773"/>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20" name="フローチャート: 判断 519"/>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21" name="テキスト ボックス 520"/>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42316</xdr:rowOff>
    </xdr:from>
    <xdr:to>
      <xdr:col>71</xdr:col>
      <xdr:colOff>177800</xdr:colOff>
      <xdr:row>38</xdr:row>
      <xdr:rowOff>60673</xdr:rowOff>
    </xdr:to>
    <xdr:cxnSp macro="">
      <xdr:nvCxnSpPr>
        <xdr:cNvPr id="522" name="直線コネクタ 521"/>
        <xdr:cNvCxnSpPr/>
      </xdr:nvCxnSpPr>
      <xdr:spPr>
        <a:xfrm>
          <a:off x="12814300" y="6557416"/>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3" name="フローチャート: 判断 522"/>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140068</xdr:rowOff>
    </xdr:from>
    <xdr:ext cx="469744" cy="259045"/>
    <xdr:sp macro="" textlink="">
      <xdr:nvSpPr>
        <xdr:cNvPr id="524" name="テキスト ボックス 523"/>
        <xdr:cNvSpPr txBox="1"/>
      </xdr:nvSpPr>
      <xdr:spPr>
        <a:xfrm>
          <a:off x="13468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25" name="フローチャート: 判断 524"/>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26" name="テキスト ボックス 525"/>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6581</xdr:rowOff>
    </xdr:from>
    <xdr:to>
      <xdr:col>85</xdr:col>
      <xdr:colOff>177800</xdr:colOff>
      <xdr:row>38</xdr:row>
      <xdr:rowOff>108181</xdr:rowOff>
    </xdr:to>
    <xdr:sp macro="" textlink="">
      <xdr:nvSpPr>
        <xdr:cNvPr id="532" name="楕円 531"/>
        <xdr:cNvSpPr/>
      </xdr:nvSpPr>
      <xdr:spPr>
        <a:xfrm>
          <a:off x="16268700" y="65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92958</xdr:rowOff>
    </xdr:from>
    <xdr:ext cx="469744" cy="259045"/>
    <xdr:sp macro="" textlink="">
      <xdr:nvSpPr>
        <xdr:cNvPr id="533" name="災害復旧事業費該当値テキスト"/>
        <xdr:cNvSpPr txBox="1"/>
      </xdr:nvSpPr>
      <xdr:spPr>
        <a:xfrm>
          <a:off x="16370300" y="64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68692</xdr:rowOff>
    </xdr:from>
    <xdr:to>
      <xdr:col>81</xdr:col>
      <xdr:colOff>101600</xdr:colOff>
      <xdr:row>38</xdr:row>
      <xdr:rowOff>170292</xdr:rowOff>
    </xdr:to>
    <xdr:sp macro="" textlink="">
      <xdr:nvSpPr>
        <xdr:cNvPr id="534" name="楕円 533"/>
        <xdr:cNvSpPr/>
      </xdr:nvSpPr>
      <xdr:spPr>
        <a:xfrm>
          <a:off x="15430500" y="65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161419</xdr:rowOff>
    </xdr:from>
    <xdr:ext cx="378565" cy="259045"/>
    <xdr:sp macro="" textlink="">
      <xdr:nvSpPr>
        <xdr:cNvPr id="535" name="テキスト ボックス 534"/>
        <xdr:cNvSpPr txBox="1"/>
      </xdr:nvSpPr>
      <xdr:spPr>
        <a:xfrm>
          <a:off x="15279317" y="66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57970</xdr:rowOff>
    </xdr:from>
    <xdr:to>
      <xdr:col>76</xdr:col>
      <xdr:colOff>165100</xdr:colOff>
      <xdr:row>38</xdr:row>
      <xdr:rowOff>159570</xdr:rowOff>
    </xdr:to>
    <xdr:sp macro="" textlink="">
      <xdr:nvSpPr>
        <xdr:cNvPr id="536" name="楕円 535"/>
        <xdr:cNvSpPr/>
      </xdr:nvSpPr>
      <xdr:spPr>
        <a:xfrm>
          <a:off x="14541500" y="65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150697</xdr:rowOff>
    </xdr:from>
    <xdr:ext cx="469744" cy="259045"/>
    <xdr:sp macro="" textlink="">
      <xdr:nvSpPr>
        <xdr:cNvPr id="537" name="テキスト ボックス 536"/>
        <xdr:cNvSpPr txBox="1"/>
      </xdr:nvSpPr>
      <xdr:spPr>
        <a:xfrm>
          <a:off x="14357428" y="666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9873</xdr:rowOff>
    </xdr:from>
    <xdr:to>
      <xdr:col>72</xdr:col>
      <xdr:colOff>38100</xdr:colOff>
      <xdr:row>38</xdr:row>
      <xdr:rowOff>111473</xdr:rowOff>
    </xdr:to>
    <xdr:sp macro="" textlink="">
      <xdr:nvSpPr>
        <xdr:cNvPr id="538" name="楕円 537"/>
        <xdr:cNvSpPr/>
      </xdr:nvSpPr>
      <xdr:spPr>
        <a:xfrm>
          <a:off x="13652500" y="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128000</xdr:rowOff>
    </xdr:from>
    <xdr:ext cx="469744" cy="259045"/>
    <xdr:sp macro="" textlink="">
      <xdr:nvSpPr>
        <xdr:cNvPr id="539" name="テキスト ボックス 538"/>
        <xdr:cNvSpPr txBox="1"/>
      </xdr:nvSpPr>
      <xdr:spPr>
        <a:xfrm>
          <a:off x="13468428" y="63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162966</xdr:rowOff>
    </xdr:from>
    <xdr:to>
      <xdr:col>67</xdr:col>
      <xdr:colOff>101600</xdr:colOff>
      <xdr:row>38</xdr:row>
      <xdr:rowOff>93116</xdr:rowOff>
    </xdr:to>
    <xdr:sp macro="" textlink="">
      <xdr:nvSpPr>
        <xdr:cNvPr id="540" name="楕円 539"/>
        <xdr:cNvSpPr/>
      </xdr:nvSpPr>
      <xdr:spPr>
        <a:xfrm>
          <a:off x="12763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84243</xdr:rowOff>
    </xdr:from>
    <xdr:ext cx="469744" cy="259045"/>
    <xdr:sp macro="" textlink="">
      <xdr:nvSpPr>
        <xdr:cNvPr id="541" name="テキスト ボックス 540"/>
        <xdr:cNvSpPr txBox="1"/>
      </xdr:nvSpPr>
      <xdr:spPr>
        <a:xfrm>
          <a:off x="12579428" y="65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5" name="テキスト ボックス 56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2" name="テキスト ボックス 58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9" name="テキスト ボックス 59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11" name="直線コネクタ 610"/>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12"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3" name="直線コネクタ 612"/>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4"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5" name="直線コネクタ 614"/>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93904</xdr:rowOff>
    </xdr:from>
    <xdr:to>
      <xdr:col>85</xdr:col>
      <xdr:colOff>127000</xdr:colOff>
      <xdr:row>79</xdr:row>
      <xdr:rowOff>38088</xdr:rowOff>
    </xdr:to>
    <xdr:cxnSp macro="">
      <xdr:nvCxnSpPr>
        <xdr:cNvPr id="616" name="直線コネクタ 615"/>
        <xdr:cNvCxnSpPr/>
      </xdr:nvCxnSpPr>
      <xdr:spPr>
        <a:xfrm flipV="1">
          <a:off x="15481300" y="13295554"/>
          <a:ext cx="838200" cy="2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30091</xdr:rowOff>
    </xdr:from>
    <xdr:ext cx="534377" cy="259045"/>
    <xdr:sp macro="" textlink="">
      <xdr:nvSpPr>
        <xdr:cNvPr id="617" name="公債費平均値テキスト"/>
        <xdr:cNvSpPr txBox="1"/>
      </xdr:nvSpPr>
      <xdr:spPr>
        <a:xfrm>
          <a:off x="16370300" y="1288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8" name="フローチャート: 判断 617"/>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11685</xdr:rowOff>
    </xdr:from>
    <xdr:to>
      <xdr:col>81</xdr:col>
      <xdr:colOff>50800</xdr:colOff>
      <xdr:row>79</xdr:row>
      <xdr:rowOff>38088</xdr:rowOff>
    </xdr:to>
    <xdr:cxnSp macro="">
      <xdr:nvCxnSpPr>
        <xdr:cNvPr id="619" name="直線コネクタ 618"/>
        <xdr:cNvCxnSpPr/>
      </xdr:nvCxnSpPr>
      <xdr:spPr>
        <a:xfrm>
          <a:off x="14592300" y="1355623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20" name="フローチャート: 判断 619"/>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14432</xdr:rowOff>
    </xdr:from>
    <xdr:ext cx="534377" cy="259045"/>
    <xdr:sp macro="" textlink="">
      <xdr:nvSpPr>
        <xdr:cNvPr id="621" name="テキスト ボックス 620"/>
        <xdr:cNvSpPr txBox="1"/>
      </xdr:nvSpPr>
      <xdr:spPr>
        <a:xfrm>
          <a:off x="15201411" y="12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11685</xdr:rowOff>
    </xdr:from>
    <xdr:to>
      <xdr:col>76</xdr:col>
      <xdr:colOff>114300</xdr:colOff>
      <xdr:row>79</xdr:row>
      <xdr:rowOff>84379</xdr:rowOff>
    </xdr:to>
    <xdr:cxnSp macro="">
      <xdr:nvCxnSpPr>
        <xdr:cNvPr id="622" name="直線コネクタ 621"/>
        <xdr:cNvCxnSpPr/>
      </xdr:nvCxnSpPr>
      <xdr:spPr>
        <a:xfrm flipV="1">
          <a:off x="13703300" y="13556235"/>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23" name="フローチャート: 判断 622"/>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76192</xdr:rowOff>
    </xdr:from>
    <xdr:ext cx="534377" cy="259045"/>
    <xdr:sp macro="" textlink="">
      <xdr:nvSpPr>
        <xdr:cNvPr id="624" name="テキスト ボックス 623"/>
        <xdr:cNvSpPr txBox="1"/>
      </xdr:nvSpPr>
      <xdr:spPr>
        <a:xfrm>
          <a:off x="14325111" y="127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84379</xdr:rowOff>
    </xdr:from>
    <xdr:to>
      <xdr:col>71</xdr:col>
      <xdr:colOff>177800</xdr:colOff>
      <xdr:row>79</xdr:row>
      <xdr:rowOff>125451</xdr:rowOff>
    </xdr:to>
    <xdr:cxnSp macro="">
      <xdr:nvCxnSpPr>
        <xdr:cNvPr id="625" name="直線コネクタ 624"/>
        <xdr:cNvCxnSpPr/>
      </xdr:nvCxnSpPr>
      <xdr:spPr>
        <a:xfrm flipV="1">
          <a:off x="12814300" y="13628929"/>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6" name="フローチャート: 判断 625"/>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76116</xdr:rowOff>
    </xdr:from>
    <xdr:ext cx="534377" cy="259045"/>
    <xdr:sp macro="" textlink="">
      <xdr:nvSpPr>
        <xdr:cNvPr id="627" name="テキスト ボックス 626"/>
        <xdr:cNvSpPr txBox="1"/>
      </xdr:nvSpPr>
      <xdr:spPr>
        <a:xfrm>
          <a:off x="13436111" y="127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54801</xdr:rowOff>
    </xdr:from>
    <xdr:to>
      <xdr:col>67</xdr:col>
      <xdr:colOff>101600</xdr:colOff>
      <xdr:row>72</xdr:row>
      <xdr:rowOff>156401</xdr:rowOff>
    </xdr:to>
    <xdr:sp macro="" textlink="">
      <xdr:nvSpPr>
        <xdr:cNvPr id="628" name="フローチャート: 判断 627"/>
        <xdr:cNvSpPr/>
      </xdr:nvSpPr>
      <xdr:spPr>
        <a:xfrm>
          <a:off x="12763500" y="1239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1478</xdr:rowOff>
    </xdr:from>
    <xdr:ext cx="534377" cy="259045"/>
    <xdr:sp macro="" textlink="">
      <xdr:nvSpPr>
        <xdr:cNvPr id="629" name="テキスト ボックス 628"/>
        <xdr:cNvSpPr txBox="1"/>
      </xdr:nvSpPr>
      <xdr:spPr>
        <a:xfrm>
          <a:off x="12547111" y="121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43104</xdr:rowOff>
    </xdr:from>
    <xdr:to>
      <xdr:col>85</xdr:col>
      <xdr:colOff>177800</xdr:colOff>
      <xdr:row>77</xdr:row>
      <xdr:rowOff>144704</xdr:rowOff>
    </xdr:to>
    <xdr:sp macro="" textlink="">
      <xdr:nvSpPr>
        <xdr:cNvPr id="635" name="楕円 634"/>
        <xdr:cNvSpPr/>
      </xdr:nvSpPr>
      <xdr:spPr>
        <a:xfrm>
          <a:off x="16268700" y="132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21531</xdr:rowOff>
    </xdr:from>
    <xdr:ext cx="534377" cy="259045"/>
    <xdr:sp macro="" textlink="">
      <xdr:nvSpPr>
        <xdr:cNvPr id="636" name="公債費該当値テキスト"/>
        <xdr:cNvSpPr txBox="1"/>
      </xdr:nvSpPr>
      <xdr:spPr>
        <a:xfrm>
          <a:off x="16370300" y="132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158738</xdr:rowOff>
    </xdr:from>
    <xdr:to>
      <xdr:col>81</xdr:col>
      <xdr:colOff>101600</xdr:colOff>
      <xdr:row>79</xdr:row>
      <xdr:rowOff>88888</xdr:rowOff>
    </xdr:to>
    <xdr:sp macro="" textlink="">
      <xdr:nvSpPr>
        <xdr:cNvPr id="637" name="楕円 636"/>
        <xdr:cNvSpPr/>
      </xdr:nvSpPr>
      <xdr:spPr>
        <a:xfrm>
          <a:off x="15430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80015</xdr:rowOff>
    </xdr:from>
    <xdr:ext cx="534377" cy="259045"/>
    <xdr:sp macro="" textlink="">
      <xdr:nvSpPr>
        <xdr:cNvPr id="638" name="テキスト ボックス 637"/>
        <xdr:cNvSpPr txBox="1"/>
      </xdr:nvSpPr>
      <xdr:spPr>
        <a:xfrm>
          <a:off x="15201411" y="136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132335</xdr:rowOff>
    </xdr:from>
    <xdr:to>
      <xdr:col>76</xdr:col>
      <xdr:colOff>165100</xdr:colOff>
      <xdr:row>79</xdr:row>
      <xdr:rowOff>62485</xdr:rowOff>
    </xdr:to>
    <xdr:sp macro="" textlink="">
      <xdr:nvSpPr>
        <xdr:cNvPr id="639" name="楕円 638"/>
        <xdr:cNvSpPr/>
      </xdr:nvSpPr>
      <xdr:spPr>
        <a:xfrm>
          <a:off x="14541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53612</xdr:rowOff>
    </xdr:from>
    <xdr:ext cx="534377" cy="259045"/>
    <xdr:sp macro="" textlink="">
      <xdr:nvSpPr>
        <xdr:cNvPr id="640" name="テキスト ボックス 639"/>
        <xdr:cNvSpPr txBox="1"/>
      </xdr:nvSpPr>
      <xdr:spPr>
        <a:xfrm>
          <a:off x="14325111" y="135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33579</xdr:rowOff>
    </xdr:from>
    <xdr:to>
      <xdr:col>72</xdr:col>
      <xdr:colOff>38100</xdr:colOff>
      <xdr:row>79</xdr:row>
      <xdr:rowOff>135179</xdr:rowOff>
    </xdr:to>
    <xdr:sp macro="" textlink="">
      <xdr:nvSpPr>
        <xdr:cNvPr id="641" name="楕円 640"/>
        <xdr:cNvSpPr/>
      </xdr:nvSpPr>
      <xdr:spPr>
        <a:xfrm>
          <a:off x="13652500" y="135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126306</xdr:rowOff>
    </xdr:from>
    <xdr:ext cx="534377" cy="259045"/>
    <xdr:sp macro="" textlink="">
      <xdr:nvSpPr>
        <xdr:cNvPr id="642" name="テキスト ボックス 641"/>
        <xdr:cNvSpPr txBox="1"/>
      </xdr:nvSpPr>
      <xdr:spPr>
        <a:xfrm>
          <a:off x="13436111" y="136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74651</xdr:rowOff>
    </xdr:from>
    <xdr:to>
      <xdr:col>67</xdr:col>
      <xdr:colOff>101600</xdr:colOff>
      <xdr:row>80</xdr:row>
      <xdr:rowOff>4801</xdr:rowOff>
    </xdr:to>
    <xdr:sp macro="" textlink="">
      <xdr:nvSpPr>
        <xdr:cNvPr id="643" name="楕円 642"/>
        <xdr:cNvSpPr/>
      </xdr:nvSpPr>
      <xdr:spPr>
        <a:xfrm>
          <a:off x="12763500" y="136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167378</xdr:rowOff>
    </xdr:from>
    <xdr:ext cx="534377" cy="259045"/>
    <xdr:sp macro="" textlink="">
      <xdr:nvSpPr>
        <xdr:cNvPr id="644" name="テキスト ボックス 643"/>
        <xdr:cNvSpPr txBox="1"/>
      </xdr:nvSpPr>
      <xdr:spPr>
        <a:xfrm>
          <a:off x="12547111" y="137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5093</xdr:rowOff>
    </xdr:from>
    <xdr:to>
      <xdr:col>85</xdr:col>
      <xdr:colOff>126364</xdr:colOff>
      <xdr:row>98</xdr:row>
      <xdr:rowOff>150521</xdr:rowOff>
    </xdr:to>
    <xdr:cxnSp macro="">
      <xdr:nvCxnSpPr>
        <xdr:cNvPr id="666" name="直線コネクタ 665"/>
        <xdr:cNvCxnSpPr/>
      </xdr:nvCxnSpPr>
      <xdr:spPr>
        <a:xfrm flipV="1">
          <a:off x="16317595" y="16635743"/>
          <a:ext cx="1269" cy="31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154348</xdr:rowOff>
    </xdr:from>
    <xdr:ext cx="469744" cy="259045"/>
    <xdr:sp macro="" textlink="">
      <xdr:nvSpPr>
        <xdr:cNvPr id="667" name="積立金最小値テキスト"/>
        <xdr:cNvSpPr txBox="1"/>
      </xdr:nvSpPr>
      <xdr:spPr>
        <a:xfrm>
          <a:off x="16370300" y="169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150521</xdr:rowOff>
    </xdr:from>
    <xdr:to>
      <xdr:col>86</xdr:col>
      <xdr:colOff>25400</xdr:colOff>
      <xdr:row>98</xdr:row>
      <xdr:rowOff>150521</xdr:rowOff>
    </xdr:to>
    <xdr:cxnSp macro="">
      <xdr:nvCxnSpPr>
        <xdr:cNvPr id="668" name="直線コネクタ 667"/>
        <xdr:cNvCxnSpPr/>
      </xdr:nvCxnSpPr>
      <xdr:spPr>
        <a:xfrm>
          <a:off x="16230600" y="169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123220</xdr:rowOff>
    </xdr:from>
    <xdr:ext cx="534377" cy="259045"/>
    <xdr:sp macro="" textlink="">
      <xdr:nvSpPr>
        <xdr:cNvPr id="669" name="積立金最大値テキスト"/>
        <xdr:cNvSpPr txBox="1"/>
      </xdr:nvSpPr>
      <xdr:spPr>
        <a:xfrm>
          <a:off x="16370300"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5093</xdr:rowOff>
    </xdr:from>
    <xdr:to>
      <xdr:col>86</xdr:col>
      <xdr:colOff>25400</xdr:colOff>
      <xdr:row>97</xdr:row>
      <xdr:rowOff>5093</xdr:rowOff>
    </xdr:to>
    <xdr:cxnSp macro="">
      <xdr:nvCxnSpPr>
        <xdr:cNvPr id="670" name="直線コネクタ 669"/>
        <xdr:cNvCxnSpPr/>
      </xdr:nvCxnSpPr>
      <xdr:spPr>
        <a:xfrm>
          <a:off x="16230600" y="1663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105753</xdr:rowOff>
    </xdr:from>
    <xdr:to>
      <xdr:col>85</xdr:col>
      <xdr:colOff>127000</xdr:colOff>
      <xdr:row>97</xdr:row>
      <xdr:rowOff>88875</xdr:rowOff>
    </xdr:to>
    <xdr:cxnSp macro="">
      <xdr:nvCxnSpPr>
        <xdr:cNvPr id="671" name="直線コネクタ 670"/>
        <xdr:cNvCxnSpPr/>
      </xdr:nvCxnSpPr>
      <xdr:spPr>
        <a:xfrm>
          <a:off x="15481300" y="16564953"/>
          <a:ext cx="838200" cy="1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90682</xdr:rowOff>
    </xdr:from>
    <xdr:ext cx="469744" cy="259045"/>
    <xdr:sp macro="" textlink="">
      <xdr:nvSpPr>
        <xdr:cNvPr id="672" name="積立金平均値テキスト"/>
        <xdr:cNvSpPr txBox="1"/>
      </xdr:nvSpPr>
      <xdr:spPr>
        <a:xfrm>
          <a:off x="16370300" y="1672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112255</xdr:rowOff>
    </xdr:from>
    <xdr:to>
      <xdr:col>85</xdr:col>
      <xdr:colOff>177800</xdr:colOff>
      <xdr:row>98</xdr:row>
      <xdr:rowOff>42405</xdr:rowOff>
    </xdr:to>
    <xdr:sp macro="" textlink="">
      <xdr:nvSpPr>
        <xdr:cNvPr id="673" name="フローチャート: 判断 672"/>
        <xdr:cNvSpPr/>
      </xdr:nvSpPr>
      <xdr:spPr>
        <a:xfrm>
          <a:off x="162687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105753</xdr:rowOff>
    </xdr:from>
    <xdr:to>
      <xdr:col>81</xdr:col>
      <xdr:colOff>50800</xdr:colOff>
      <xdr:row>97</xdr:row>
      <xdr:rowOff>135700</xdr:rowOff>
    </xdr:to>
    <xdr:cxnSp macro="">
      <xdr:nvCxnSpPr>
        <xdr:cNvPr id="674" name="直線コネクタ 673"/>
        <xdr:cNvCxnSpPr/>
      </xdr:nvCxnSpPr>
      <xdr:spPr>
        <a:xfrm flipV="1">
          <a:off x="14592300" y="16564953"/>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47828</xdr:rowOff>
    </xdr:from>
    <xdr:to>
      <xdr:col>81</xdr:col>
      <xdr:colOff>101600</xdr:colOff>
      <xdr:row>97</xdr:row>
      <xdr:rowOff>149428</xdr:rowOff>
    </xdr:to>
    <xdr:sp macro="" textlink="">
      <xdr:nvSpPr>
        <xdr:cNvPr id="675" name="フローチャート: 判断 674"/>
        <xdr:cNvSpPr/>
      </xdr:nvSpPr>
      <xdr:spPr>
        <a:xfrm>
          <a:off x="154305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140555</xdr:rowOff>
    </xdr:from>
    <xdr:ext cx="469744" cy="259045"/>
    <xdr:sp macro="" textlink="">
      <xdr:nvSpPr>
        <xdr:cNvPr id="676" name="テキスト ボックス 675"/>
        <xdr:cNvSpPr txBox="1"/>
      </xdr:nvSpPr>
      <xdr:spPr>
        <a:xfrm>
          <a:off x="15233728" y="167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59195</xdr:rowOff>
    </xdr:from>
    <xdr:to>
      <xdr:col>76</xdr:col>
      <xdr:colOff>114300</xdr:colOff>
      <xdr:row>97</xdr:row>
      <xdr:rowOff>135700</xdr:rowOff>
    </xdr:to>
    <xdr:cxnSp macro="">
      <xdr:nvCxnSpPr>
        <xdr:cNvPr id="677" name="直線コネクタ 676"/>
        <xdr:cNvCxnSpPr/>
      </xdr:nvCxnSpPr>
      <xdr:spPr>
        <a:xfrm>
          <a:off x="13703300" y="16518395"/>
          <a:ext cx="889000" cy="2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132486</xdr:rowOff>
    </xdr:from>
    <xdr:to>
      <xdr:col>76</xdr:col>
      <xdr:colOff>165100</xdr:colOff>
      <xdr:row>98</xdr:row>
      <xdr:rowOff>62636</xdr:rowOff>
    </xdr:to>
    <xdr:sp macro="" textlink="">
      <xdr:nvSpPr>
        <xdr:cNvPr id="678" name="フローチャート: 判断 677"/>
        <xdr:cNvSpPr/>
      </xdr:nvSpPr>
      <xdr:spPr>
        <a:xfrm>
          <a:off x="14541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53763</xdr:rowOff>
    </xdr:from>
    <xdr:ext cx="469744" cy="259045"/>
    <xdr:sp macro="" textlink="">
      <xdr:nvSpPr>
        <xdr:cNvPr id="679" name="テキスト ボックス 678"/>
        <xdr:cNvSpPr txBox="1"/>
      </xdr:nvSpPr>
      <xdr:spPr>
        <a:xfrm>
          <a:off x="14357428"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46622</xdr:rowOff>
    </xdr:from>
    <xdr:to>
      <xdr:col>71</xdr:col>
      <xdr:colOff>177800</xdr:colOff>
      <xdr:row>96</xdr:row>
      <xdr:rowOff>59195</xdr:rowOff>
    </xdr:to>
    <xdr:cxnSp macro="">
      <xdr:nvCxnSpPr>
        <xdr:cNvPr id="680" name="直線コネクタ 679"/>
        <xdr:cNvCxnSpPr/>
      </xdr:nvCxnSpPr>
      <xdr:spPr>
        <a:xfrm>
          <a:off x="12814300" y="16334372"/>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51639</xdr:rowOff>
    </xdr:from>
    <xdr:to>
      <xdr:col>72</xdr:col>
      <xdr:colOff>38100</xdr:colOff>
      <xdr:row>97</xdr:row>
      <xdr:rowOff>153239</xdr:rowOff>
    </xdr:to>
    <xdr:sp macro="" textlink="">
      <xdr:nvSpPr>
        <xdr:cNvPr id="681" name="フローチャート: 判断 680"/>
        <xdr:cNvSpPr/>
      </xdr:nvSpPr>
      <xdr:spPr>
        <a:xfrm>
          <a:off x="13652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144366</xdr:rowOff>
    </xdr:from>
    <xdr:ext cx="469744" cy="259045"/>
    <xdr:sp macro="" textlink="">
      <xdr:nvSpPr>
        <xdr:cNvPr id="682" name="テキスト ボックス 681"/>
        <xdr:cNvSpPr txBox="1"/>
      </xdr:nvSpPr>
      <xdr:spPr>
        <a:xfrm>
          <a:off x="13468428" y="1677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74879</xdr:rowOff>
    </xdr:from>
    <xdr:to>
      <xdr:col>67</xdr:col>
      <xdr:colOff>101600</xdr:colOff>
      <xdr:row>91</xdr:row>
      <xdr:rowOff>5029</xdr:rowOff>
    </xdr:to>
    <xdr:sp macro="" textlink="">
      <xdr:nvSpPr>
        <xdr:cNvPr id="683" name="フローチャート: 判断 682"/>
        <xdr:cNvSpPr/>
      </xdr:nvSpPr>
      <xdr:spPr>
        <a:xfrm>
          <a:off x="12763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21556</xdr:rowOff>
    </xdr:from>
    <xdr:ext cx="534377" cy="259045"/>
    <xdr:sp macro="" textlink="">
      <xdr:nvSpPr>
        <xdr:cNvPr id="684" name="テキスト ボックス 683"/>
        <xdr:cNvSpPr txBox="1"/>
      </xdr:nvSpPr>
      <xdr:spPr>
        <a:xfrm>
          <a:off x="12547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38075</xdr:rowOff>
    </xdr:from>
    <xdr:to>
      <xdr:col>85</xdr:col>
      <xdr:colOff>177800</xdr:colOff>
      <xdr:row>97</xdr:row>
      <xdr:rowOff>139675</xdr:rowOff>
    </xdr:to>
    <xdr:sp macro="" textlink="">
      <xdr:nvSpPr>
        <xdr:cNvPr id="690" name="楕円 689"/>
        <xdr:cNvSpPr/>
      </xdr:nvSpPr>
      <xdr:spPr>
        <a:xfrm>
          <a:off x="16268700" y="166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124452</xdr:rowOff>
    </xdr:from>
    <xdr:ext cx="469744" cy="259045"/>
    <xdr:sp macro="" textlink="">
      <xdr:nvSpPr>
        <xdr:cNvPr id="691" name="積立金該当値テキスト"/>
        <xdr:cNvSpPr txBox="1"/>
      </xdr:nvSpPr>
      <xdr:spPr>
        <a:xfrm>
          <a:off x="16370300" y="1658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54953</xdr:rowOff>
    </xdr:from>
    <xdr:to>
      <xdr:col>81</xdr:col>
      <xdr:colOff>101600</xdr:colOff>
      <xdr:row>96</xdr:row>
      <xdr:rowOff>156553</xdr:rowOff>
    </xdr:to>
    <xdr:sp macro="" textlink="">
      <xdr:nvSpPr>
        <xdr:cNvPr id="692" name="楕円 691"/>
        <xdr:cNvSpPr/>
      </xdr:nvSpPr>
      <xdr:spPr>
        <a:xfrm>
          <a:off x="15430500" y="16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1630</xdr:rowOff>
    </xdr:from>
    <xdr:ext cx="534377" cy="259045"/>
    <xdr:sp macro="" textlink="">
      <xdr:nvSpPr>
        <xdr:cNvPr id="693" name="テキスト ボックス 692"/>
        <xdr:cNvSpPr txBox="1"/>
      </xdr:nvSpPr>
      <xdr:spPr>
        <a:xfrm>
          <a:off x="15201411" y="162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84900</xdr:rowOff>
    </xdr:from>
    <xdr:to>
      <xdr:col>76</xdr:col>
      <xdr:colOff>165100</xdr:colOff>
      <xdr:row>98</xdr:row>
      <xdr:rowOff>15050</xdr:rowOff>
    </xdr:to>
    <xdr:sp macro="" textlink="">
      <xdr:nvSpPr>
        <xdr:cNvPr id="694" name="楕円 693"/>
        <xdr:cNvSpPr/>
      </xdr:nvSpPr>
      <xdr:spPr>
        <a:xfrm>
          <a:off x="145415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31577</xdr:rowOff>
    </xdr:from>
    <xdr:ext cx="469744" cy="259045"/>
    <xdr:sp macro="" textlink="">
      <xdr:nvSpPr>
        <xdr:cNvPr id="695" name="テキスト ボックス 694"/>
        <xdr:cNvSpPr txBox="1"/>
      </xdr:nvSpPr>
      <xdr:spPr>
        <a:xfrm>
          <a:off x="14357428" y="164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8395</xdr:rowOff>
    </xdr:from>
    <xdr:to>
      <xdr:col>72</xdr:col>
      <xdr:colOff>38100</xdr:colOff>
      <xdr:row>96</xdr:row>
      <xdr:rowOff>109995</xdr:rowOff>
    </xdr:to>
    <xdr:sp macro="" textlink="">
      <xdr:nvSpPr>
        <xdr:cNvPr id="696" name="楕円 695"/>
        <xdr:cNvSpPr/>
      </xdr:nvSpPr>
      <xdr:spPr>
        <a:xfrm>
          <a:off x="13652500" y="164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126522</xdr:rowOff>
    </xdr:from>
    <xdr:ext cx="534377" cy="259045"/>
    <xdr:sp macro="" textlink="">
      <xdr:nvSpPr>
        <xdr:cNvPr id="697" name="テキスト ボックス 696"/>
        <xdr:cNvSpPr txBox="1"/>
      </xdr:nvSpPr>
      <xdr:spPr>
        <a:xfrm>
          <a:off x="13436111" y="162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167272</xdr:rowOff>
    </xdr:from>
    <xdr:to>
      <xdr:col>67</xdr:col>
      <xdr:colOff>101600</xdr:colOff>
      <xdr:row>95</xdr:row>
      <xdr:rowOff>97422</xdr:rowOff>
    </xdr:to>
    <xdr:sp macro="" textlink="">
      <xdr:nvSpPr>
        <xdr:cNvPr id="698" name="楕円 697"/>
        <xdr:cNvSpPr/>
      </xdr:nvSpPr>
      <xdr:spPr>
        <a:xfrm>
          <a:off x="12763500" y="162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88549</xdr:rowOff>
    </xdr:from>
    <xdr:ext cx="534377" cy="259045"/>
    <xdr:sp macro="" textlink="">
      <xdr:nvSpPr>
        <xdr:cNvPr id="699" name="テキスト ボックス 698"/>
        <xdr:cNvSpPr txBox="1"/>
      </xdr:nvSpPr>
      <xdr:spPr>
        <a:xfrm>
          <a:off x="12547111" y="163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9" name="直線コネクタ 718"/>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22"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3" name="直線コネクタ 722"/>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162103</xdr:rowOff>
    </xdr:from>
    <xdr:to>
      <xdr:col>116</xdr:col>
      <xdr:colOff>63500</xdr:colOff>
      <xdr:row>38</xdr:row>
      <xdr:rowOff>23114</xdr:rowOff>
    </xdr:to>
    <xdr:cxnSp macro="">
      <xdr:nvCxnSpPr>
        <xdr:cNvPr id="724" name="直線コネクタ 723"/>
        <xdr:cNvCxnSpPr/>
      </xdr:nvCxnSpPr>
      <xdr:spPr>
        <a:xfrm>
          <a:off x="21323300" y="6505753"/>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5"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6" name="フローチャート: 判断 725"/>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162103</xdr:rowOff>
    </xdr:from>
    <xdr:to>
      <xdr:col>111</xdr:col>
      <xdr:colOff>177800</xdr:colOff>
      <xdr:row>38</xdr:row>
      <xdr:rowOff>15342</xdr:rowOff>
    </xdr:to>
    <xdr:cxnSp macro="">
      <xdr:nvCxnSpPr>
        <xdr:cNvPr id="727" name="直線コネクタ 726"/>
        <xdr:cNvCxnSpPr/>
      </xdr:nvCxnSpPr>
      <xdr:spPr>
        <a:xfrm flipV="1">
          <a:off x="20434300" y="650575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8" name="フローチャート: 判断 727"/>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9" name="テキスト ボックス 728"/>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15342</xdr:rowOff>
    </xdr:from>
    <xdr:to>
      <xdr:col>107</xdr:col>
      <xdr:colOff>50800</xdr:colOff>
      <xdr:row>38</xdr:row>
      <xdr:rowOff>104953</xdr:rowOff>
    </xdr:to>
    <xdr:cxnSp macro="">
      <xdr:nvCxnSpPr>
        <xdr:cNvPr id="730" name="直線コネクタ 729"/>
        <xdr:cNvCxnSpPr/>
      </xdr:nvCxnSpPr>
      <xdr:spPr>
        <a:xfrm flipV="1">
          <a:off x="19545300" y="6530442"/>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31" name="フローチャート: 判断 730"/>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77385</xdr:rowOff>
    </xdr:from>
    <xdr:ext cx="378565" cy="259045"/>
    <xdr:sp macro="" textlink="">
      <xdr:nvSpPr>
        <xdr:cNvPr id="732" name="テキスト ボックス 731"/>
        <xdr:cNvSpPr txBox="1"/>
      </xdr:nvSpPr>
      <xdr:spPr>
        <a:xfrm>
          <a:off x="20245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104953</xdr:rowOff>
    </xdr:from>
    <xdr:to>
      <xdr:col>102</xdr:col>
      <xdr:colOff>114300</xdr:colOff>
      <xdr:row>38</xdr:row>
      <xdr:rowOff>125984</xdr:rowOff>
    </xdr:to>
    <xdr:cxnSp macro="">
      <xdr:nvCxnSpPr>
        <xdr:cNvPr id="733" name="直線コネクタ 732"/>
        <xdr:cNvCxnSpPr/>
      </xdr:nvCxnSpPr>
      <xdr:spPr>
        <a:xfrm flipV="1">
          <a:off x="18656300" y="662005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4" name="フローチャート: 判断 733"/>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5" name="テキスト ボックス 734"/>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82957</xdr:rowOff>
    </xdr:from>
    <xdr:to>
      <xdr:col>98</xdr:col>
      <xdr:colOff>38100</xdr:colOff>
      <xdr:row>37</xdr:row>
      <xdr:rowOff>13107</xdr:rowOff>
    </xdr:to>
    <xdr:sp macro="" textlink="">
      <xdr:nvSpPr>
        <xdr:cNvPr id="736" name="フローチャート: 判断 735"/>
        <xdr:cNvSpPr/>
      </xdr:nvSpPr>
      <xdr:spPr>
        <a:xfrm>
          <a:off x="18605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29634</xdr:rowOff>
    </xdr:from>
    <xdr:ext cx="378565" cy="259045"/>
    <xdr:sp macro="" textlink="">
      <xdr:nvSpPr>
        <xdr:cNvPr id="737" name="テキスト ボックス 736"/>
        <xdr:cNvSpPr txBox="1"/>
      </xdr:nvSpPr>
      <xdr:spPr>
        <a:xfrm>
          <a:off x="18467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3" name="楕円 742"/>
        <xdr:cNvSpPr/>
      </xdr:nvSpPr>
      <xdr:spPr>
        <a:xfrm>
          <a:off x="22110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58691</xdr:rowOff>
    </xdr:from>
    <xdr:ext cx="378565" cy="259045"/>
    <xdr:sp macro="" textlink="">
      <xdr:nvSpPr>
        <xdr:cNvPr id="744" name="投資及び出資金該当値テキスト"/>
        <xdr:cNvSpPr txBox="1"/>
      </xdr:nvSpPr>
      <xdr:spPr>
        <a:xfrm>
          <a:off x="22212300" y="640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111303</xdr:rowOff>
    </xdr:from>
    <xdr:to>
      <xdr:col>112</xdr:col>
      <xdr:colOff>38100</xdr:colOff>
      <xdr:row>38</xdr:row>
      <xdr:rowOff>41453</xdr:rowOff>
    </xdr:to>
    <xdr:sp macro="" textlink="">
      <xdr:nvSpPr>
        <xdr:cNvPr id="745" name="楕円 744"/>
        <xdr:cNvSpPr/>
      </xdr:nvSpPr>
      <xdr:spPr>
        <a:xfrm>
          <a:off x="21272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32580</xdr:rowOff>
    </xdr:from>
    <xdr:ext cx="378565" cy="259045"/>
    <xdr:sp macro="" textlink="">
      <xdr:nvSpPr>
        <xdr:cNvPr id="746" name="テキスト ボックス 745"/>
        <xdr:cNvSpPr txBox="1"/>
      </xdr:nvSpPr>
      <xdr:spPr>
        <a:xfrm>
          <a:off x="211213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135992</xdr:rowOff>
    </xdr:from>
    <xdr:to>
      <xdr:col>107</xdr:col>
      <xdr:colOff>101600</xdr:colOff>
      <xdr:row>38</xdr:row>
      <xdr:rowOff>66142</xdr:rowOff>
    </xdr:to>
    <xdr:sp macro="" textlink="">
      <xdr:nvSpPr>
        <xdr:cNvPr id="747" name="楕円 746"/>
        <xdr:cNvSpPr/>
      </xdr:nvSpPr>
      <xdr:spPr>
        <a:xfrm>
          <a:off x="20383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82669</xdr:rowOff>
    </xdr:from>
    <xdr:ext cx="378565" cy="259045"/>
    <xdr:sp macro="" textlink="">
      <xdr:nvSpPr>
        <xdr:cNvPr id="748" name="テキスト ボックス 747"/>
        <xdr:cNvSpPr txBox="1"/>
      </xdr:nvSpPr>
      <xdr:spPr>
        <a:xfrm>
          <a:off x="20245017" y="625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54153</xdr:rowOff>
    </xdr:from>
    <xdr:to>
      <xdr:col>102</xdr:col>
      <xdr:colOff>165100</xdr:colOff>
      <xdr:row>38</xdr:row>
      <xdr:rowOff>155753</xdr:rowOff>
    </xdr:to>
    <xdr:sp macro="" textlink="">
      <xdr:nvSpPr>
        <xdr:cNvPr id="749" name="楕円 748"/>
        <xdr:cNvSpPr/>
      </xdr:nvSpPr>
      <xdr:spPr>
        <a:xfrm>
          <a:off x="19494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146880</xdr:rowOff>
    </xdr:from>
    <xdr:ext cx="313932" cy="259045"/>
    <xdr:sp macro="" textlink="">
      <xdr:nvSpPr>
        <xdr:cNvPr id="750" name="テキスト ボックス 749"/>
        <xdr:cNvSpPr txBox="1"/>
      </xdr:nvSpPr>
      <xdr:spPr>
        <a:xfrm>
          <a:off x="19388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51" name="楕円 750"/>
        <xdr:cNvSpPr/>
      </xdr:nvSpPr>
      <xdr:spPr>
        <a:xfrm>
          <a:off x="18605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167911</xdr:rowOff>
    </xdr:from>
    <xdr:ext cx="313932" cy="259045"/>
    <xdr:sp macro="" textlink="">
      <xdr:nvSpPr>
        <xdr:cNvPr id="752" name="テキスト ボックス 751"/>
        <xdr:cNvSpPr txBox="1"/>
      </xdr:nvSpPr>
      <xdr:spPr>
        <a:xfrm>
          <a:off x="18499333" y="6683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1" name="直線コネクタ 76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2" name="テキスト ボックス 76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3" name="直線コネクタ 76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4" name="テキスト ボックス 76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5" name="直線コネクタ 76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6" name="テキスト ボックス 76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7" name="直線コネクタ 76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8" name="テキスト ボックス 76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9" name="直線コネクタ 76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0" name="テキスト ボックス 76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1" name="直線コネクタ 77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2" name="テキスト ボックス 77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6" name="直線コネクタ 775"/>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7"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8" name="直線コネクタ 777"/>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9"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80" name="直線コネクタ 779"/>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83007</xdr:rowOff>
    </xdr:from>
    <xdr:to>
      <xdr:col>116</xdr:col>
      <xdr:colOff>63500</xdr:colOff>
      <xdr:row>58</xdr:row>
      <xdr:rowOff>78174</xdr:rowOff>
    </xdr:to>
    <xdr:cxnSp macro="">
      <xdr:nvCxnSpPr>
        <xdr:cNvPr id="781" name="直線コネクタ 780"/>
        <xdr:cNvCxnSpPr/>
      </xdr:nvCxnSpPr>
      <xdr:spPr>
        <a:xfrm>
          <a:off x="21323300" y="9684207"/>
          <a:ext cx="838200" cy="3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59069</xdr:rowOff>
    </xdr:from>
    <xdr:ext cx="534377" cy="259045"/>
    <xdr:sp macro="" textlink="">
      <xdr:nvSpPr>
        <xdr:cNvPr id="782" name="貸付金平均値テキスト"/>
        <xdr:cNvSpPr txBox="1"/>
      </xdr:nvSpPr>
      <xdr:spPr>
        <a:xfrm>
          <a:off x="22212300" y="914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3" name="フローチャート: 判断 782"/>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83007</xdr:rowOff>
    </xdr:from>
    <xdr:to>
      <xdr:col>111</xdr:col>
      <xdr:colOff>177800</xdr:colOff>
      <xdr:row>56</xdr:row>
      <xdr:rowOff>158641</xdr:rowOff>
    </xdr:to>
    <xdr:cxnSp macro="">
      <xdr:nvCxnSpPr>
        <xdr:cNvPr id="784" name="直線コネクタ 783"/>
        <xdr:cNvCxnSpPr/>
      </xdr:nvCxnSpPr>
      <xdr:spPr>
        <a:xfrm flipV="1">
          <a:off x="20434300" y="9684207"/>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5" name="フローチャート: 判断 784"/>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7851</xdr:rowOff>
    </xdr:from>
    <xdr:ext cx="534377" cy="259045"/>
    <xdr:sp macro="" textlink="">
      <xdr:nvSpPr>
        <xdr:cNvPr id="786" name="テキスト ボックス 785"/>
        <xdr:cNvSpPr txBox="1"/>
      </xdr:nvSpPr>
      <xdr:spPr>
        <a:xfrm>
          <a:off x="21043411" y="89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158641</xdr:rowOff>
    </xdr:from>
    <xdr:to>
      <xdr:col>107</xdr:col>
      <xdr:colOff>50800</xdr:colOff>
      <xdr:row>57</xdr:row>
      <xdr:rowOff>162462</xdr:rowOff>
    </xdr:to>
    <xdr:cxnSp macro="">
      <xdr:nvCxnSpPr>
        <xdr:cNvPr id="787" name="直線コネクタ 786"/>
        <xdr:cNvCxnSpPr/>
      </xdr:nvCxnSpPr>
      <xdr:spPr>
        <a:xfrm flipV="1">
          <a:off x="19545300" y="9759841"/>
          <a:ext cx="889000" cy="17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8" name="フローチャート: 判断 787"/>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31821</xdr:rowOff>
    </xdr:from>
    <xdr:ext cx="534377" cy="259045"/>
    <xdr:sp macro="" textlink="">
      <xdr:nvSpPr>
        <xdr:cNvPr id="789" name="テキスト ボックス 788"/>
        <xdr:cNvSpPr txBox="1"/>
      </xdr:nvSpPr>
      <xdr:spPr>
        <a:xfrm>
          <a:off x="201671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162462</xdr:rowOff>
    </xdr:from>
    <xdr:to>
      <xdr:col>102</xdr:col>
      <xdr:colOff>114300</xdr:colOff>
      <xdr:row>58</xdr:row>
      <xdr:rowOff>39443</xdr:rowOff>
    </xdr:to>
    <xdr:cxnSp macro="">
      <xdr:nvCxnSpPr>
        <xdr:cNvPr id="790" name="直線コネクタ 789"/>
        <xdr:cNvCxnSpPr/>
      </xdr:nvCxnSpPr>
      <xdr:spPr>
        <a:xfrm flipV="1">
          <a:off x="18656300" y="9935112"/>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91" name="フローチャート: 判断 790"/>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168295</xdr:rowOff>
    </xdr:from>
    <xdr:ext cx="534377" cy="259045"/>
    <xdr:sp macro="" textlink="">
      <xdr:nvSpPr>
        <xdr:cNvPr id="792" name="テキスト ボックス 791"/>
        <xdr:cNvSpPr txBox="1"/>
      </xdr:nvSpPr>
      <xdr:spPr>
        <a:xfrm>
          <a:off x="19278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93" name="フローチャート: 判断 792"/>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79632</xdr:rowOff>
    </xdr:from>
    <xdr:ext cx="534377" cy="259045"/>
    <xdr:sp macro="" textlink="">
      <xdr:nvSpPr>
        <xdr:cNvPr id="794" name="テキスト ボックス 793"/>
        <xdr:cNvSpPr txBox="1"/>
      </xdr:nvSpPr>
      <xdr:spPr>
        <a:xfrm>
          <a:off x="18389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27374</xdr:rowOff>
    </xdr:from>
    <xdr:to>
      <xdr:col>116</xdr:col>
      <xdr:colOff>114300</xdr:colOff>
      <xdr:row>58</xdr:row>
      <xdr:rowOff>128974</xdr:rowOff>
    </xdr:to>
    <xdr:sp macro="" textlink="">
      <xdr:nvSpPr>
        <xdr:cNvPr id="800" name="楕円 799"/>
        <xdr:cNvSpPr/>
      </xdr:nvSpPr>
      <xdr:spPr>
        <a:xfrm>
          <a:off x="22110700" y="99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113751</xdr:rowOff>
    </xdr:from>
    <xdr:ext cx="469744" cy="259045"/>
    <xdr:sp macro="" textlink="">
      <xdr:nvSpPr>
        <xdr:cNvPr id="801" name="貸付金該当値テキスト"/>
        <xdr:cNvSpPr txBox="1"/>
      </xdr:nvSpPr>
      <xdr:spPr>
        <a:xfrm>
          <a:off x="22212300" y="988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32207</xdr:rowOff>
    </xdr:from>
    <xdr:to>
      <xdr:col>112</xdr:col>
      <xdr:colOff>38100</xdr:colOff>
      <xdr:row>56</xdr:row>
      <xdr:rowOff>133807</xdr:rowOff>
    </xdr:to>
    <xdr:sp macro="" textlink="">
      <xdr:nvSpPr>
        <xdr:cNvPr id="802" name="楕円 801"/>
        <xdr:cNvSpPr/>
      </xdr:nvSpPr>
      <xdr:spPr>
        <a:xfrm>
          <a:off x="21272500" y="96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124934</xdr:rowOff>
    </xdr:from>
    <xdr:ext cx="534377" cy="259045"/>
    <xdr:sp macro="" textlink="">
      <xdr:nvSpPr>
        <xdr:cNvPr id="803" name="テキスト ボックス 802"/>
        <xdr:cNvSpPr txBox="1"/>
      </xdr:nvSpPr>
      <xdr:spPr>
        <a:xfrm>
          <a:off x="21043411"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107841</xdr:rowOff>
    </xdr:from>
    <xdr:to>
      <xdr:col>107</xdr:col>
      <xdr:colOff>101600</xdr:colOff>
      <xdr:row>57</xdr:row>
      <xdr:rowOff>37991</xdr:rowOff>
    </xdr:to>
    <xdr:sp macro="" textlink="">
      <xdr:nvSpPr>
        <xdr:cNvPr id="804" name="楕円 803"/>
        <xdr:cNvSpPr/>
      </xdr:nvSpPr>
      <xdr:spPr>
        <a:xfrm>
          <a:off x="20383500" y="97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29118</xdr:rowOff>
    </xdr:from>
    <xdr:ext cx="534377" cy="259045"/>
    <xdr:sp macro="" textlink="">
      <xdr:nvSpPr>
        <xdr:cNvPr id="805" name="テキスト ボックス 804"/>
        <xdr:cNvSpPr txBox="1"/>
      </xdr:nvSpPr>
      <xdr:spPr>
        <a:xfrm>
          <a:off x="20167111" y="980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111662</xdr:rowOff>
    </xdr:from>
    <xdr:to>
      <xdr:col>102</xdr:col>
      <xdr:colOff>165100</xdr:colOff>
      <xdr:row>58</xdr:row>
      <xdr:rowOff>41812</xdr:rowOff>
    </xdr:to>
    <xdr:sp macro="" textlink="">
      <xdr:nvSpPr>
        <xdr:cNvPr id="806" name="楕円 805"/>
        <xdr:cNvSpPr/>
      </xdr:nvSpPr>
      <xdr:spPr>
        <a:xfrm>
          <a:off x="19494500" y="98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32939</xdr:rowOff>
    </xdr:from>
    <xdr:ext cx="469744" cy="259045"/>
    <xdr:sp macro="" textlink="">
      <xdr:nvSpPr>
        <xdr:cNvPr id="807" name="テキスト ボックス 806"/>
        <xdr:cNvSpPr txBox="1"/>
      </xdr:nvSpPr>
      <xdr:spPr>
        <a:xfrm>
          <a:off x="19310428" y="99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160093</xdr:rowOff>
    </xdr:from>
    <xdr:to>
      <xdr:col>98</xdr:col>
      <xdr:colOff>38100</xdr:colOff>
      <xdr:row>58</xdr:row>
      <xdr:rowOff>90243</xdr:rowOff>
    </xdr:to>
    <xdr:sp macro="" textlink="">
      <xdr:nvSpPr>
        <xdr:cNvPr id="808" name="楕円 807"/>
        <xdr:cNvSpPr/>
      </xdr:nvSpPr>
      <xdr:spPr>
        <a:xfrm>
          <a:off x="18605500" y="99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81370</xdr:rowOff>
    </xdr:from>
    <xdr:ext cx="469744" cy="259045"/>
    <xdr:sp macro="" textlink="">
      <xdr:nvSpPr>
        <xdr:cNvPr id="809" name="テキスト ボックス 808"/>
        <xdr:cNvSpPr txBox="1"/>
      </xdr:nvSpPr>
      <xdr:spPr>
        <a:xfrm>
          <a:off x="18421428" y="1002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1" name="正方形/長方形 81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2" name="正方形/長方形 81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3" name="正方形/長方形 81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4" name="正方形/長方形 81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1" name="テキスト ボックス 820"/>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5" name="テキスト ボックス 824"/>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7" name="テキスト ボックス 826"/>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31" name="直線コネクタ 830"/>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32"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3" name="直線コネクタ 832"/>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4"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5" name="直線コネクタ 834"/>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91694</xdr:rowOff>
    </xdr:from>
    <xdr:to>
      <xdr:col>116</xdr:col>
      <xdr:colOff>63500</xdr:colOff>
      <xdr:row>79</xdr:row>
      <xdr:rowOff>5398</xdr:rowOff>
    </xdr:to>
    <xdr:cxnSp macro="">
      <xdr:nvCxnSpPr>
        <xdr:cNvPr id="836" name="直線コネクタ 835"/>
        <xdr:cNvCxnSpPr/>
      </xdr:nvCxnSpPr>
      <xdr:spPr>
        <a:xfrm flipV="1">
          <a:off x="21323300" y="12436094"/>
          <a:ext cx="838200" cy="11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7" name="繰出金平均値テキスト"/>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8" name="フローチャート: 判断 837"/>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2350</xdr:rowOff>
    </xdr:from>
    <xdr:to>
      <xdr:col>111</xdr:col>
      <xdr:colOff>177800</xdr:colOff>
      <xdr:row>79</xdr:row>
      <xdr:rowOff>5398</xdr:rowOff>
    </xdr:to>
    <xdr:cxnSp macro="">
      <xdr:nvCxnSpPr>
        <xdr:cNvPr id="839" name="直線コネクタ 838"/>
        <xdr:cNvCxnSpPr/>
      </xdr:nvCxnSpPr>
      <xdr:spPr>
        <a:xfrm>
          <a:off x="20434300" y="135469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40" name="フローチャート: 判断 839"/>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126065</xdr:rowOff>
    </xdr:from>
    <xdr:ext cx="378565" cy="259045"/>
    <xdr:sp macro="" textlink="">
      <xdr:nvSpPr>
        <xdr:cNvPr id="841" name="テキスト ボックス 840"/>
        <xdr:cNvSpPr txBox="1"/>
      </xdr:nvSpPr>
      <xdr:spPr>
        <a:xfrm>
          <a:off x="211213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2350</xdr:rowOff>
    </xdr:from>
    <xdr:to>
      <xdr:col>107</xdr:col>
      <xdr:colOff>50800</xdr:colOff>
      <xdr:row>79</xdr:row>
      <xdr:rowOff>28829</xdr:rowOff>
    </xdr:to>
    <xdr:cxnSp macro="">
      <xdr:nvCxnSpPr>
        <xdr:cNvPr id="842" name="直線コネクタ 841"/>
        <xdr:cNvCxnSpPr/>
      </xdr:nvCxnSpPr>
      <xdr:spPr>
        <a:xfrm flipV="1">
          <a:off x="19545300" y="1354690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3" name="フローチャート: 判断 842"/>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131970</xdr:rowOff>
    </xdr:from>
    <xdr:ext cx="378565" cy="259045"/>
    <xdr:sp macro="" textlink="">
      <xdr:nvSpPr>
        <xdr:cNvPr id="844" name="テキスト ボックス 843"/>
        <xdr:cNvSpPr txBox="1"/>
      </xdr:nvSpPr>
      <xdr:spPr>
        <a:xfrm>
          <a:off x="20245017" y="131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28829</xdr:rowOff>
    </xdr:from>
    <xdr:to>
      <xdr:col>102</xdr:col>
      <xdr:colOff>114300</xdr:colOff>
      <xdr:row>79</xdr:row>
      <xdr:rowOff>29211</xdr:rowOff>
    </xdr:to>
    <xdr:cxnSp macro="">
      <xdr:nvCxnSpPr>
        <xdr:cNvPr id="845" name="直線コネクタ 844"/>
        <xdr:cNvCxnSpPr/>
      </xdr:nvCxnSpPr>
      <xdr:spPr>
        <a:xfrm flipV="1">
          <a:off x="18656300" y="1357337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6" name="フローチャート: 判断 845"/>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142828</xdr:rowOff>
    </xdr:from>
    <xdr:ext cx="378565" cy="259045"/>
    <xdr:sp macro="" textlink="">
      <xdr:nvSpPr>
        <xdr:cNvPr id="847" name="テキスト ボックス 846"/>
        <xdr:cNvSpPr txBox="1"/>
      </xdr:nvSpPr>
      <xdr:spPr>
        <a:xfrm>
          <a:off x="19356017" y="1317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91948</xdr:rowOff>
    </xdr:from>
    <xdr:to>
      <xdr:col>98</xdr:col>
      <xdr:colOff>38100</xdr:colOff>
      <xdr:row>77</xdr:row>
      <xdr:rowOff>22098</xdr:rowOff>
    </xdr:to>
    <xdr:sp macro="" textlink="">
      <xdr:nvSpPr>
        <xdr:cNvPr id="848" name="フローチャート: 判断 847"/>
        <xdr:cNvSpPr/>
      </xdr:nvSpPr>
      <xdr:spPr>
        <a:xfrm>
          <a:off x="18605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38625</xdr:rowOff>
    </xdr:from>
    <xdr:ext cx="469744" cy="259045"/>
    <xdr:sp macro="" textlink="">
      <xdr:nvSpPr>
        <xdr:cNvPr id="849" name="テキスト ボックス 848"/>
        <xdr:cNvSpPr txBox="1"/>
      </xdr:nvSpPr>
      <xdr:spPr>
        <a:xfrm>
          <a:off x="18421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40894</xdr:rowOff>
    </xdr:from>
    <xdr:to>
      <xdr:col>116</xdr:col>
      <xdr:colOff>114300</xdr:colOff>
      <xdr:row>72</xdr:row>
      <xdr:rowOff>142494</xdr:rowOff>
    </xdr:to>
    <xdr:sp macro="" textlink="">
      <xdr:nvSpPr>
        <xdr:cNvPr id="855" name="楕円 854"/>
        <xdr:cNvSpPr/>
      </xdr:nvSpPr>
      <xdr:spPr>
        <a:xfrm>
          <a:off x="22110700" y="123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127271</xdr:rowOff>
    </xdr:from>
    <xdr:ext cx="469744" cy="259045"/>
    <xdr:sp macro="" textlink="">
      <xdr:nvSpPr>
        <xdr:cNvPr id="856" name="繰出金該当値テキスト"/>
        <xdr:cNvSpPr txBox="1"/>
      </xdr:nvSpPr>
      <xdr:spPr>
        <a:xfrm>
          <a:off x="22212300" y="1230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126048</xdr:rowOff>
    </xdr:from>
    <xdr:to>
      <xdr:col>112</xdr:col>
      <xdr:colOff>38100</xdr:colOff>
      <xdr:row>79</xdr:row>
      <xdr:rowOff>56198</xdr:rowOff>
    </xdr:to>
    <xdr:sp macro="" textlink="">
      <xdr:nvSpPr>
        <xdr:cNvPr id="857" name="楕円 856"/>
        <xdr:cNvSpPr/>
      </xdr:nvSpPr>
      <xdr:spPr>
        <a:xfrm>
          <a:off x="21272500" y="13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47325</xdr:rowOff>
    </xdr:from>
    <xdr:ext cx="378565" cy="259045"/>
    <xdr:sp macro="" textlink="">
      <xdr:nvSpPr>
        <xdr:cNvPr id="858" name="テキスト ボックス 857"/>
        <xdr:cNvSpPr txBox="1"/>
      </xdr:nvSpPr>
      <xdr:spPr>
        <a:xfrm>
          <a:off x="21121317" y="1359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123000</xdr:rowOff>
    </xdr:from>
    <xdr:to>
      <xdr:col>107</xdr:col>
      <xdr:colOff>101600</xdr:colOff>
      <xdr:row>79</xdr:row>
      <xdr:rowOff>53150</xdr:rowOff>
    </xdr:to>
    <xdr:sp macro="" textlink="">
      <xdr:nvSpPr>
        <xdr:cNvPr id="859" name="楕円 858"/>
        <xdr:cNvSpPr/>
      </xdr:nvSpPr>
      <xdr:spPr>
        <a:xfrm>
          <a:off x="20383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44277</xdr:rowOff>
    </xdr:from>
    <xdr:ext cx="378565" cy="259045"/>
    <xdr:sp macro="" textlink="">
      <xdr:nvSpPr>
        <xdr:cNvPr id="860" name="テキスト ボックス 859"/>
        <xdr:cNvSpPr txBox="1"/>
      </xdr:nvSpPr>
      <xdr:spPr>
        <a:xfrm>
          <a:off x="20245017"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149479</xdr:rowOff>
    </xdr:from>
    <xdr:to>
      <xdr:col>102</xdr:col>
      <xdr:colOff>165100</xdr:colOff>
      <xdr:row>79</xdr:row>
      <xdr:rowOff>79629</xdr:rowOff>
    </xdr:to>
    <xdr:sp macro="" textlink="">
      <xdr:nvSpPr>
        <xdr:cNvPr id="861" name="楕円 860"/>
        <xdr:cNvSpPr/>
      </xdr:nvSpPr>
      <xdr:spPr>
        <a:xfrm>
          <a:off x="19494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79</xdr:row>
      <xdr:rowOff>70756</xdr:rowOff>
    </xdr:from>
    <xdr:ext cx="313932" cy="259045"/>
    <xdr:sp macro="" textlink="">
      <xdr:nvSpPr>
        <xdr:cNvPr id="862" name="テキスト ボックス 861"/>
        <xdr:cNvSpPr txBox="1"/>
      </xdr:nvSpPr>
      <xdr:spPr>
        <a:xfrm>
          <a:off x="19388333" y="13615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149861</xdr:rowOff>
    </xdr:from>
    <xdr:to>
      <xdr:col>98</xdr:col>
      <xdr:colOff>38100</xdr:colOff>
      <xdr:row>79</xdr:row>
      <xdr:rowOff>80011</xdr:rowOff>
    </xdr:to>
    <xdr:sp macro="" textlink="">
      <xdr:nvSpPr>
        <xdr:cNvPr id="863" name="楕円 862"/>
        <xdr:cNvSpPr/>
      </xdr:nvSpPr>
      <xdr:spPr>
        <a:xfrm>
          <a:off x="18605500" y="13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71138</xdr:rowOff>
    </xdr:from>
    <xdr:ext cx="313932" cy="259045"/>
    <xdr:sp macro="" textlink="">
      <xdr:nvSpPr>
        <xdr:cNvPr id="864" name="テキスト ボックス 863"/>
        <xdr:cNvSpPr txBox="1"/>
      </xdr:nvSpPr>
      <xdr:spPr>
        <a:xfrm>
          <a:off x="18499333" y="1361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人件費は、住民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千円となっており、グループ内類似団体と比べて低い水準である。これは、人口</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万人あたり職員数がグループ内で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位と少ないことや、給与の減額措置を現在も継続して実施していること等によるものである。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維持補修費は住民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月豪雨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等による公共土木施設等の修繕のため、前年度より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扶助費は、住民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千円となっており、生活保護費が他団体よりも多いこと等から、グループ内平均より高い。指定難病医療費負担や精神障害者自立支援医療費負担の支給対象人数の増等により、長期的には増加傾向にある。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補助費等は、住民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千円となっており、国民健康保険関係事業費の一部が県単位化に伴い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繰出金に変更されたため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千円となっており、グループ内では最も低い状況にある。引き続き「選択と集中」の徹底を図り、効率的・効果的な基盤整備を進めていく。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金は住民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千円となっており、国民健康保険関係事業費の一部が県単位化に伴い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繰出金に変更されたため、前年度より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1,362,781
1,350,265
3,690.94
499,121,994
493,623,933
1,267,851
322,165,901
1,088,718,525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50546</xdr:rowOff>
    </xdr:from>
    <xdr:to>
      <xdr:col>24</xdr:col>
      <xdr:colOff>63500</xdr:colOff>
      <xdr:row>36</xdr:row>
      <xdr:rowOff>80264</xdr:rowOff>
    </xdr:to>
    <xdr:cxnSp macro="">
      <xdr:nvCxnSpPr>
        <xdr:cNvPr id="59" name="直線コネクタ 58"/>
        <xdr:cNvCxnSpPr/>
      </xdr:nvCxnSpPr>
      <xdr:spPr>
        <a:xfrm flipV="1">
          <a:off x="3797300" y="622274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139209</xdr:rowOff>
    </xdr:from>
    <xdr:ext cx="378565" cy="259045"/>
    <xdr:sp macro="" textlink="">
      <xdr:nvSpPr>
        <xdr:cNvPr id="60" name="議会費平均値テキスト"/>
        <xdr:cNvSpPr txBox="1"/>
      </xdr:nvSpPr>
      <xdr:spPr>
        <a:xfrm>
          <a:off x="4686300" y="5968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32258</xdr:rowOff>
    </xdr:from>
    <xdr:to>
      <xdr:col>19</xdr:col>
      <xdr:colOff>177800</xdr:colOff>
      <xdr:row>36</xdr:row>
      <xdr:rowOff>80264</xdr:rowOff>
    </xdr:to>
    <xdr:cxnSp macro="">
      <xdr:nvCxnSpPr>
        <xdr:cNvPr id="62" name="直線コネクタ 61"/>
        <xdr:cNvCxnSpPr/>
      </xdr:nvCxnSpPr>
      <xdr:spPr>
        <a:xfrm>
          <a:off x="2908300" y="620445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60723</xdr:rowOff>
    </xdr:from>
    <xdr:ext cx="378565" cy="259045"/>
    <xdr:sp macro="" textlink="">
      <xdr:nvSpPr>
        <xdr:cNvPr id="64" name="テキスト ボックス 63"/>
        <xdr:cNvSpPr txBox="1"/>
      </xdr:nvSpPr>
      <xdr:spPr>
        <a:xfrm>
          <a:off x="35953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13970</xdr:rowOff>
    </xdr:from>
    <xdr:to>
      <xdr:col>15</xdr:col>
      <xdr:colOff>50800</xdr:colOff>
      <xdr:row>36</xdr:row>
      <xdr:rowOff>32258</xdr:rowOff>
    </xdr:to>
    <xdr:cxnSp macro="">
      <xdr:nvCxnSpPr>
        <xdr:cNvPr id="65" name="直線コネクタ 64"/>
        <xdr:cNvCxnSpPr/>
      </xdr:nvCxnSpPr>
      <xdr:spPr>
        <a:xfrm>
          <a:off x="2019300" y="61861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122191</xdr:rowOff>
    </xdr:from>
    <xdr:ext cx="378565" cy="259045"/>
    <xdr:sp macro="" textlink="">
      <xdr:nvSpPr>
        <xdr:cNvPr id="67" name="テキスト ボックス 66"/>
        <xdr:cNvSpPr txBox="1"/>
      </xdr:nvSpPr>
      <xdr:spPr>
        <a:xfrm>
          <a:off x="2719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155702</xdr:rowOff>
    </xdr:from>
    <xdr:to>
      <xdr:col>10</xdr:col>
      <xdr:colOff>114300</xdr:colOff>
      <xdr:row>36</xdr:row>
      <xdr:rowOff>13970</xdr:rowOff>
    </xdr:to>
    <xdr:cxnSp macro="">
      <xdr:nvCxnSpPr>
        <xdr:cNvPr id="68" name="直線コネクタ 67"/>
        <xdr:cNvCxnSpPr/>
      </xdr:nvCxnSpPr>
      <xdr:spPr>
        <a:xfrm>
          <a:off x="1130300" y="61564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142765</xdr:rowOff>
    </xdr:from>
    <xdr:ext cx="378565" cy="259045"/>
    <xdr:sp macro="" textlink="">
      <xdr:nvSpPr>
        <xdr:cNvPr id="70" name="テキスト ボックス 69"/>
        <xdr:cNvSpPr txBox="1"/>
      </xdr:nvSpPr>
      <xdr:spPr>
        <a:xfrm>
          <a:off x="1830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98044</xdr:rowOff>
    </xdr:from>
    <xdr:to>
      <xdr:col>6</xdr:col>
      <xdr:colOff>38100</xdr:colOff>
      <xdr:row>36</xdr:row>
      <xdr:rowOff>28194</xdr:rowOff>
    </xdr:to>
    <xdr:sp macro="" textlink="">
      <xdr:nvSpPr>
        <xdr:cNvPr id="71" name="フローチャート: 判断 70"/>
        <xdr:cNvSpPr/>
      </xdr:nvSpPr>
      <xdr:spPr>
        <a:xfrm>
          <a:off x="1079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44721</xdr:rowOff>
    </xdr:from>
    <xdr:ext cx="378565" cy="259045"/>
    <xdr:sp macro="" textlink="">
      <xdr:nvSpPr>
        <xdr:cNvPr id="72" name="テキスト ボックス 71"/>
        <xdr:cNvSpPr txBox="1"/>
      </xdr:nvSpPr>
      <xdr:spPr>
        <a:xfrm>
          <a:off x="941017" y="587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171196</xdr:rowOff>
    </xdr:from>
    <xdr:to>
      <xdr:col>24</xdr:col>
      <xdr:colOff>114300</xdr:colOff>
      <xdr:row>36</xdr:row>
      <xdr:rowOff>101346</xdr:rowOff>
    </xdr:to>
    <xdr:sp macro="" textlink="">
      <xdr:nvSpPr>
        <xdr:cNvPr id="78" name="楕円 77"/>
        <xdr:cNvSpPr/>
      </xdr:nvSpPr>
      <xdr:spPr>
        <a:xfrm>
          <a:off x="4584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149623</xdr:rowOff>
    </xdr:from>
    <xdr:ext cx="378565" cy="259045"/>
    <xdr:sp macro="" textlink="">
      <xdr:nvSpPr>
        <xdr:cNvPr id="79" name="議会費該当値テキスト"/>
        <xdr:cNvSpPr txBox="1"/>
      </xdr:nvSpPr>
      <xdr:spPr>
        <a:xfrm>
          <a:off x="4686300" y="61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29464</xdr:rowOff>
    </xdr:from>
    <xdr:to>
      <xdr:col>20</xdr:col>
      <xdr:colOff>38100</xdr:colOff>
      <xdr:row>36</xdr:row>
      <xdr:rowOff>131064</xdr:rowOff>
    </xdr:to>
    <xdr:sp macro="" textlink="">
      <xdr:nvSpPr>
        <xdr:cNvPr id="80" name="楕円 79"/>
        <xdr:cNvSpPr/>
      </xdr:nvSpPr>
      <xdr:spPr>
        <a:xfrm>
          <a:off x="3746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122191</xdr:rowOff>
    </xdr:from>
    <xdr:ext cx="378565" cy="259045"/>
    <xdr:sp macro="" textlink="">
      <xdr:nvSpPr>
        <xdr:cNvPr id="81" name="テキスト ボックス 80"/>
        <xdr:cNvSpPr txBox="1"/>
      </xdr:nvSpPr>
      <xdr:spPr>
        <a:xfrm>
          <a:off x="35953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152908</xdr:rowOff>
    </xdr:from>
    <xdr:to>
      <xdr:col>15</xdr:col>
      <xdr:colOff>101600</xdr:colOff>
      <xdr:row>36</xdr:row>
      <xdr:rowOff>83058</xdr:rowOff>
    </xdr:to>
    <xdr:sp macro="" textlink="">
      <xdr:nvSpPr>
        <xdr:cNvPr id="82" name="楕円 81"/>
        <xdr:cNvSpPr/>
      </xdr:nvSpPr>
      <xdr:spPr>
        <a:xfrm>
          <a:off x="2857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99585</xdr:rowOff>
    </xdr:from>
    <xdr:ext cx="378565" cy="259045"/>
    <xdr:sp macro="" textlink="">
      <xdr:nvSpPr>
        <xdr:cNvPr id="83" name="テキスト ボックス 82"/>
        <xdr:cNvSpPr txBox="1"/>
      </xdr:nvSpPr>
      <xdr:spPr>
        <a:xfrm>
          <a:off x="2719017" y="592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134620</xdr:rowOff>
    </xdr:from>
    <xdr:to>
      <xdr:col>10</xdr:col>
      <xdr:colOff>165100</xdr:colOff>
      <xdr:row>36</xdr:row>
      <xdr:rowOff>64770</xdr:rowOff>
    </xdr:to>
    <xdr:sp macro="" textlink="">
      <xdr:nvSpPr>
        <xdr:cNvPr id="84" name="楕円 83"/>
        <xdr:cNvSpPr/>
      </xdr:nvSpPr>
      <xdr:spPr>
        <a:xfrm>
          <a:off x="196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81297</xdr:rowOff>
    </xdr:from>
    <xdr:ext cx="378565" cy="259045"/>
    <xdr:sp macro="" textlink="">
      <xdr:nvSpPr>
        <xdr:cNvPr id="85" name="テキスト ボックス 84"/>
        <xdr:cNvSpPr txBox="1"/>
      </xdr:nvSpPr>
      <xdr:spPr>
        <a:xfrm>
          <a:off x="1830017" y="5910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104902</xdr:rowOff>
    </xdr:from>
    <xdr:to>
      <xdr:col>6</xdr:col>
      <xdr:colOff>38100</xdr:colOff>
      <xdr:row>36</xdr:row>
      <xdr:rowOff>35052</xdr:rowOff>
    </xdr:to>
    <xdr:sp macro="" textlink="">
      <xdr:nvSpPr>
        <xdr:cNvPr id="86" name="楕円 85"/>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26179</xdr:rowOff>
    </xdr:from>
    <xdr:ext cx="378565" cy="259045"/>
    <xdr:sp macro="" textlink="">
      <xdr:nvSpPr>
        <xdr:cNvPr id="87" name="テキスト ボックス 86"/>
        <xdr:cNvSpPr txBox="1"/>
      </xdr:nvSpPr>
      <xdr:spPr>
        <a:xfrm>
          <a:off x="941017" y="619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12865</xdr:rowOff>
    </xdr:from>
    <xdr:to>
      <xdr:col>24</xdr:col>
      <xdr:colOff>63500</xdr:colOff>
      <xdr:row>59</xdr:row>
      <xdr:rowOff>98971</xdr:rowOff>
    </xdr:to>
    <xdr:cxnSp macro="">
      <xdr:nvCxnSpPr>
        <xdr:cNvPr id="115" name="直線コネクタ 114"/>
        <xdr:cNvCxnSpPr/>
      </xdr:nvCxnSpPr>
      <xdr:spPr>
        <a:xfrm>
          <a:off x="3797300" y="10128415"/>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12865</xdr:rowOff>
    </xdr:from>
    <xdr:to>
      <xdr:col>19</xdr:col>
      <xdr:colOff>177800</xdr:colOff>
      <xdr:row>59</xdr:row>
      <xdr:rowOff>65291</xdr:rowOff>
    </xdr:to>
    <xdr:cxnSp macro="">
      <xdr:nvCxnSpPr>
        <xdr:cNvPr id="118" name="直線コネクタ 117"/>
        <xdr:cNvCxnSpPr/>
      </xdr:nvCxnSpPr>
      <xdr:spPr>
        <a:xfrm flipV="1">
          <a:off x="2908300" y="10128415"/>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0" name="テキスト ボックス 119"/>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70777</xdr:rowOff>
    </xdr:from>
    <xdr:to>
      <xdr:col>15</xdr:col>
      <xdr:colOff>50800</xdr:colOff>
      <xdr:row>59</xdr:row>
      <xdr:rowOff>65291</xdr:rowOff>
    </xdr:to>
    <xdr:cxnSp macro="">
      <xdr:nvCxnSpPr>
        <xdr:cNvPr id="121" name="直線コネクタ 120"/>
        <xdr:cNvCxnSpPr/>
      </xdr:nvCxnSpPr>
      <xdr:spPr>
        <a:xfrm>
          <a:off x="2019300" y="10014877"/>
          <a:ext cx="8890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64038</xdr:rowOff>
    </xdr:from>
    <xdr:ext cx="534377" cy="259045"/>
    <xdr:sp macro="" textlink="">
      <xdr:nvSpPr>
        <xdr:cNvPr id="123" name="テキスト ボックス 122"/>
        <xdr:cNvSpPr txBox="1"/>
      </xdr:nvSpPr>
      <xdr:spPr>
        <a:xfrm>
          <a:off x="2641111" y="98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120574</xdr:rowOff>
    </xdr:from>
    <xdr:to>
      <xdr:col>10</xdr:col>
      <xdr:colOff>114300</xdr:colOff>
      <xdr:row>58</xdr:row>
      <xdr:rowOff>70777</xdr:rowOff>
    </xdr:to>
    <xdr:cxnSp macro="">
      <xdr:nvCxnSpPr>
        <xdr:cNvPr id="124" name="直線コネクタ 123"/>
        <xdr:cNvCxnSpPr/>
      </xdr:nvCxnSpPr>
      <xdr:spPr>
        <a:xfrm>
          <a:off x="1130300" y="9721774"/>
          <a:ext cx="889000" cy="29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26" name="テキスト ボックス 125"/>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698</xdr:rowOff>
    </xdr:from>
    <xdr:to>
      <xdr:col>6</xdr:col>
      <xdr:colOff>38100</xdr:colOff>
      <xdr:row>53</xdr:row>
      <xdr:rowOff>102298</xdr:rowOff>
    </xdr:to>
    <xdr:sp macro="" textlink="">
      <xdr:nvSpPr>
        <xdr:cNvPr id="127" name="フローチャート: 判断 126"/>
        <xdr:cNvSpPr/>
      </xdr:nvSpPr>
      <xdr:spPr>
        <a:xfrm>
          <a:off x="1079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118825</xdr:rowOff>
    </xdr:from>
    <xdr:ext cx="534377" cy="259045"/>
    <xdr:sp macro="" textlink="">
      <xdr:nvSpPr>
        <xdr:cNvPr id="128" name="テキスト ボックス 127"/>
        <xdr:cNvSpPr txBox="1"/>
      </xdr:nvSpPr>
      <xdr:spPr>
        <a:xfrm>
          <a:off x="863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48171</xdr:rowOff>
    </xdr:from>
    <xdr:to>
      <xdr:col>24</xdr:col>
      <xdr:colOff>114300</xdr:colOff>
      <xdr:row>59</xdr:row>
      <xdr:rowOff>149771</xdr:rowOff>
    </xdr:to>
    <xdr:sp macro="" textlink="">
      <xdr:nvSpPr>
        <xdr:cNvPr id="134" name="楕円 133"/>
        <xdr:cNvSpPr/>
      </xdr:nvSpPr>
      <xdr:spPr>
        <a:xfrm>
          <a:off x="4584700" y="101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134548</xdr:rowOff>
    </xdr:from>
    <xdr:ext cx="534377" cy="259045"/>
    <xdr:sp macro="" textlink="">
      <xdr:nvSpPr>
        <xdr:cNvPr id="135" name="総務費該当値テキスト"/>
        <xdr:cNvSpPr txBox="1"/>
      </xdr:nvSpPr>
      <xdr:spPr>
        <a:xfrm>
          <a:off x="4686300" y="100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133515</xdr:rowOff>
    </xdr:from>
    <xdr:to>
      <xdr:col>20</xdr:col>
      <xdr:colOff>38100</xdr:colOff>
      <xdr:row>59</xdr:row>
      <xdr:rowOff>63665</xdr:rowOff>
    </xdr:to>
    <xdr:sp macro="" textlink="">
      <xdr:nvSpPr>
        <xdr:cNvPr id="136" name="楕円 135"/>
        <xdr:cNvSpPr/>
      </xdr:nvSpPr>
      <xdr:spPr>
        <a:xfrm>
          <a:off x="3746500" y="100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54792</xdr:rowOff>
    </xdr:from>
    <xdr:ext cx="534377" cy="259045"/>
    <xdr:sp macro="" textlink="">
      <xdr:nvSpPr>
        <xdr:cNvPr id="137" name="テキスト ボックス 136"/>
        <xdr:cNvSpPr txBox="1"/>
      </xdr:nvSpPr>
      <xdr:spPr>
        <a:xfrm>
          <a:off x="3517411" y="101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14491</xdr:rowOff>
    </xdr:from>
    <xdr:to>
      <xdr:col>15</xdr:col>
      <xdr:colOff>101600</xdr:colOff>
      <xdr:row>59</xdr:row>
      <xdr:rowOff>116091</xdr:rowOff>
    </xdr:to>
    <xdr:sp macro="" textlink="">
      <xdr:nvSpPr>
        <xdr:cNvPr id="138" name="楕円 137"/>
        <xdr:cNvSpPr/>
      </xdr:nvSpPr>
      <xdr:spPr>
        <a:xfrm>
          <a:off x="2857500" y="101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107218</xdr:rowOff>
    </xdr:from>
    <xdr:ext cx="534377" cy="259045"/>
    <xdr:sp macro="" textlink="">
      <xdr:nvSpPr>
        <xdr:cNvPr id="139" name="テキスト ボックス 138"/>
        <xdr:cNvSpPr txBox="1"/>
      </xdr:nvSpPr>
      <xdr:spPr>
        <a:xfrm>
          <a:off x="2641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19977</xdr:rowOff>
    </xdr:from>
    <xdr:to>
      <xdr:col>10</xdr:col>
      <xdr:colOff>165100</xdr:colOff>
      <xdr:row>58</xdr:row>
      <xdr:rowOff>121577</xdr:rowOff>
    </xdr:to>
    <xdr:sp macro="" textlink="">
      <xdr:nvSpPr>
        <xdr:cNvPr id="140" name="楕円 139"/>
        <xdr:cNvSpPr/>
      </xdr:nvSpPr>
      <xdr:spPr>
        <a:xfrm>
          <a:off x="1968500" y="99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138104</xdr:rowOff>
    </xdr:from>
    <xdr:ext cx="534377" cy="259045"/>
    <xdr:sp macro="" textlink="">
      <xdr:nvSpPr>
        <xdr:cNvPr id="141" name="テキスト ボックス 140"/>
        <xdr:cNvSpPr txBox="1"/>
      </xdr:nvSpPr>
      <xdr:spPr>
        <a:xfrm>
          <a:off x="1752111" y="97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69774</xdr:rowOff>
    </xdr:from>
    <xdr:to>
      <xdr:col>6</xdr:col>
      <xdr:colOff>38100</xdr:colOff>
      <xdr:row>56</xdr:row>
      <xdr:rowOff>171374</xdr:rowOff>
    </xdr:to>
    <xdr:sp macro="" textlink="">
      <xdr:nvSpPr>
        <xdr:cNvPr id="142" name="楕円 141"/>
        <xdr:cNvSpPr/>
      </xdr:nvSpPr>
      <xdr:spPr>
        <a:xfrm>
          <a:off x="1079500" y="96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162501</xdr:rowOff>
    </xdr:from>
    <xdr:ext cx="534377" cy="259045"/>
    <xdr:sp macro="" textlink="">
      <xdr:nvSpPr>
        <xdr:cNvPr id="143" name="テキスト ボックス 142"/>
        <xdr:cNvSpPr txBox="1"/>
      </xdr:nvSpPr>
      <xdr:spPr>
        <a:xfrm>
          <a:off x="863111" y="97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23457</xdr:rowOff>
    </xdr:from>
    <xdr:to>
      <xdr:col>24</xdr:col>
      <xdr:colOff>62865</xdr:colOff>
      <xdr:row>77</xdr:row>
      <xdr:rowOff>154330</xdr:rowOff>
    </xdr:to>
    <xdr:cxnSp macro="">
      <xdr:nvCxnSpPr>
        <xdr:cNvPr id="166" name="直線コネクタ 165"/>
        <xdr:cNvCxnSpPr/>
      </xdr:nvCxnSpPr>
      <xdr:spPr>
        <a:xfrm flipV="1">
          <a:off x="4633595" y="12539307"/>
          <a:ext cx="1270" cy="81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158157</xdr:rowOff>
    </xdr:from>
    <xdr:ext cx="534377" cy="259045"/>
    <xdr:sp macro="" textlink="">
      <xdr:nvSpPr>
        <xdr:cNvPr id="167" name="民生費最小値テキスト"/>
        <xdr:cNvSpPr txBox="1"/>
      </xdr:nvSpPr>
      <xdr:spPr>
        <a:xfrm>
          <a:off x="4686300" y="133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154330</xdr:rowOff>
    </xdr:from>
    <xdr:to>
      <xdr:col>24</xdr:col>
      <xdr:colOff>152400</xdr:colOff>
      <xdr:row>77</xdr:row>
      <xdr:rowOff>154330</xdr:rowOff>
    </xdr:to>
    <xdr:cxnSp macro="">
      <xdr:nvCxnSpPr>
        <xdr:cNvPr id="168" name="直線コネクタ 167"/>
        <xdr:cNvCxnSpPr/>
      </xdr:nvCxnSpPr>
      <xdr:spPr>
        <a:xfrm>
          <a:off x="4546600" y="133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141584</xdr:rowOff>
    </xdr:from>
    <xdr:ext cx="534377" cy="259045"/>
    <xdr:sp macro="" textlink="">
      <xdr:nvSpPr>
        <xdr:cNvPr id="169" name="民生費最大値テキスト"/>
        <xdr:cNvSpPr txBox="1"/>
      </xdr:nvSpPr>
      <xdr:spPr>
        <a:xfrm>
          <a:off x="4686300" y="12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23457</xdr:rowOff>
    </xdr:from>
    <xdr:to>
      <xdr:col>24</xdr:col>
      <xdr:colOff>152400</xdr:colOff>
      <xdr:row>73</xdr:row>
      <xdr:rowOff>23457</xdr:rowOff>
    </xdr:to>
    <xdr:cxnSp macro="">
      <xdr:nvCxnSpPr>
        <xdr:cNvPr id="170" name="直線コネクタ 169"/>
        <xdr:cNvCxnSpPr/>
      </xdr:nvCxnSpPr>
      <xdr:spPr>
        <a:xfrm>
          <a:off x="4546600" y="125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105753</xdr:rowOff>
    </xdr:from>
    <xdr:to>
      <xdr:col>24</xdr:col>
      <xdr:colOff>63500</xdr:colOff>
      <xdr:row>76</xdr:row>
      <xdr:rowOff>108038</xdr:rowOff>
    </xdr:to>
    <xdr:cxnSp macro="">
      <xdr:nvCxnSpPr>
        <xdr:cNvPr id="171" name="直線コネクタ 170"/>
        <xdr:cNvCxnSpPr/>
      </xdr:nvCxnSpPr>
      <xdr:spPr>
        <a:xfrm>
          <a:off x="3797300" y="1313595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63771</xdr:rowOff>
    </xdr:from>
    <xdr:ext cx="534377" cy="259045"/>
    <xdr:sp macro="" textlink="">
      <xdr:nvSpPr>
        <xdr:cNvPr id="172" name="民生費平均値テキスト"/>
        <xdr:cNvSpPr txBox="1"/>
      </xdr:nvSpPr>
      <xdr:spPr>
        <a:xfrm>
          <a:off x="4686300" y="1275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73" name="フローチャート: 判断 172"/>
        <xdr:cNvSpPr/>
      </xdr:nvSpPr>
      <xdr:spPr>
        <a:xfrm>
          <a:off x="4584700" y="128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105753</xdr:rowOff>
    </xdr:from>
    <xdr:to>
      <xdr:col>19</xdr:col>
      <xdr:colOff>177800</xdr:colOff>
      <xdr:row>77</xdr:row>
      <xdr:rowOff>63691</xdr:rowOff>
    </xdr:to>
    <xdr:cxnSp macro="">
      <xdr:nvCxnSpPr>
        <xdr:cNvPr id="174" name="直線コネクタ 173"/>
        <xdr:cNvCxnSpPr/>
      </xdr:nvCxnSpPr>
      <xdr:spPr>
        <a:xfrm flipV="1">
          <a:off x="2908300" y="13135953"/>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146469</xdr:rowOff>
    </xdr:from>
    <xdr:to>
      <xdr:col>20</xdr:col>
      <xdr:colOff>38100</xdr:colOff>
      <xdr:row>75</xdr:row>
      <xdr:rowOff>76619</xdr:rowOff>
    </xdr:to>
    <xdr:sp macro="" textlink="">
      <xdr:nvSpPr>
        <xdr:cNvPr id="175" name="フローチャート: 判断 174"/>
        <xdr:cNvSpPr/>
      </xdr:nvSpPr>
      <xdr:spPr>
        <a:xfrm>
          <a:off x="3746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93146</xdr:rowOff>
    </xdr:from>
    <xdr:ext cx="534377" cy="259045"/>
    <xdr:sp macro="" textlink="">
      <xdr:nvSpPr>
        <xdr:cNvPr id="176" name="テキスト ボックス 175"/>
        <xdr:cNvSpPr txBox="1"/>
      </xdr:nvSpPr>
      <xdr:spPr>
        <a:xfrm>
          <a:off x="35174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63691</xdr:rowOff>
    </xdr:from>
    <xdr:to>
      <xdr:col>15</xdr:col>
      <xdr:colOff>50800</xdr:colOff>
      <xdr:row>77</xdr:row>
      <xdr:rowOff>85827</xdr:rowOff>
    </xdr:to>
    <xdr:cxnSp macro="">
      <xdr:nvCxnSpPr>
        <xdr:cNvPr id="177" name="直線コネクタ 176"/>
        <xdr:cNvCxnSpPr/>
      </xdr:nvCxnSpPr>
      <xdr:spPr>
        <a:xfrm flipV="1">
          <a:off x="2019300" y="13265341"/>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27178</xdr:rowOff>
    </xdr:from>
    <xdr:to>
      <xdr:col>15</xdr:col>
      <xdr:colOff>101600</xdr:colOff>
      <xdr:row>76</xdr:row>
      <xdr:rowOff>128778</xdr:rowOff>
    </xdr:to>
    <xdr:sp macro="" textlink="">
      <xdr:nvSpPr>
        <xdr:cNvPr id="178" name="フローチャート: 判断 177"/>
        <xdr:cNvSpPr/>
      </xdr:nvSpPr>
      <xdr:spPr>
        <a:xfrm>
          <a:off x="2857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145305</xdr:rowOff>
    </xdr:from>
    <xdr:ext cx="534377" cy="259045"/>
    <xdr:sp macro="" textlink="">
      <xdr:nvSpPr>
        <xdr:cNvPr id="179" name="テキスト ボックス 178"/>
        <xdr:cNvSpPr txBox="1"/>
      </xdr:nvSpPr>
      <xdr:spPr>
        <a:xfrm>
          <a:off x="26411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85827</xdr:rowOff>
    </xdr:from>
    <xdr:to>
      <xdr:col>10</xdr:col>
      <xdr:colOff>114300</xdr:colOff>
      <xdr:row>78</xdr:row>
      <xdr:rowOff>39573</xdr:rowOff>
    </xdr:to>
    <xdr:cxnSp macro="">
      <xdr:nvCxnSpPr>
        <xdr:cNvPr id="180" name="直線コネクタ 179"/>
        <xdr:cNvCxnSpPr/>
      </xdr:nvCxnSpPr>
      <xdr:spPr>
        <a:xfrm flipV="1">
          <a:off x="1130300" y="13287477"/>
          <a:ext cx="889000" cy="1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92481</xdr:rowOff>
    </xdr:from>
    <xdr:to>
      <xdr:col>10</xdr:col>
      <xdr:colOff>165100</xdr:colOff>
      <xdr:row>77</xdr:row>
      <xdr:rowOff>22631</xdr:rowOff>
    </xdr:to>
    <xdr:sp macro="" textlink="">
      <xdr:nvSpPr>
        <xdr:cNvPr id="181" name="フローチャート: 判断 180"/>
        <xdr:cNvSpPr/>
      </xdr:nvSpPr>
      <xdr:spPr>
        <a:xfrm>
          <a:off x="1968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39158</xdr:rowOff>
    </xdr:from>
    <xdr:ext cx="534377" cy="259045"/>
    <xdr:sp macro="" textlink="">
      <xdr:nvSpPr>
        <xdr:cNvPr id="182" name="テキスト ボックス 181"/>
        <xdr:cNvSpPr txBox="1"/>
      </xdr:nvSpPr>
      <xdr:spPr>
        <a:xfrm>
          <a:off x="1752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111151</xdr:rowOff>
    </xdr:from>
    <xdr:to>
      <xdr:col>6</xdr:col>
      <xdr:colOff>38100</xdr:colOff>
      <xdr:row>71</xdr:row>
      <xdr:rowOff>41301</xdr:rowOff>
    </xdr:to>
    <xdr:sp macro="" textlink="">
      <xdr:nvSpPr>
        <xdr:cNvPr id="183" name="フローチャート: 判断 182"/>
        <xdr:cNvSpPr/>
      </xdr:nvSpPr>
      <xdr:spPr>
        <a:xfrm>
          <a:off x="1079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57828</xdr:rowOff>
    </xdr:from>
    <xdr:ext cx="534377" cy="259045"/>
    <xdr:sp macro="" textlink="">
      <xdr:nvSpPr>
        <xdr:cNvPr id="184" name="テキスト ボックス 183"/>
        <xdr:cNvSpPr txBox="1"/>
      </xdr:nvSpPr>
      <xdr:spPr>
        <a:xfrm>
          <a:off x="863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57238</xdr:rowOff>
    </xdr:from>
    <xdr:to>
      <xdr:col>24</xdr:col>
      <xdr:colOff>114300</xdr:colOff>
      <xdr:row>76</xdr:row>
      <xdr:rowOff>158838</xdr:rowOff>
    </xdr:to>
    <xdr:sp macro="" textlink="">
      <xdr:nvSpPr>
        <xdr:cNvPr id="190" name="楕円 189"/>
        <xdr:cNvSpPr/>
      </xdr:nvSpPr>
      <xdr:spPr>
        <a:xfrm>
          <a:off x="45847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35665</xdr:rowOff>
    </xdr:from>
    <xdr:ext cx="534377" cy="259045"/>
    <xdr:sp macro="" textlink="">
      <xdr:nvSpPr>
        <xdr:cNvPr id="191" name="民生費該当値テキスト"/>
        <xdr:cNvSpPr txBox="1"/>
      </xdr:nvSpPr>
      <xdr:spPr>
        <a:xfrm>
          <a:off x="4686300" y="130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54953</xdr:rowOff>
    </xdr:from>
    <xdr:to>
      <xdr:col>20</xdr:col>
      <xdr:colOff>38100</xdr:colOff>
      <xdr:row>76</xdr:row>
      <xdr:rowOff>156553</xdr:rowOff>
    </xdr:to>
    <xdr:sp macro="" textlink="">
      <xdr:nvSpPr>
        <xdr:cNvPr id="192" name="楕円 191"/>
        <xdr:cNvSpPr/>
      </xdr:nvSpPr>
      <xdr:spPr>
        <a:xfrm>
          <a:off x="3746500" y="13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147680</xdr:rowOff>
    </xdr:from>
    <xdr:ext cx="534377" cy="259045"/>
    <xdr:sp macro="" textlink="">
      <xdr:nvSpPr>
        <xdr:cNvPr id="193" name="テキスト ボックス 192"/>
        <xdr:cNvSpPr txBox="1"/>
      </xdr:nvSpPr>
      <xdr:spPr>
        <a:xfrm>
          <a:off x="3517411" y="131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12891</xdr:rowOff>
    </xdr:from>
    <xdr:to>
      <xdr:col>15</xdr:col>
      <xdr:colOff>101600</xdr:colOff>
      <xdr:row>77</xdr:row>
      <xdr:rowOff>114491</xdr:rowOff>
    </xdr:to>
    <xdr:sp macro="" textlink="">
      <xdr:nvSpPr>
        <xdr:cNvPr id="194" name="楕円 193"/>
        <xdr:cNvSpPr/>
      </xdr:nvSpPr>
      <xdr:spPr>
        <a:xfrm>
          <a:off x="28575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105618</xdr:rowOff>
    </xdr:from>
    <xdr:ext cx="534377" cy="259045"/>
    <xdr:sp macro="" textlink="">
      <xdr:nvSpPr>
        <xdr:cNvPr id="195" name="テキスト ボックス 194"/>
        <xdr:cNvSpPr txBox="1"/>
      </xdr:nvSpPr>
      <xdr:spPr>
        <a:xfrm>
          <a:off x="2641111" y="133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35027</xdr:rowOff>
    </xdr:from>
    <xdr:to>
      <xdr:col>10</xdr:col>
      <xdr:colOff>165100</xdr:colOff>
      <xdr:row>77</xdr:row>
      <xdr:rowOff>136627</xdr:rowOff>
    </xdr:to>
    <xdr:sp macro="" textlink="">
      <xdr:nvSpPr>
        <xdr:cNvPr id="196" name="楕円 195"/>
        <xdr:cNvSpPr/>
      </xdr:nvSpPr>
      <xdr:spPr>
        <a:xfrm>
          <a:off x="1968500" y="132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127754</xdr:rowOff>
    </xdr:from>
    <xdr:ext cx="534377" cy="259045"/>
    <xdr:sp macro="" textlink="">
      <xdr:nvSpPr>
        <xdr:cNvPr id="197" name="テキスト ボックス 196"/>
        <xdr:cNvSpPr txBox="1"/>
      </xdr:nvSpPr>
      <xdr:spPr>
        <a:xfrm>
          <a:off x="1752111" y="133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160223</xdr:rowOff>
    </xdr:from>
    <xdr:to>
      <xdr:col>6</xdr:col>
      <xdr:colOff>38100</xdr:colOff>
      <xdr:row>78</xdr:row>
      <xdr:rowOff>90373</xdr:rowOff>
    </xdr:to>
    <xdr:sp macro="" textlink="">
      <xdr:nvSpPr>
        <xdr:cNvPr id="198" name="楕円 197"/>
        <xdr:cNvSpPr/>
      </xdr:nvSpPr>
      <xdr:spPr>
        <a:xfrm>
          <a:off x="1079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81500</xdr:rowOff>
    </xdr:from>
    <xdr:ext cx="534377" cy="259045"/>
    <xdr:sp macro="" textlink="">
      <xdr:nvSpPr>
        <xdr:cNvPr id="199" name="テキスト ボックス 198"/>
        <xdr:cNvSpPr txBox="1"/>
      </xdr:nvSpPr>
      <xdr:spPr>
        <a:xfrm>
          <a:off x="863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80417</xdr:rowOff>
    </xdr:from>
    <xdr:to>
      <xdr:col>24</xdr:col>
      <xdr:colOff>62865</xdr:colOff>
      <xdr:row>98</xdr:row>
      <xdr:rowOff>126975</xdr:rowOff>
    </xdr:to>
    <xdr:cxnSp macro="">
      <xdr:nvCxnSpPr>
        <xdr:cNvPr id="222" name="直線コネクタ 221"/>
        <xdr:cNvCxnSpPr/>
      </xdr:nvCxnSpPr>
      <xdr:spPr>
        <a:xfrm flipV="1">
          <a:off x="4633595" y="16196717"/>
          <a:ext cx="1270" cy="732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130802</xdr:rowOff>
    </xdr:from>
    <xdr:ext cx="534377" cy="259045"/>
    <xdr:sp macro="" textlink="">
      <xdr:nvSpPr>
        <xdr:cNvPr id="223" name="衛生費最小値テキスト"/>
        <xdr:cNvSpPr txBox="1"/>
      </xdr:nvSpPr>
      <xdr:spPr>
        <a:xfrm>
          <a:off x="4686300" y="169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126975</xdr:rowOff>
    </xdr:from>
    <xdr:to>
      <xdr:col>24</xdr:col>
      <xdr:colOff>152400</xdr:colOff>
      <xdr:row>98</xdr:row>
      <xdr:rowOff>126975</xdr:rowOff>
    </xdr:to>
    <xdr:cxnSp macro="">
      <xdr:nvCxnSpPr>
        <xdr:cNvPr id="224" name="直線コネクタ 223"/>
        <xdr:cNvCxnSpPr/>
      </xdr:nvCxnSpPr>
      <xdr:spPr>
        <a:xfrm>
          <a:off x="4546600" y="1692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27094</xdr:rowOff>
    </xdr:from>
    <xdr:ext cx="534377" cy="259045"/>
    <xdr:sp macro="" textlink="">
      <xdr:nvSpPr>
        <xdr:cNvPr id="225" name="衛生費最大値テキスト"/>
        <xdr:cNvSpPr txBox="1"/>
      </xdr:nvSpPr>
      <xdr:spPr>
        <a:xfrm>
          <a:off x="4686300" y="159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80417</xdr:rowOff>
    </xdr:from>
    <xdr:to>
      <xdr:col>24</xdr:col>
      <xdr:colOff>152400</xdr:colOff>
      <xdr:row>94</xdr:row>
      <xdr:rowOff>80417</xdr:rowOff>
    </xdr:to>
    <xdr:cxnSp macro="">
      <xdr:nvCxnSpPr>
        <xdr:cNvPr id="226" name="直線コネクタ 225"/>
        <xdr:cNvCxnSpPr/>
      </xdr:nvCxnSpPr>
      <xdr:spPr>
        <a:xfrm>
          <a:off x="4546600" y="1619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13894</xdr:rowOff>
    </xdr:from>
    <xdr:to>
      <xdr:col>24</xdr:col>
      <xdr:colOff>63500</xdr:colOff>
      <xdr:row>95</xdr:row>
      <xdr:rowOff>80645</xdr:rowOff>
    </xdr:to>
    <xdr:cxnSp macro="">
      <xdr:nvCxnSpPr>
        <xdr:cNvPr id="227" name="直線コネクタ 226"/>
        <xdr:cNvCxnSpPr/>
      </xdr:nvCxnSpPr>
      <xdr:spPr>
        <a:xfrm>
          <a:off x="3797300" y="15615844"/>
          <a:ext cx="838200" cy="75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95521</xdr:rowOff>
    </xdr:from>
    <xdr:ext cx="534377" cy="259045"/>
    <xdr:sp macro="" textlink="">
      <xdr:nvSpPr>
        <xdr:cNvPr id="228" name="衛生費平均値テキスト"/>
        <xdr:cNvSpPr txBox="1"/>
      </xdr:nvSpPr>
      <xdr:spPr>
        <a:xfrm>
          <a:off x="4686300" y="1655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117094</xdr:rowOff>
    </xdr:from>
    <xdr:to>
      <xdr:col>24</xdr:col>
      <xdr:colOff>114300</xdr:colOff>
      <xdr:row>97</xdr:row>
      <xdr:rowOff>47244</xdr:rowOff>
    </xdr:to>
    <xdr:sp macro="" textlink="">
      <xdr:nvSpPr>
        <xdr:cNvPr id="229" name="フローチャート: 判断 228"/>
        <xdr:cNvSpPr/>
      </xdr:nvSpPr>
      <xdr:spPr>
        <a:xfrm>
          <a:off x="4584700" y="1657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13894</xdr:rowOff>
    </xdr:from>
    <xdr:to>
      <xdr:col>19</xdr:col>
      <xdr:colOff>177800</xdr:colOff>
      <xdr:row>91</xdr:row>
      <xdr:rowOff>80569</xdr:rowOff>
    </xdr:to>
    <xdr:cxnSp macro="">
      <xdr:nvCxnSpPr>
        <xdr:cNvPr id="230" name="直線コネクタ 229"/>
        <xdr:cNvCxnSpPr/>
      </xdr:nvCxnSpPr>
      <xdr:spPr>
        <a:xfrm flipV="1">
          <a:off x="2908300" y="1561584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9500</xdr:rowOff>
    </xdr:from>
    <xdr:to>
      <xdr:col>20</xdr:col>
      <xdr:colOff>38100</xdr:colOff>
      <xdr:row>96</xdr:row>
      <xdr:rowOff>111100</xdr:rowOff>
    </xdr:to>
    <xdr:sp macro="" textlink="">
      <xdr:nvSpPr>
        <xdr:cNvPr id="231" name="フローチャート: 判断 230"/>
        <xdr:cNvSpPr/>
      </xdr:nvSpPr>
      <xdr:spPr>
        <a:xfrm>
          <a:off x="3746500" y="164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102227</xdr:rowOff>
    </xdr:from>
    <xdr:ext cx="534377" cy="259045"/>
    <xdr:sp macro="" textlink="">
      <xdr:nvSpPr>
        <xdr:cNvPr id="232" name="テキスト ボックス 231"/>
        <xdr:cNvSpPr txBox="1"/>
      </xdr:nvSpPr>
      <xdr:spPr>
        <a:xfrm>
          <a:off x="3517411" y="165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80569</xdr:rowOff>
    </xdr:from>
    <xdr:to>
      <xdr:col>15</xdr:col>
      <xdr:colOff>50800</xdr:colOff>
      <xdr:row>94</xdr:row>
      <xdr:rowOff>5435</xdr:rowOff>
    </xdr:to>
    <xdr:cxnSp macro="">
      <xdr:nvCxnSpPr>
        <xdr:cNvPr id="233" name="直線コネクタ 232"/>
        <xdr:cNvCxnSpPr/>
      </xdr:nvCxnSpPr>
      <xdr:spPr>
        <a:xfrm flipV="1">
          <a:off x="2019300" y="15682519"/>
          <a:ext cx="889000" cy="4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109702</xdr:rowOff>
    </xdr:from>
    <xdr:to>
      <xdr:col>15</xdr:col>
      <xdr:colOff>101600</xdr:colOff>
      <xdr:row>97</xdr:row>
      <xdr:rowOff>39852</xdr:rowOff>
    </xdr:to>
    <xdr:sp macro="" textlink="">
      <xdr:nvSpPr>
        <xdr:cNvPr id="234" name="フローチャート: 判断 233"/>
        <xdr:cNvSpPr/>
      </xdr:nvSpPr>
      <xdr:spPr>
        <a:xfrm>
          <a:off x="28575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30979</xdr:rowOff>
    </xdr:from>
    <xdr:ext cx="534377" cy="259045"/>
    <xdr:sp macro="" textlink="">
      <xdr:nvSpPr>
        <xdr:cNvPr id="235" name="テキスト ボックス 234"/>
        <xdr:cNvSpPr txBox="1"/>
      </xdr:nvSpPr>
      <xdr:spPr>
        <a:xfrm>
          <a:off x="2641111" y="166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5435</xdr:rowOff>
    </xdr:from>
    <xdr:to>
      <xdr:col>10</xdr:col>
      <xdr:colOff>114300</xdr:colOff>
      <xdr:row>97</xdr:row>
      <xdr:rowOff>29057</xdr:rowOff>
    </xdr:to>
    <xdr:cxnSp macro="">
      <xdr:nvCxnSpPr>
        <xdr:cNvPr id="236" name="直線コネクタ 235"/>
        <xdr:cNvCxnSpPr/>
      </xdr:nvCxnSpPr>
      <xdr:spPr>
        <a:xfrm flipV="1">
          <a:off x="1130300" y="16121735"/>
          <a:ext cx="889000" cy="5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61392</xdr:rowOff>
    </xdr:from>
    <xdr:to>
      <xdr:col>10</xdr:col>
      <xdr:colOff>165100</xdr:colOff>
      <xdr:row>96</xdr:row>
      <xdr:rowOff>162992</xdr:rowOff>
    </xdr:to>
    <xdr:sp macro="" textlink="">
      <xdr:nvSpPr>
        <xdr:cNvPr id="237" name="フローチャート: 判断 236"/>
        <xdr:cNvSpPr/>
      </xdr:nvSpPr>
      <xdr:spPr>
        <a:xfrm>
          <a:off x="1968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154119</xdr:rowOff>
    </xdr:from>
    <xdr:ext cx="534377" cy="259045"/>
    <xdr:sp macro="" textlink="">
      <xdr:nvSpPr>
        <xdr:cNvPr id="238" name="テキスト ボックス 237"/>
        <xdr:cNvSpPr txBox="1"/>
      </xdr:nvSpPr>
      <xdr:spPr>
        <a:xfrm>
          <a:off x="1752111"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32893</xdr:rowOff>
    </xdr:from>
    <xdr:to>
      <xdr:col>6</xdr:col>
      <xdr:colOff>38100</xdr:colOff>
      <xdr:row>96</xdr:row>
      <xdr:rowOff>134493</xdr:rowOff>
    </xdr:to>
    <xdr:sp macro="" textlink="">
      <xdr:nvSpPr>
        <xdr:cNvPr id="239" name="フローチャート: 判断 238"/>
        <xdr:cNvSpPr/>
      </xdr:nvSpPr>
      <xdr:spPr>
        <a:xfrm>
          <a:off x="1079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151020</xdr:rowOff>
    </xdr:from>
    <xdr:ext cx="534377" cy="259045"/>
    <xdr:sp macro="" textlink="">
      <xdr:nvSpPr>
        <xdr:cNvPr id="240" name="テキスト ボックス 239"/>
        <xdr:cNvSpPr txBox="1"/>
      </xdr:nvSpPr>
      <xdr:spPr>
        <a:xfrm>
          <a:off x="863111" y="162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29845</xdr:rowOff>
    </xdr:from>
    <xdr:to>
      <xdr:col>24</xdr:col>
      <xdr:colOff>114300</xdr:colOff>
      <xdr:row>95</xdr:row>
      <xdr:rowOff>131445</xdr:rowOff>
    </xdr:to>
    <xdr:sp macro="" textlink="">
      <xdr:nvSpPr>
        <xdr:cNvPr id="246" name="楕円 245"/>
        <xdr:cNvSpPr/>
      </xdr:nvSpPr>
      <xdr:spPr>
        <a:xfrm>
          <a:off x="4584700" y="163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52722</xdr:rowOff>
    </xdr:from>
    <xdr:ext cx="534377" cy="259045"/>
    <xdr:sp macro="" textlink="">
      <xdr:nvSpPr>
        <xdr:cNvPr id="247" name="衛生費該当値テキスト"/>
        <xdr:cNvSpPr txBox="1"/>
      </xdr:nvSpPr>
      <xdr:spPr>
        <a:xfrm>
          <a:off x="4686300" y="161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134544</xdr:rowOff>
    </xdr:from>
    <xdr:to>
      <xdr:col>20</xdr:col>
      <xdr:colOff>38100</xdr:colOff>
      <xdr:row>91</xdr:row>
      <xdr:rowOff>64694</xdr:rowOff>
    </xdr:to>
    <xdr:sp macro="" textlink="">
      <xdr:nvSpPr>
        <xdr:cNvPr id="248" name="楕円 247"/>
        <xdr:cNvSpPr/>
      </xdr:nvSpPr>
      <xdr:spPr>
        <a:xfrm>
          <a:off x="3746500" y="155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81221</xdr:rowOff>
    </xdr:from>
    <xdr:ext cx="534377" cy="259045"/>
    <xdr:sp macro="" textlink="">
      <xdr:nvSpPr>
        <xdr:cNvPr id="249" name="テキスト ボックス 248"/>
        <xdr:cNvSpPr txBox="1"/>
      </xdr:nvSpPr>
      <xdr:spPr>
        <a:xfrm>
          <a:off x="3517411" y="153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29769</xdr:rowOff>
    </xdr:from>
    <xdr:to>
      <xdr:col>15</xdr:col>
      <xdr:colOff>101600</xdr:colOff>
      <xdr:row>91</xdr:row>
      <xdr:rowOff>131369</xdr:rowOff>
    </xdr:to>
    <xdr:sp macro="" textlink="">
      <xdr:nvSpPr>
        <xdr:cNvPr id="250" name="楕円 249"/>
        <xdr:cNvSpPr/>
      </xdr:nvSpPr>
      <xdr:spPr>
        <a:xfrm>
          <a:off x="2857500" y="156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147896</xdr:rowOff>
    </xdr:from>
    <xdr:ext cx="534377" cy="259045"/>
    <xdr:sp macro="" textlink="">
      <xdr:nvSpPr>
        <xdr:cNvPr id="251" name="テキスト ボックス 250"/>
        <xdr:cNvSpPr txBox="1"/>
      </xdr:nvSpPr>
      <xdr:spPr>
        <a:xfrm>
          <a:off x="2641111" y="1540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126085</xdr:rowOff>
    </xdr:from>
    <xdr:to>
      <xdr:col>10</xdr:col>
      <xdr:colOff>165100</xdr:colOff>
      <xdr:row>94</xdr:row>
      <xdr:rowOff>56235</xdr:rowOff>
    </xdr:to>
    <xdr:sp macro="" textlink="">
      <xdr:nvSpPr>
        <xdr:cNvPr id="252" name="楕円 251"/>
        <xdr:cNvSpPr/>
      </xdr:nvSpPr>
      <xdr:spPr>
        <a:xfrm>
          <a:off x="1968500" y="160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72762</xdr:rowOff>
    </xdr:from>
    <xdr:ext cx="534377" cy="259045"/>
    <xdr:sp macro="" textlink="">
      <xdr:nvSpPr>
        <xdr:cNvPr id="253" name="テキスト ボックス 252"/>
        <xdr:cNvSpPr txBox="1"/>
      </xdr:nvSpPr>
      <xdr:spPr>
        <a:xfrm>
          <a:off x="1752111" y="158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149707</xdr:rowOff>
    </xdr:from>
    <xdr:to>
      <xdr:col>6</xdr:col>
      <xdr:colOff>38100</xdr:colOff>
      <xdr:row>97</xdr:row>
      <xdr:rowOff>79857</xdr:rowOff>
    </xdr:to>
    <xdr:sp macro="" textlink="">
      <xdr:nvSpPr>
        <xdr:cNvPr id="254" name="楕円 253"/>
        <xdr:cNvSpPr/>
      </xdr:nvSpPr>
      <xdr:spPr>
        <a:xfrm>
          <a:off x="1079500" y="166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70984</xdr:rowOff>
    </xdr:from>
    <xdr:ext cx="534377" cy="259045"/>
    <xdr:sp macro="" textlink="">
      <xdr:nvSpPr>
        <xdr:cNvPr id="255" name="テキスト ボックス 254"/>
        <xdr:cNvSpPr txBox="1"/>
      </xdr:nvSpPr>
      <xdr:spPr>
        <a:xfrm>
          <a:off x="863111" y="167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76" name="直線コネクタ 275"/>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77"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78" name="直線コネクタ 277"/>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79"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0" name="直線コネクタ 279"/>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71120</xdr:rowOff>
    </xdr:from>
    <xdr:to>
      <xdr:col>55</xdr:col>
      <xdr:colOff>0</xdr:colOff>
      <xdr:row>39</xdr:row>
      <xdr:rowOff>79807</xdr:rowOff>
    </xdr:to>
    <xdr:cxnSp macro="">
      <xdr:nvCxnSpPr>
        <xdr:cNvPr id="281" name="直線コネクタ 280"/>
        <xdr:cNvCxnSpPr/>
      </xdr:nvCxnSpPr>
      <xdr:spPr>
        <a:xfrm>
          <a:off x="9639300" y="6757670"/>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39082</xdr:rowOff>
    </xdr:from>
    <xdr:ext cx="469744" cy="259045"/>
    <xdr:sp macro="" textlink="">
      <xdr:nvSpPr>
        <xdr:cNvPr id="282" name="労働費平均値テキスト"/>
        <xdr:cNvSpPr txBox="1"/>
      </xdr:nvSpPr>
      <xdr:spPr>
        <a:xfrm>
          <a:off x="10528300" y="63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3" name="フローチャート: 判断 282"/>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11226</xdr:rowOff>
    </xdr:from>
    <xdr:to>
      <xdr:col>50</xdr:col>
      <xdr:colOff>114300</xdr:colOff>
      <xdr:row>39</xdr:row>
      <xdr:rowOff>71120</xdr:rowOff>
    </xdr:to>
    <xdr:cxnSp macro="">
      <xdr:nvCxnSpPr>
        <xdr:cNvPr id="284" name="直線コネクタ 283"/>
        <xdr:cNvCxnSpPr/>
      </xdr:nvCxnSpPr>
      <xdr:spPr>
        <a:xfrm>
          <a:off x="8750300" y="6697776"/>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5" name="フローチャート: 判断 284"/>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114673</xdr:rowOff>
    </xdr:from>
    <xdr:ext cx="469744" cy="259045"/>
    <xdr:sp macro="" textlink="">
      <xdr:nvSpPr>
        <xdr:cNvPr id="286" name="テキスト ボックス 285"/>
        <xdr:cNvSpPr txBox="1"/>
      </xdr:nvSpPr>
      <xdr:spPr>
        <a:xfrm>
          <a:off x="9391728" y="62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163475</xdr:rowOff>
    </xdr:from>
    <xdr:to>
      <xdr:col>45</xdr:col>
      <xdr:colOff>177800</xdr:colOff>
      <xdr:row>39</xdr:row>
      <xdr:rowOff>11226</xdr:rowOff>
    </xdr:to>
    <xdr:cxnSp macro="">
      <xdr:nvCxnSpPr>
        <xdr:cNvPr id="287" name="直線コネクタ 286"/>
        <xdr:cNvCxnSpPr/>
      </xdr:nvCxnSpPr>
      <xdr:spPr>
        <a:xfrm>
          <a:off x="7861300" y="6335675"/>
          <a:ext cx="889000" cy="36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10262</xdr:rowOff>
    </xdr:from>
    <xdr:to>
      <xdr:col>46</xdr:col>
      <xdr:colOff>38100</xdr:colOff>
      <xdr:row>37</xdr:row>
      <xdr:rowOff>111862</xdr:rowOff>
    </xdr:to>
    <xdr:sp macro="" textlink="">
      <xdr:nvSpPr>
        <xdr:cNvPr id="288" name="フローチャート: 判断 287"/>
        <xdr:cNvSpPr/>
      </xdr:nvSpPr>
      <xdr:spPr>
        <a:xfrm>
          <a:off x="8699500" y="635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128389</xdr:rowOff>
    </xdr:from>
    <xdr:ext cx="469744" cy="259045"/>
    <xdr:sp macro="" textlink="">
      <xdr:nvSpPr>
        <xdr:cNvPr id="289" name="テキスト ボックス 288"/>
        <xdr:cNvSpPr txBox="1"/>
      </xdr:nvSpPr>
      <xdr:spPr>
        <a:xfrm>
          <a:off x="8515428" y="61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163475</xdr:rowOff>
    </xdr:from>
    <xdr:to>
      <xdr:col>41</xdr:col>
      <xdr:colOff>50800</xdr:colOff>
      <xdr:row>37</xdr:row>
      <xdr:rowOff>150673</xdr:rowOff>
    </xdr:to>
    <xdr:cxnSp macro="">
      <xdr:nvCxnSpPr>
        <xdr:cNvPr id="290" name="直線コネクタ 289"/>
        <xdr:cNvCxnSpPr/>
      </xdr:nvCxnSpPr>
      <xdr:spPr>
        <a:xfrm flipV="1">
          <a:off x="6972300" y="6335675"/>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43180</xdr:rowOff>
    </xdr:from>
    <xdr:to>
      <xdr:col>41</xdr:col>
      <xdr:colOff>101600</xdr:colOff>
      <xdr:row>36</xdr:row>
      <xdr:rowOff>144780</xdr:rowOff>
    </xdr:to>
    <xdr:sp macro="" textlink="">
      <xdr:nvSpPr>
        <xdr:cNvPr id="291" name="フローチャート: 判断 290"/>
        <xdr:cNvSpPr/>
      </xdr:nvSpPr>
      <xdr:spPr>
        <a:xfrm>
          <a:off x="7810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161307</xdr:rowOff>
    </xdr:from>
    <xdr:ext cx="469744" cy="259045"/>
    <xdr:sp macro="" textlink="">
      <xdr:nvSpPr>
        <xdr:cNvPr id="292" name="テキスト ボックス 291"/>
        <xdr:cNvSpPr txBox="1"/>
      </xdr:nvSpPr>
      <xdr:spPr>
        <a:xfrm>
          <a:off x="7626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50495</xdr:rowOff>
    </xdr:from>
    <xdr:to>
      <xdr:col>36</xdr:col>
      <xdr:colOff>165100</xdr:colOff>
      <xdr:row>31</xdr:row>
      <xdr:rowOff>152095</xdr:rowOff>
    </xdr:to>
    <xdr:sp macro="" textlink="">
      <xdr:nvSpPr>
        <xdr:cNvPr id="293" name="フローチャート: 判断 292"/>
        <xdr:cNvSpPr/>
      </xdr:nvSpPr>
      <xdr:spPr>
        <a:xfrm>
          <a:off x="6921500" y="53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168622</xdr:rowOff>
    </xdr:from>
    <xdr:ext cx="469744" cy="259045"/>
    <xdr:sp macro="" textlink="">
      <xdr:nvSpPr>
        <xdr:cNvPr id="294" name="テキスト ボックス 293"/>
        <xdr:cNvSpPr txBox="1"/>
      </xdr:nvSpPr>
      <xdr:spPr>
        <a:xfrm>
          <a:off x="6737428" y="514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29007</xdr:rowOff>
    </xdr:from>
    <xdr:to>
      <xdr:col>55</xdr:col>
      <xdr:colOff>50800</xdr:colOff>
      <xdr:row>39</xdr:row>
      <xdr:rowOff>130607</xdr:rowOff>
    </xdr:to>
    <xdr:sp macro="" textlink="">
      <xdr:nvSpPr>
        <xdr:cNvPr id="300" name="楕円 299"/>
        <xdr:cNvSpPr/>
      </xdr:nvSpPr>
      <xdr:spPr>
        <a:xfrm>
          <a:off x="10426700" y="67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115384</xdr:rowOff>
    </xdr:from>
    <xdr:ext cx="378565" cy="259045"/>
    <xdr:sp macro="" textlink="">
      <xdr:nvSpPr>
        <xdr:cNvPr id="301" name="労働費該当値テキスト"/>
        <xdr:cNvSpPr txBox="1"/>
      </xdr:nvSpPr>
      <xdr:spPr>
        <a:xfrm>
          <a:off x="10528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20320</xdr:rowOff>
    </xdr:from>
    <xdr:to>
      <xdr:col>50</xdr:col>
      <xdr:colOff>165100</xdr:colOff>
      <xdr:row>39</xdr:row>
      <xdr:rowOff>121920</xdr:rowOff>
    </xdr:to>
    <xdr:sp macro="" textlink="">
      <xdr:nvSpPr>
        <xdr:cNvPr id="302" name="楕円 301"/>
        <xdr:cNvSpPr/>
      </xdr:nvSpPr>
      <xdr:spPr>
        <a:xfrm>
          <a:off x="9588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113047</xdr:rowOff>
    </xdr:from>
    <xdr:ext cx="378565" cy="259045"/>
    <xdr:sp macro="" textlink="">
      <xdr:nvSpPr>
        <xdr:cNvPr id="303" name="テキスト ボックス 302"/>
        <xdr:cNvSpPr txBox="1"/>
      </xdr:nvSpPr>
      <xdr:spPr>
        <a:xfrm>
          <a:off x="9437317" y="679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131876</xdr:rowOff>
    </xdr:from>
    <xdr:to>
      <xdr:col>46</xdr:col>
      <xdr:colOff>38100</xdr:colOff>
      <xdr:row>39</xdr:row>
      <xdr:rowOff>62026</xdr:rowOff>
    </xdr:to>
    <xdr:sp macro="" textlink="">
      <xdr:nvSpPr>
        <xdr:cNvPr id="304" name="楕円 303"/>
        <xdr:cNvSpPr/>
      </xdr:nvSpPr>
      <xdr:spPr>
        <a:xfrm>
          <a:off x="8699500" y="66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53153</xdr:rowOff>
    </xdr:from>
    <xdr:ext cx="378565" cy="259045"/>
    <xdr:sp macro="" textlink="">
      <xdr:nvSpPr>
        <xdr:cNvPr id="305" name="テキスト ボックス 304"/>
        <xdr:cNvSpPr txBox="1"/>
      </xdr:nvSpPr>
      <xdr:spPr>
        <a:xfrm>
          <a:off x="8561017" y="6739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112675</xdr:rowOff>
    </xdr:from>
    <xdr:to>
      <xdr:col>41</xdr:col>
      <xdr:colOff>101600</xdr:colOff>
      <xdr:row>37</xdr:row>
      <xdr:rowOff>42825</xdr:rowOff>
    </xdr:to>
    <xdr:sp macro="" textlink="">
      <xdr:nvSpPr>
        <xdr:cNvPr id="306" name="楕円 305"/>
        <xdr:cNvSpPr/>
      </xdr:nvSpPr>
      <xdr:spPr>
        <a:xfrm>
          <a:off x="7810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33952</xdr:rowOff>
    </xdr:from>
    <xdr:ext cx="469744" cy="259045"/>
    <xdr:sp macro="" textlink="">
      <xdr:nvSpPr>
        <xdr:cNvPr id="307" name="テキスト ボックス 306"/>
        <xdr:cNvSpPr txBox="1"/>
      </xdr:nvSpPr>
      <xdr:spPr>
        <a:xfrm>
          <a:off x="7626428" y="63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99873</xdr:rowOff>
    </xdr:from>
    <xdr:to>
      <xdr:col>36</xdr:col>
      <xdr:colOff>165100</xdr:colOff>
      <xdr:row>38</xdr:row>
      <xdr:rowOff>30023</xdr:rowOff>
    </xdr:to>
    <xdr:sp macro="" textlink="">
      <xdr:nvSpPr>
        <xdr:cNvPr id="308" name="楕円 307"/>
        <xdr:cNvSpPr/>
      </xdr:nvSpPr>
      <xdr:spPr>
        <a:xfrm>
          <a:off x="6921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21150</xdr:rowOff>
    </xdr:from>
    <xdr:ext cx="469744" cy="259045"/>
    <xdr:sp macro="" textlink="">
      <xdr:nvSpPr>
        <xdr:cNvPr id="309" name="テキスト ボックス 308"/>
        <xdr:cNvSpPr txBox="1"/>
      </xdr:nvSpPr>
      <xdr:spPr>
        <a:xfrm>
          <a:off x="6737428" y="65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2" name="直線コネクタ 331"/>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3"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4" name="直線コネクタ 333"/>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5"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36" name="直線コネクタ 335"/>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119850</xdr:rowOff>
    </xdr:from>
    <xdr:to>
      <xdr:col>55</xdr:col>
      <xdr:colOff>0</xdr:colOff>
      <xdr:row>59</xdr:row>
      <xdr:rowOff>82474</xdr:rowOff>
    </xdr:to>
    <xdr:cxnSp macro="">
      <xdr:nvCxnSpPr>
        <xdr:cNvPr id="337" name="直線コネクタ 336"/>
        <xdr:cNvCxnSpPr/>
      </xdr:nvCxnSpPr>
      <xdr:spPr>
        <a:xfrm flipV="1">
          <a:off x="9639300" y="10063950"/>
          <a:ext cx="8382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17289</xdr:rowOff>
    </xdr:from>
    <xdr:ext cx="534377" cy="259045"/>
    <xdr:sp macro="" textlink="">
      <xdr:nvSpPr>
        <xdr:cNvPr id="338" name="農林水産業費平均値テキスト"/>
        <xdr:cNvSpPr txBox="1"/>
      </xdr:nvSpPr>
      <xdr:spPr>
        <a:xfrm>
          <a:off x="10528300" y="893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39" name="フローチャート: 判断 338"/>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5207</xdr:rowOff>
    </xdr:from>
    <xdr:to>
      <xdr:col>50</xdr:col>
      <xdr:colOff>114300</xdr:colOff>
      <xdr:row>59</xdr:row>
      <xdr:rowOff>82474</xdr:rowOff>
    </xdr:to>
    <xdr:cxnSp macro="">
      <xdr:nvCxnSpPr>
        <xdr:cNvPr id="340" name="直線コネクタ 339"/>
        <xdr:cNvCxnSpPr/>
      </xdr:nvCxnSpPr>
      <xdr:spPr>
        <a:xfrm>
          <a:off x="8750300" y="10120757"/>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1" name="フローチャート: 判断 340"/>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157954</xdr:rowOff>
    </xdr:from>
    <xdr:ext cx="534377" cy="259045"/>
    <xdr:sp macro="" textlink="">
      <xdr:nvSpPr>
        <xdr:cNvPr id="342" name="テキスト ボックス 341"/>
        <xdr:cNvSpPr txBox="1"/>
      </xdr:nvSpPr>
      <xdr:spPr>
        <a:xfrm>
          <a:off x="9359411" y="89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166180</xdr:rowOff>
    </xdr:from>
    <xdr:to>
      <xdr:col>45</xdr:col>
      <xdr:colOff>177800</xdr:colOff>
      <xdr:row>59</xdr:row>
      <xdr:rowOff>5207</xdr:rowOff>
    </xdr:to>
    <xdr:cxnSp macro="">
      <xdr:nvCxnSpPr>
        <xdr:cNvPr id="343" name="直線コネクタ 342"/>
        <xdr:cNvCxnSpPr/>
      </xdr:nvCxnSpPr>
      <xdr:spPr>
        <a:xfrm>
          <a:off x="7861300" y="9938830"/>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4" name="フローチャート: 判断 343"/>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141533</xdr:rowOff>
    </xdr:from>
    <xdr:ext cx="534377" cy="259045"/>
    <xdr:sp macro="" textlink="">
      <xdr:nvSpPr>
        <xdr:cNvPr id="345" name="テキスト ボックス 344"/>
        <xdr:cNvSpPr txBox="1"/>
      </xdr:nvSpPr>
      <xdr:spPr>
        <a:xfrm>
          <a:off x="84831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166180</xdr:rowOff>
    </xdr:from>
    <xdr:to>
      <xdr:col>41</xdr:col>
      <xdr:colOff>50800</xdr:colOff>
      <xdr:row>58</xdr:row>
      <xdr:rowOff>153645</xdr:rowOff>
    </xdr:to>
    <xdr:cxnSp macro="">
      <xdr:nvCxnSpPr>
        <xdr:cNvPr id="346" name="直線コネクタ 345"/>
        <xdr:cNvCxnSpPr/>
      </xdr:nvCxnSpPr>
      <xdr:spPr>
        <a:xfrm flipV="1">
          <a:off x="6972300" y="9938830"/>
          <a:ext cx="889000" cy="1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47" name="フローチャート: 判断 346"/>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38282</xdr:rowOff>
    </xdr:from>
    <xdr:ext cx="534377" cy="259045"/>
    <xdr:sp macro="" textlink="">
      <xdr:nvSpPr>
        <xdr:cNvPr id="348" name="テキスト ボックス 347"/>
        <xdr:cNvSpPr txBox="1"/>
      </xdr:nvSpPr>
      <xdr:spPr>
        <a:xfrm>
          <a:off x="7594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7480</xdr:rowOff>
    </xdr:from>
    <xdr:to>
      <xdr:col>36</xdr:col>
      <xdr:colOff>165100</xdr:colOff>
      <xdr:row>54</xdr:row>
      <xdr:rowOff>109080</xdr:rowOff>
    </xdr:to>
    <xdr:sp macro="" textlink="">
      <xdr:nvSpPr>
        <xdr:cNvPr id="349" name="フローチャート: 判断 348"/>
        <xdr:cNvSpPr/>
      </xdr:nvSpPr>
      <xdr:spPr>
        <a:xfrm>
          <a:off x="6921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125607</xdr:rowOff>
    </xdr:from>
    <xdr:ext cx="534377" cy="259045"/>
    <xdr:sp macro="" textlink="">
      <xdr:nvSpPr>
        <xdr:cNvPr id="350" name="テキスト ボックス 349"/>
        <xdr:cNvSpPr txBox="1"/>
      </xdr:nvSpPr>
      <xdr:spPr>
        <a:xfrm>
          <a:off x="67051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69050</xdr:rowOff>
    </xdr:from>
    <xdr:to>
      <xdr:col>55</xdr:col>
      <xdr:colOff>50800</xdr:colOff>
      <xdr:row>58</xdr:row>
      <xdr:rowOff>170650</xdr:rowOff>
    </xdr:to>
    <xdr:sp macro="" textlink="">
      <xdr:nvSpPr>
        <xdr:cNvPr id="356" name="楕円 355"/>
        <xdr:cNvSpPr/>
      </xdr:nvSpPr>
      <xdr:spPr>
        <a:xfrm>
          <a:off x="10426700" y="100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155427</xdr:rowOff>
    </xdr:from>
    <xdr:ext cx="534377" cy="259045"/>
    <xdr:sp macro="" textlink="">
      <xdr:nvSpPr>
        <xdr:cNvPr id="357" name="農林水産業費該当値テキスト"/>
        <xdr:cNvSpPr txBox="1"/>
      </xdr:nvSpPr>
      <xdr:spPr>
        <a:xfrm>
          <a:off x="10528300" y="99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31674</xdr:rowOff>
    </xdr:from>
    <xdr:to>
      <xdr:col>50</xdr:col>
      <xdr:colOff>165100</xdr:colOff>
      <xdr:row>59</xdr:row>
      <xdr:rowOff>133274</xdr:rowOff>
    </xdr:to>
    <xdr:sp macro="" textlink="">
      <xdr:nvSpPr>
        <xdr:cNvPr id="358" name="楕円 357"/>
        <xdr:cNvSpPr/>
      </xdr:nvSpPr>
      <xdr:spPr>
        <a:xfrm>
          <a:off x="9588500" y="101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59</xdr:row>
      <xdr:rowOff>124401</xdr:rowOff>
    </xdr:from>
    <xdr:ext cx="469744" cy="259045"/>
    <xdr:sp macro="" textlink="">
      <xdr:nvSpPr>
        <xdr:cNvPr id="359" name="テキスト ボックス 358"/>
        <xdr:cNvSpPr txBox="1"/>
      </xdr:nvSpPr>
      <xdr:spPr>
        <a:xfrm>
          <a:off x="9391728" y="102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125857</xdr:rowOff>
    </xdr:from>
    <xdr:to>
      <xdr:col>46</xdr:col>
      <xdr:colOff>38100</xdr:colOff>
      <xdr:row>59</xdr:row>
      <xdr:rowOff>56007</xdr:rowOff>
    </xdr:to>
    <xdr:sp macro="" textlink="">
      <xdr:nvSpPr>
        <xdr:cNvPr id="360" name="楕円 359"/>
        <xdr:cNvSpPr/>
      </xdr:nvSpPr>
      <xdr:spPr>
        <a:xfrm>
          <a:off x="8699500" y="100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47134</xdr:rowOff>
    </xdr:from>
    <xdr:ext cx="534377" cy="259045"/>
    <xdr:sp macro="" textlink="">
      <xdr:nvSpPr>
        <xdr:cNvPr id="361" name="テキスト ボックス 360"/>
        <xdr:cNvSpPr txBox="1"/>
      </xdr:nvSpPr>
      <xdr:spPr>
        <a:xfrm>
          <a:off x="8483111" y="101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115380</xdr:rowOff>
    </xdr:from>
    <xdr:to>
      <xdr:col>41</xdr:col>
      <xdr:colOff>101600</xdr:colOff>
      <xdr:row>58</xdr:row>
      <xdr:rowOff>45530</xdr:rowOff>
    </xdr:to>
    <xdr:sp macro="" textlink="">
      <xdr:nvSpPr>
        <xdr:cNvPr id="362" name="楕円 361"/>
        <xdr:cNvSpPr/>
      </xdr:nvSpPr>
      <xdr:spPr>
        <a:xfrm>
          <a:off x="7810500" y="98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36657</xdr:rowOff>
    </xdr:from>
    <xdr:ext cx="534377" cy="259045"/>
    <xdr:sp macro="" textlink="">
      <xdr:nvSpPr>
        <xdr:cNvPr id="363" name="テキスト ボックス 362"/>
        <xdr:cNvSpPr txBox="1"/>
      </xdr:nvSpPr>
      <xdr:spPr>
        <a:xfrm>
          <a:off x="7594111" y="99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102845</xdr:rowOff>
    </xdr:from>
    <xdr:to>
      <xdr:col>36</xdr:col>
      <xdr:colOff>165100</xdr:colOff>
      <xdr:row>59</xdr:row>
      <xdr:rowOff>32995</xdr:rowOff>
    </xdr:to>
    <xdr:sp macro="" textlink="">
      <xdr:nvSpPr>
        <xdr:cNvPr id="364" name="楕円 363"/>
        <xdr:cNvSpPr/>
      </xdr:nvSpPr>
      <xdr:spPr>
        <a:xfrm>
          <a:off x="69215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24122</xdr:rowOff>
    </xdr:from>
    <xdr:ext cx="534377" cy="259045"/>
    <xdr:sp macro="" textlink="">
      <xdr:nvSpPr>
        <xdr:cNvPr id="365" name="テキスト ボックス 364"/>
        <xdr:cNvSpPr txBox="1"/>
      </xdr:nvSpPr>
      <xdr:spPr>
        <a:xfrm>
          <a:off x="6705111" y="101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5" name="テキスト ボックス 38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89" name="直線コネクタ 388"/>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0"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1" name="直線コネクタ 390"/>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2"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3" name="直線コネクタ 392"/>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101229</xdr:rowOff>
    </xdr:from>
    <xdr:to>
      <xdr:col>55</xdr:col>
      <xdr:colOff>0</xdr:colOff>
      <xdr:row>78</xdr:row>
      <xdr:rowOff>113150</xdr:rowOff>
    </xdr:to>
    <xdr:cxnSp macro="">
      <xdr:nvCxnSpPr>
        <xdr:cNvPr id="394" name="直線コネクタ 393"/>
        <xdr:cNvCxnSpPr/>
      </xdr:nvCxnSpPr>
      <xdr:spPr>
        <a:xfrm>
          <a:off x="9639300" y="13474329"/>
          <a:ext cx="8382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87186</xdr:rowOff>
    </xdr:from>
    <xdr:ext cx="534377" cy="259045"/>
    <xdr:sp macro="" textlink="">
      <xdr:nvSpPr>
        <xdr:cNvPr id="395" name="商工費平均値テキスト"/>
        <xdr:cNvSpPr txBox="1"/>
      </xdr:nvSpPr>
      <xdr:spPr>
        <a:xfrm>
          <a:off x="10528300" y="1260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396" name="フローチャート: 判断 395"/>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75301</xdr:rowOff>
    </xdr:from>
    <xdr:to>
      <xdr:col>50</xdr:col>
      <xdr:colOff>114300</xdr:colOff>
      <xdr:row>78</xdr:row>
      <xdr:rowOff>101229</xdr:rowOff>
    </xdr:to>
    <xdr:cxnSp macro="">
      <xdr:nvCxnSpPr>
        <xdr:cNvPr id="397" name="直線コネクタ 396"/>
        <xdr:cNvCxnSpPr/>
      </xdr:nvCxnSpPr>
      <xdr:spPr>
        <a:xfrm>
          <a:off x="8750300" y="13448401"/>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398" name="フローチャート: 判断 397"/>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100696</xdr:rowOff>
    </xdr:from>
    <xdr:ext cx="534377" cy="259045"/>
    <xdr:sp macro="" textlink="">
      <xdr:nvSpPr>
        <xdr:cNvPr id="399" name="テキスト ボックス 398"/>
        <xdr:cNvSpPr txBox="1"/>
      </xdr:nvSpPr>
      <xdr:spPr>
        <a:xfrm>
          <a:off x="93594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59004</xdr:rowOff>
    </xdr:from>
    <xdr:to>
      <xdr:col>45</xdr:col>
      <xdr:colOff>177800</xdr:colOff>
      <xdr:row>78</xdr:row>
      <xdr:rowOff>75301</xdr:rowOff>
    </xdr:to>
    <xdr:cxnSp macro="">
      <xdr:nvCxnSpPr>
        <xdr:cNvPr id="400" name="直線コネクタ 399"/>
        <xdr:cNvCxnSpPr/>
      </xdr:nvCxnSpPr>
      <xdr:spPr>
        <a:xfrm>
          <a:off x="7861300" y="13432104"/>
          <a:ext cx="889000" cy="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1" name="フローチャート: 判断 400"/>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110819</xdr:rowOff>
    </xdr:from>
    <xdr:ext cx="534377" cy="259045"/>
    <xdr:sp macro="" textlink="">
      <xdr:nvSpPr>
        <xdr:cNvPr id="402" name="テキスト ボックス 401"/>
        <xdr:cNvSpPr txBox="1"/>
      </xdr:nvSpPr>
      <xdr:spPr>
        <a:xfrm>
          <a:off x="8483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59004</xdr:rowOff>
    </xdr:from>
    <xdr:to>
      <xdr:col>41</xdr:col>
      <xdr:colOff>50800</xdr:colOff>
      <xdr:row>78</xdr:row>
      <xdr:rowOff>97180</xdr:rowOff>
    </xdr:to>
    <xdr:cxnSp macro="">
      <xdr:nvCxnSpPr>
        <xdr:cNvPr id="403" name="直線コネクタ 402"/>
        <xdr:cNvCxnSpPr/>
      </xdr:nvCxnSpPr>
      <xdr:spPr>
        <a:xfrm flipV="1">
          <a:off x="6972300" y="1343210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4" name="フローチャート: 判断 403"/>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62944</xdr:rowOff>
    </xdr:from>
    <xdr:ext cx="534377" cy="259045"/>
    <xdr:sp macro="" textlink="">
      <xdr:nvSpPr>
        <xdr:cNvPr id="405" name="テキスト ボックス 404"/>
        <xdr:cNvSpPr txBox="1"/>
      </xdr:nvSpPr>
      <xdr:spPr>
        <a:xfrm>
          <a:off x="7594111" y="124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66726</xdr:rowOff>
    </xdr:from>
    <xdr:to>
      <xdr:col>36</xdr:col>
      <xdr:colOff>165100</xdr:colOff>
      <xdr:row>72</xdr:row>
      <xdr:rowOff>168326</xdr:rowOff>
    </xdr:to>
    <xdr:sp macro="" textlink="">
      <xdr:nvSpPr>
        <xdr:cNvPr id="406" name="フローチャート: 判断 405"/>
        <xdr:cNvSpPr/>
      </xdr:nvSpPr>
      <xdr:spPr>
        <a:xfrm>
          <a:off x="6921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13403</xdr:rowOff>
    </xdr:from>
    <xdr:ext cx="534377" cy="259045"/>
    <xdr:sp macro="" textlink="">
      <xdr:nvSpPr>
        <xdr:cNvPr id="407" name="テキスト ボックス 406"/>
        <xdr:cNvSpPr txBox="1"/>
      </xdr:nvSpPr>
      <xdr:spPr>
        <a:xfrm>
          <a:off x="6705111" y="121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62350</xdr:rowOff>
    </xdr:from>
    <xdr:to>
      <xdr:col>55</xdr:col>
      <xdr:colOff>50800</xdr:colOff>
      <xdr:row>78</xdr:row>
      <xdr:rowOff>163950</xdr:rowOff>
    </xdr:to>
    <xdr:sp macro="" textlink="">
      <xdr:nvSpPr>
        <xdr:cNvPr id="413" name="楕円 412"/>
        <xdr:cNvSpPr/>
      </xdr:nvSpPr>
      <xdr:spPr>
        <a:xfrm>
          <a:off x="10426700" y="134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148727</xdr:rowOff>
    </xdr:from>
    <xdr:ext cx="469744" cy="259045"/>
    <xdr:sp macro="" textlink="">
      <xdr:nvSpPr>
        <xdr:cNvPr id="414" name="商工費該当値テキスト"/>
        <xdr:cNvSpPr txBox="1"/>
      </xdr:nvSpPr>
      <xdr:spPr>
        <a:xfrm>
          <a:off x="10528300" y="133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50429</xdr:rowOff>
    </xdr:from>
    <xdr:to>
      <xdr:col>50</xdr:col>
      <xdr:colOff>165100</xdr:colOff>
      <xdr:row>78</xdr:row>
      <xdr:rowOff>152029</xdr:rowOff>
    </xdr:to>
    <xdr:sp macro="" textlink="">
      <xdr:nvSpPr>
        <xdr:cNvPr id="415" name="楕円 414"/>
        <xdr:cNvSpPr/>
      </xdr:nvSpPr>
      <xdr:spPr>
        <a:xfrm>
          <a:off x="9588500" y="134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143156</xdr:rowOff>
    </xdr:from>
    <xdr:ext cx="469744" cy="259045"/>
    <xdr:sp macro="" textlink="">
      <xdr:nvSpPr>
        <xdr:cNvPr id="416" name="テキスト ボックス 415"/>
        <xdr:cNvSpPr txBox="1"/>
      </xdr:nvSpPr>
      <xdr:spPr>
        <a:xfrm>
          <a:off x="9391728" y="1351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24501</xdr:rowOff>
    </xdr:from>
    <xdr:to>
      <xdr:col>46</xdr:col>
      <xdr:colOff>38100</xdr:colOff>
      <xdr:row>78</xdr:row>
      <xdr:rowOff>126101</xdr:rowOff>
    </xdr:to>
    <xdr:sp macro="" textlink="">
      <xdr:nvSpPr>
        <xdr:cNvPr id="417" name="楕円 416"/>
        <xdr:cNvSpPr/>
      </xdr:nvSpPr>
      <xdr:spPr>
        <a:xfrm>
          <a:off x="8699500" y="133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117228</xdr:rowOff>
    </xdr:from>
    <xdr:ext cx="469744" cy="259045"/>
    <xdr:sp macro="" textlink="">
      <xdr:nvSpPr>
        <xdr:cNvPr id="418" name="テキスト ボックス 417"/>
        <xdr:cNvSpPr txBox="1"/>
      </xdr:nvSpPr>
      <xdr:spPr>
        <a:xfrm>
          <a:off x="8515428" y="134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8204</xdr:rowOff>
    </xdr:from>
    <xdr:to>
      <xdr:col>41</xdr:col>
      <xdr:colOff>101600</xdr:colOff>
      <xdr:row>78</xdr:row>
      <xdr:rowOff>109804</xdr:rowOff>
    </xdr:to>
    <xdr:sp macro="" textlink="">
      <xdr:nvSpPr>
        <xdr:cNvPr id="419" name="楕円 418"/>
        <xdr:cNvSpPr/>
      </xdr:nvSpPr>
      <xdr:spPr>
        <a:xfrm>
          <a:off x="7810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100931</xdr:rowOff>
    </xdr:from>
    <xdr:ext cx="469744" cy="259045"/>
    <xdr:sp macro="" textlink="">
      <xdr:nvSpPr>
        <xdr:cNvPr id="420" name="テキスト ボックス 419"/>
        <xdr:cNvSpPr txBox="1"/>
      </xdr:nvSpPr>
      <xdr:spPr>
        <a:xfrm>
          <a:off x="7626428" y="134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46380</xdr:rowOff>
    </xdr:from>
    <xdr:to>
      <xdr:col>36</xdr:col>
      <xdr:colOff>165100</xdr:colOff>
      <xdr:row>78</xdr:row>
      <xdr:rowOff>147980</xdr:rowOff>
    </xdr:to>
    <xdr:sp macro="" textlink="">
      <xdr:nvSpPr>
        <xdr:cNvPr id="421" name="楕円 420"/>
        <xdr:cNvSpPr/>
      </xdr:nvSpPr>
      <xdr:spPr>
        <a:xfrm>
          <a:off x="6921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139107</xdr:rowOff>
    </xdr:from>
    <xdr:ext cx="469744" cy="259045"/>
    <xdr:sp macro="" textlink="">
      <xdr:nvSpPr>
        <xdr:cNvPr id="422" name="テキスト ボックス 421"/>
        <xdr:cNvSpPr txBox="1"/>
      </xdr:nvSpPr>
      <xdr:spPr>
        <a:xfrm>
          <a:off x="6737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3" name="直線コネクタ 442"/>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4"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5" name="直線コネクタ 444"/>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46"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47" name="直線コネクタ 446"/>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42066</xdr:rowOff>
    </xdr:from>
    <xdr:to>
      <xdr:col>55</xdr:col>
      <xdr:colOff>0</xdr:colOff>
      <xdr:row>98</xdr:row>
      <xdr:rowOff>48648</xdr:rowOff>
    </xdr:to>
    <xdr:cxnSp macro="">
      <xdr:nvCxnSpPr>
        <xdr:cNvPr id="448" name="直線コネクタ 447"/>
        <xdr:cNvCxnSpPr/>
      </xdr:nvCxnSpPr>
      <xdr:spPr>
        <a:xfrm flipV="1">
          <a:off x="9639300" y="16844166"/>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149359</xdr:rowOff>
    </xdr:from>
    <xdr:ext cx="534377" cy="259045"/>
    <xdr:sp macro="" textlink="">
      <xdr:nvSpPr>
        <xdr:cNvPr id="449" name="土木費平均値テキスト"/>
        <xdr:cNvSpPr txBox="1"/>
      </xdr:nvSpPr>
      <xdr:spPr>
        <a:xfrm>
          <a:off x="10528300" y="1626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0" name="フローチャート: 判断 449"/>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48648</xdr:rowOff>
    </xdr:from>
    <xdr:to>
      <xdr:col>50</xdr:col>
      <xdr:colOff>114300</xdr:colOff>
      <xdr:row>98</xdr:row>
      <xdr:rowOff>126670</xdr:rowOff>
    </xdr:to>
    <xdr:cxnSp macro="">
      <xdr:nvCxnSpPr>
        <xdr:cNvPr id="451" name="直線コネクタ 450"/>
        <xdr:cNvCxnSpPr/>
      </xdr:nvCxnSpPr>
      <xdr:spPr>
        <a:xfrm flipV="1">
          <a:off x="8750300" y="16850748"/>
          <a:ext cx="8890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2" name="フローチャート: 判断 451"/>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3" name="テキスト ボックス 452"/>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126670</xdr:rowOff>
    </xdr:from>
    <xdr:to>
      <xdr:col>45</xdr:col>
      <xdr:colOff>177800</xdr:colOff>
      <xdr:row>98</xdr:row>
      <xdr:rowOff>134739</xdr:rowOff>
    </xdr:to>
    <xdr:cxnSp macro="">
      <xdr:nvCxnSpPr>
        <xdr:cNvPr id="454" name="直線コネクタ 453"/>
        <xdr:cNvCxnSpPr/>
      </xdr:nvCxnSpPr>
      <xdr:spPr>
        <a:xfrm flipV="1">
          <a:off x="7861300" y="16928770"/>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5" name="フローチャート: 判断 454"/>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46595</xdr:rowOff>
    </xdr:from>
    <xdr:ext cx="534377" cy="259045"/>
    <xdr:sp macro="" textlink="">
      <xdr:nvSpPr>
        <xdr:cNvPr id="456" name="テキスト ボックス 455"/>
        <xdr:cNvSpPr txBox="1"/>
      </xdr:nvSpPr>
      <xdr:spPr>
        <a:xfrm>
          <a:off x="8483111" y="16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105228</xdr:rowOff>
    </xdr:from>
    <xdr:to>
      <xdr:col>41</xdr:col>
      <xdr:colOff>50800</xdr:colOff>
      <xdr:row>98</xdr:row>
      <xdr:rowOff>134739</xdr:rowOff>
    </xdr:to>
    <xdr:cxnSp macro="">
      <xdr:nvCxnSpPr>
        <xdr:cNvPr id="457" name="直線コネクタ 456"/>
        <xdr:cNvCxnSpPr/>
      </xdr:nvCxnSpPr>
      <xdr:spPr>
        <a:xfrm>
          <a:off x="6972300" y="16907328"/>
          <a:ext cx="889000" cy="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58" name="フローチャート: 判断 457"/>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74668</xdr:rowOff>
    </xdr:from>
    <xdr:ext cx="534377" cy="259045"/>
    <xdr:sp macro="" textlink="">
      <xdr:nvSpPr>
        <xdr:cNvPr id="459" name="テキスト ボックス 458"/>
        <xdr:cNvSpPr txBox="1"/>
      </xdr:nvSpPr>
      <xdr:spPr>
        <a:xfrm>
          <a:off x="7594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170396</xdr:rowOff>
    </xdr:from>
    <xdr:to>
      <xdr:col>36</xdr:col>
      <xdr:colOff>165100</xdr:colOff>
      <xdr:row>96</xdr:row>
      <xdr:rowOff>100546</xdr:rowOff>
    </xdr:to>
    <xdr:sp macro="" textlink="">
      <xdr:nvSpPr>
        <xdr:cNvPr id="460" name="フローチャート: 判断 459"/>
        <xdr:cNvSpPr/>
      </xdr:nvSpPr>
      <xdr:spPr>
        <a:xfrm>
          <a:off x="6921500" y="1645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117073</xdr:rowOff>
    </xdr:from>
    <xdr:ext cx="534377" cy="259045"/>
    <xdr:sp macro="" textlink="">
      <xdr:nvSpPr>
        <xdr:cNvPr id="461" name="テキスト ボックス 460"/>
        <xdr:cNvSpPr txBox="1"/>
      </xdr:nvSpPr>
      <xdr:spPr>
        <a:xfrm>
          <a:off x="6705111" y="162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162716</xdr:rowOff>
    </xdr:from>
    <xdr:to>
      <xdr:col>55</xdr:col>
      <xdr:colOff>50800</xdr:colOff>
      <xdr:row>98</xdr:row>
      <xdr:rowOff>92866</xdr:rowOff>
    </xdr:to>
    <xdr:sp macro="" textlink="">
      <xdr:nvSpPr>
        <xdr:cNvPr id="467" name="楕円 466"/>
        <xdr:cNvSpPr/>
      </xdr:nvSpPr>
      <xdr:spPr>
        <a:xfrm>
          <a:off x="10426700" y="167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77643</xdr:rowOff>
    </xdr:from>
    <xdr:ext cx="534377" cy="259045"/>
    <xdr:sp macro="" textlink="">
      <xdr:nvSpPr>
        <xdr:cNvPr id="468" name="土木費該当値テキスト"/>
        <xdr:cNvSpPr txBox="1"/>
      </xdr:nvSpPr>
      <xdr:spPr>
        <a:xfrm>
          <a:off x="10528300" y="1670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169298</xdr:rowOff>
    </xdr:from>
    <xdr:to>
      <xdr:col>50</xdr:col>
      <xdr:colOff>165100</xdr:colOff>
      <xdr:row>98</xdr:row>
      <xdr:rowOff>99448</xdr:rowOff>
    </xdr:to>
    <xdr:sp macro="" textlink="">
      <xdr:nvSpPr>
        <xdr:cNvPr id="469" name="楕円 468"/>
        <xdr:cNvSpPr/>
      </xdr:nvSpPr>
      <xdr:spPr>
        <a:xfrm>
          <a:off x="9588500" y="167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90575</xdr:rowOff>
    </xdr:from>
    <xdr:ext cx="534377" cy="259045"/>
    <xdr:sp macro="" textlink="">
      <xdr:nvSpPr>
        <xdr:cNvPr id="470" name="テキスト ボックス 469"/>
        <xdr:cNvSpPr txBox="1"/>
      </xdr:nvSpPr>
      <xdr:spPr>
        <a:xfrm>
          <a:off x="9359411" y="16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75870</xdr:rowOff>
    </xdr:from>
    <xdr:to>
      <xdr:col>46</xdr:col>
      <xdr:colOff>38100</xdr:colOff>
      <xdr:row>99</xdr:row>
      <xdr:rowOff>6020</xdr:rowOff>
    </xdr:to>
    <xdr:sp macro="" textlink="">
      <xdr:nvSpPr>
        <xdr:cNvPr id="471" name="楕円 470"/>
        <xdr:cNvSpPr/>
      </xdr:nvSpPr>
      <xdr:spPr>
        <a:xfrm>
          <a:off x="8699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168597</xdr:rowOff>
    </xdr:from>
    <xdr:ext cx="534377" cy="259045"/>
    <xdr:sp macro="" textlink="">
      <xdr:nvSpPr>
        <xdr:cNvPr id="472" name="テキスト ボックス 471"/>
        <xdr:cNvSpPr txBox="1"/>
      </xdr:nvSpPr>
      <xdr:spPr>
        <a:xfrm>
          <a:off x="8483111" y="169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83939</xdr:rowOff>
    </xdr:from>
    <xdr:to>
      <xdr:col>41</xdr:col>
      <xdr:colOff>101600</xdr:colOff>
      <xdr:row>99</xdr:row>
      <xdr:rowOff>14089</xdr:rowOff>
    </xdr:to>
    <xdr:sp macro="" textlink="">
      <xdr:nvSpPr>
        <xdr:cNvPr id="473" name="楕円 472"/>
        <xdr:cNvSpPr/>
      </xdr:nvSpPr>
      <xdr:spPr>
        <a:xfrm>
          <a:off x="7810500" y="168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5216</xdr:rowOff>
    </xdr:from>
    <xdr:ext cx="534377" cy="259045"/>
    <xdr:sp macro="" textlink="">
      <xdr:nvSpPr>
        <xdr:cNvPr id="474" name="テキスト ボックス 473"/>
        <xdr:cNvSpPr txBox="1"/>
      </xdr:nvSpPr>
      <xdr:spPr>
        <a:xfrm>
          <a:off x="7594111" y="1697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54428</xdr:rowOff>
    </xdr:from>
    <xdr:to>
      <xdr:col>36</xdr:col>
      <xdr:colOff>165100</xdr:colOff>
      <xdr:row>98</xdr:row>
      <xdr:rowOff>156028</xdr:rowOff>
    </xdr:to>
    <xdr:sp macro="" textlink="">
      <xdr:nvSpPr>
        <xdr:cNvPr id="475" name="楕円 474"/>
        <xdr:cNvSpPr/>
      </xdr:nvSpPr>
      <xdr:spPr>
        <a:xfrm>
          <a:off x="6921500" y="168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147155</xdr:rowOff>
    </xdr:from>
    <xdr:ext cx="534377" cy="259045"/>
    <xdr:sp macro="" textlink="">
      <xdr:nvSpPr>
        <xdr:cNvPr id="476" name="テキスト ボックス 475"/>
        <xdr:cNvSpPr txBox="1"/>
      </xdr:nvSpPr>
      <xdr:spPr>
        <a:xfrm>
          <a:off x="6705111" y="169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499" name="直線コネクタ 498"/>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0"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1" name="直線コネクタ 500"/>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2"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3" name="直線コネクタ 502"/>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72454</xdr:rowOff>
    </xdr:from>
    <xdr:to>
      <xdr:col>85</xdr:col>
      <xdr:colOff>127000</xdr:colOff>
      <xdr:row>38</xdr:row>
      <xdr:rowOff>160465</xdr:rowOff>
    </xdr:to>
    <xdr:cxnSp macro="">
      <xdr:nvCxnSpPr>
        <xdr:cNvPr id="504" name="直線コネクタ 503"/>
        <xdr:cNvCxnSpPr/>
      </xdr:nvCxnSpPr>
      <xdr:spPr>
        <a:xfrm flipV="1">
          <a:off x="15481300" y="6587554"/>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121683</xdr:rowOff>
    </xdr:from>
    <xdr:ext cx="534377" cy="259045"/>
    <xdr:sp macro="" textlink="">
      <xdr:nvSpPr>
        <xdr:cNvPr id="505" name="警察費平均値テキスト"/>
        <xdr:cNvSpPr txBox="1"/>
      </xdr:nvSpPr>
      <xdr:spPr>
        <a:xfrm>
          <a:off x="16370300" y="5779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06" name="フローチャート: 判断 505"/>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121221</xdr:rowOff>
    </xdr:from>
    <xdr:to>
      <xdr:col>81</xdr:col>
      <xdr:colOff>50800</xdr:colOff>
      <xdr:row>38</xdr:row>
      <xdr:rowOff>160465</xdr:rowOff>
    </xdr:to>
    <xdr:cxnSp macro="">
      <xdr:nvCxnSpPr>
        <xdr:cNvPr id="507" name="直線コネクタ 506"/>
        <xdr:cNvCxnSpPr/>
      </xdr:nvCxnSpPr>
      <xdr:spPr>
        <a:xfrm>
          <a:off x="14592300" y="6636321"/>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08" name="フローチャート: 判断 507"/>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139209</xdr:rowOff>
    </xdr:from>
    <xdr:ext cx="534377" cy="259045"/>
    <xdr:sp macro="" textlink="">
      <xdr:nvSpPr>
        <xdr:cNvPr id="509" name="テキスト ボックス 508"/>
        <xdr:cNvSpPr txBox="1"/>
      </xdr:nvSpPr>
      <xdr:spPr>
        <a:xfrm>
          <a:off x="152014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121221</xdr:rowOff>
    </xdr:from>
    <xdr:to>
      <xdr:col>76</xdr:col>
      <xdr:colOff>114300</xdr:colOff>
      <xdr:row>39</xdr:row>
      <xdr:rowOff>63500</xdr:rowOff>
    </xdr:to>
    <xdr:cxnSp macro="">
      <xdr:nvCxnSpPr>
        <xdr:cNvPr id="510" name="直線コネクタ 509"/>
        <xdr:cNvCxnSpPr/>
      </xdr:nvCxnSpPr>
      <xdr:spPr>
        <a:xfrm flipV="1">
          <a:off x="13703300" y="6636321"/>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1" name="フローチャート: 判断 510"/>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98061</xdr:rowOff>
    </xdr:from>
    <xdr:ext cx="534377" cy="259045"/>
    <xdr:sp macro="" textlink="">
      <xdr:nvSpPr>
        <xdr:cNvPr id="512" name="テキスト ボックス 511"/>
        <xdr:cNvSpPr txBox="1"/>
      </xdr:nvSpPr>
      <xdr:spPr>
        <a:xfrm>
          <a:off x="143251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63500</xdr:rowOff>
    </xdr:from>
    <xdr:to>
      <xdr:col>71</xdr:col>
      <xdr:colOff>177800</xdr:colOff>
      <xdr:row>39</xdr:row>
      <xdr:rowOff>81217</xdr:rowOff>
    </xdr:to>
    <xdr:cxnSp macro="">
      <xdr:nvCxnSpPr>
        <xdr:cNvPr id="513" name="直線コネクタ 512"/>
        <xdr:cNvCxnSpPr/>
      </xdr:nvCxnSpPr>
      <xdr:spPr>
        <a:xfrm flipV="1">
          <a:off x="12814300" y="675005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4" name="フローチャート: 判断 513"/>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33291</xdr:rowOff>
    </xdr:from>
    <xdr:ext cx="534377" cy="259045"/>
    <xdr:sp macro="" textlink="">
      <xdr:nvSpPr>
        <xdr:cNvPr id="515" name="テキスト ボックス 514"/>
        <xdr:cNvSpPr txBox="1"/>
      </xdr:nvSpPr>
      <xdr:spPr>
        <a:xfrm>
          <a:off x="1343611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103759</xdr:rowOff>
    </xdr:from>
    <xdr:to>
      <xdr:col>67</xdr:col>
      <xdr:colOff>101600</xdr:colOff>
      <xdr:row>37</xdr:row>
      <xdr:rowOff>33909</xdr:rowOff>
    </xdr:to>
    <xdr:sp macro="" textlink="">
      <xdr:nvSpPr>
        <xdr:cNvPr id="516" name="フローチャート: 判断 515"/>
        <xdr:cNvSpPr/>
      </xdr:nvSpPr>
      <xdr:spPr>
        <a:xfrm>
          <a:off x="12763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50436</xdr:rowOff>
    </xdr:from>
    <xdr:ext cx="534377" cy="259045"/>
    <xdr:sp macro="" textlink="">
      <xdr:nvSpPr>
        <xdr:cNvPr id="517" name="テキスト ボックス 516"/>
        <xdr:cNvSpPr txBox="1"/>
      </xdr:nvSpPr>
      <xdr:spPr>
        <a:xfrm>
          <a:off x="12547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21654</xdr:rowOff>
    </xdr:from>
    <xdr:to>
      <xdr:col>85</xdr:col>
      <xdr:colOff>177800</xdr:colOff>
      <xdr:row>38</xdr:row>
      <xdr:rowOff>123254</xdr:rowOff>
    </xdr:to>
    <xdr:sp macro="" textlink="">
      <xdr:nvSpPr>
        <xdr:cNvPr id="523" name="楕円 522"/>
        <xdr:cNvSpPr/>
      </xdr:nvSpPr>
      <xdr:spPr>
        <a:xfrm>
          <a:off x="16268700" y="65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108030</xdr:rowOff>
    </xdr:from>
    <xdr:ext cx="534377" cy="259045"/>
    <xdr:sp macro="" textlink="">
      <xdr:nvSpPr>
        <xdr:cNvPr id="524" name="警察費該当値テキスト"/>
        <xdr:cNvSpPr txBox="1"/>
      </xdr:nvSpPr>
      <xdr:spPr>
        <a:xfrm>
          <a:off x="16370300" y="64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109665</xdr:rowOff>
    </xdr:from>
    <xdr:to>
      <xdr:col>81</xdr:col>
      <xdr:colOff>101600</xdr:colOff>
      <xdr:row>39</xdr:row>
      <xdr:rowOff>39815</xdr:rowOff>
    </xdr:to>
    <xdr:sp macro="" textlink="">
      <xdr:nvSpPr>
        <xdr:cNvPr id="525" name="楕円 524"/>
        <xdr:cNvSpPr/>
      </xdr:nvSpPr>
      <xdr:spPr>
        <a:xfrm>
          <a:off x="15430500" y="66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39</xdr:row>
      <xdr:rowOff>30942</xdr:rowOff>
    </xdr:from>
    <xdr:ext cx="534377" cy="259045"/>
    <xdr:sp macro="" textlink="">
      <xdr:nvSpPr>
        <xdr:cNvPr id="526" name="テキスト ボックス 525"/>
        <xdr:cNvSpPr txBox="1"/>
      </xdr:nvSpPr>
      <xdr:spPr>
        <a:xfrm>
          <a:off x="15201411" y="67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70421</xdr:rowOff>
    </xdr:from>
    <xdr:to>
      <xdr:col>76</xdr:col>
      <xdr:colOff>165100</xdr:colOff>
      <xdr:row>39</xdr:row>
      <xdr:rowOff>571</xdr:rowOff>
    </xdr:to>
    <xdr:sp macro="" textlink="">
      <xdr:nvSpPr>
        <xdr:cNvPr id="527" name="楕円 526"/>
        <xdr:cNvSpPr/>
      </xdr:nvSpPr>
      <xdr:spPr>
        <a:xfrm>
          <a:off x="14541500" y="65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163148</xdr:rowOff>
    </xdr:from>
    <xdr:ext cx="534377" cy="259045"/>
    <xdr:sp macro="" textlink="">
      <xdr:nvSpPr>
        <xdr:cNvPr id="528" name="テキスト ボックス 527"/>
        <xdr:cNvSpPr txBox="1"/>
      </xdr:nvSpPr>
      <xdr:spPr>
        <a:xfrm>
          <a:off x="14325111" y="66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12700</xdr:rowOff>
    </xdr:from>
    <xdr:to>
      <xdr:col>72</xdr:col>
      <xdr:colOff>38100</xdr:colOff>
      <xdr:row>39</xdr:row>
      <xdr:rowOff>114300</xdr:rowOff>
    </xdr:to>
    <xdr:sp macro="" textlink="">
      <xdr:nvSpPr>
        <xdr:cNvPr id="529" name="楕円 528"/>
        <xdr:cNvSpPr/>
      </xdr:nvSpPr>
      <xdr:spPr>
        <a:xfrm>
          <a:off x="13652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105427</xdr:rowOff>
    </xdr:from>
    <xdr:ext cx="534377" cy="259045"/>
    <xdr:sp macro="" textlink="">
      <xdr:nvSpPr>
        <xdr:cNvPr id="530" name="テキスト ボックス 529"/>
        <xdr:cNvSpPr txBox="1"/>
      </xdr:nvSpPr>
      <xdr:spPr>
        <a:xfrm>
          <a:off x="13436111" y="67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30417</xdr:rowOff>
    </xdr:from>
    <xdr:to>
      <xdr:col>67</xdr:col>
      <xdr:colOff>101600</xdr:colOff>
      <xdr:row>39</xdr:row>
      <xdr:rowOff>132017</xdr:rowOff>
    </xdr:to>
    <xdr:sp macro="" textlink="">
      <xdr:nvSpPr>
        <xdr:cNvPr id="531" name="楕円 530"/>
        <xdr:cNvSpPr/>
      </xdr:nvSpPr>
      <xdr:spPr>
        <a:xfrm>
          <a:off x="12763500" y="67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123144</xdr:rowOff>
    </xdr:from>
    <xdr:ext cx="534377" cy="259045"/>
    <xdr:sp macro="" textlink="">
      <xdr:nvSpPr>
        <xdr:cNvPr id="532" name="テキスト ボックス 531"/>
        <xdr:cNvSpPr txBox="1"/>
      </xdr:nvSpPr>
      <xdr:spPr>
        <a:xfrm>
          <a:off x="12547111" y="68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2" name="直線コネクタ 54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3" name="テキスト ボックス 54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5" name="テキスト ボックス 54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6" name="直線コネクタ 54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7" name="テキスト ボックス 54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0" name="直線コネクタ 54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1" name="テキスト ボックス 55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3" name="テキスト ボックス 55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4" name="直線コネクタ 55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5" name="テキスト ボックス 55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59" name="直線コネクタ 558"/>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0"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1" name="直線コネクタ 560"/>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2"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3" name="直線コネクタ 562"/>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142672</xdr:rowOff>
    </xdr:from>
    <xdr:to>
      <xdr:col>85</xdr:col>
      <xdr:colOff>127000</xdr:colOff>
      <xdr:row>56</xdr:row>
      <xdr:rowOff>150273</xdr:rowOff>
    </xdr:to>
    <xdr:cxnSp macro="">
      <xdr:nvCxnSpPr>
        <xdr:cNvPr id="564" name="直線コネクタ 563"/>
        <xdr:cNvCxnSpPr/>
      </xdr:nvCxnSpPr>
      <xdr:spPr>
        <a:xfrm flipV="1">
          <a:off x="15481300" y="9743872"/>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57028</xdr:rowOff>
    </xdr:from>
    <xdr:ext cx="534377" cy="259045"/>
    <xdr:sp macro="" textlink="">
      <xdr:nvSpPr>
        <xdr:cNvPr id="565" name="教育費平均値テキスト"/>
        <xdr:cNvSpPr txBox="1"/>
      </xdr:nvSpPr>
      <xdr:spPr>
        <a:xfrm>
          <a:off x="16370300" y="94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66" name="フローチャート: 判断 565"/>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150273</xdr:rowOff>
    </xdr:from>
    <xdr:to>
      <xdr:col>81</xdr:col>
      <xdr:colOff>50800</xdr:colOff>
      <xdr:row>56</xdr:row>
      <xdr:rowOff>153216</xdr:rowOff>
    </xdr:to>
    <xdr:cxnSp macro="">
      <xdr:nvCxnSpPr>
        <xdr:cNvPr id="567" name="直線コネクタ 566"/>
        <xdr:cNvCxnSpPr/>
      </xdr:nvCxnSpPr>
      <xdr:spPr>
        <a:xfrm flipV="1">
          <a:off x="14592300" y="9751473"/>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68" name="フローチャート: 判断 567"/>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150648</xdr:rowOff>
    </xdr:from>
    <xdr:ext cx="534377" cy="259045"/>
    <xdr:sp macro="" textlink="">
      <xdr:nvSpPr>
        <xdr:cNvPr id="569" name="テキスト ボックス 568"/>
        <xdr:cNvSpPr txBox="1"/>
      </xdr:nvSpPr>
      <xdr:spPr>
        <a:xfrm>
          <a:off x="15201411" y="9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153216</xdr:rowOff>
    </xdr:from>
    <xdr:to>
      <xdr:col>76</xdr:col>
      <xdr:colOff>114300</xdr:colOff>
      <xdr:row>56</xdr:row>
      <xdr:rowOff>168504</xdr:rowOff>
    </xdr:to>
    <xdr:cxnSp macro="">
      <xdr:nvCxnSpPr>
        <xdr:cNvPr id="570" name="直線コネクタ 569"/>
        <xdr:cNvCxnSpPr/>
      </xdr:nvCxnSpPr>
      <xdr:spPr>
        <a:xfrm flipV="1">
          <a:off x="13703300" y="9754416"/>
          <a:ext cx="889000" cy="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1" name="フローチャート: 判断 570"/>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112930</xdr:rowOff>
    </xdr:from>
    <xdr:ext cx="534377" cy="259045"/>
    <xdr:sp macro="" textlink="">
      <xdr:nvSpPr>
        <xdr:cNvPr id="572" name="テキスト ボックス 571"/>
        <xdr:cNvSpPr txBox="1"/>
      </xdr:nvSpPr>
      <xdr:spPr>
        <a:xfrm>
          <a:off x="14325111" y="91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168504</xdr:rowOff>
    </xdr:from>
    <xdr:to>
      <xdr:col>71</xdr:col>
      <xdr:colOff>177800</xdr:colOff>
      <xdr:row>57</xdr:row>
      <xdr:rowOff>29314</xdr:rowOff>
    </xdr:to>
    <xdr:cxnSp macro="">
      <xdr:nvCxnSpPr>
        <xdr:cNvPr id="573" name="直線コネクタ 572"/>
        <xdr:cNvCxnSpPr/>
      </xdr:nvCxnSpPr>
      <xdr:spPr>
        <a:xfrm flipV="1">
          <a:off x="12814300" y="9769704"/>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4" name="フローチャート: 判断 573"/>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156506</xdr:rowOff>
    </xdr:from>
    <xdr:ext cx="534377" cy="259045"/>
    <xdr:sp macro="" textlink="">
      <xdr:nvSpPr>
        <xdr:cNvPr id="575" name="テキスト ボックス 574"/>
        <xdr:cNvSpPr txBox="1"/>
      </xdr:nvSpPr>
      <xdr:spPr>
        <a:xfrm>
          <a:off x="13436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30664</xdr:rowOff>
    </xdr:from>
    <xdr:to>
      <xdr:col>67</xdr:col>
      <xdr:colOff>101600</xdr:colOff>
      <xdr:row>55</xdr:row>
      <xdr:rowOff>132264</xdr:rowOff>
    </xdr:to>
    <xdr:sp macro="" textlink="">
      <xdr:nvSpPr>
        <xdr:cNvPr id="576" name="フローチャート: 判断 575"/>
        <xdr:cNvSpPr/>
      </xdr:nvSpPr>
      <xdr:spPr>
        <a:xfrm>
          <a:off x="12763500" y="94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148791</xdr:rowOff>
    </xdr:from>
    <xdr:ext cx="534377" cy="259045"/>
    <xdr:sp macro="" textlink="">
      <xdr:nvSpPr>
        <xdr:cNvPr id="577" name="テキスト ボックス 576"/>
        <xdr:cNvSpPr txBox="1"/>
      </xdr:nvSpPr>
      <xdr:spPr>
        <a:xfrm>
          <a:off x="12547111" y="9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91872</xdr:rowOff>
    </xdr:from>
    <xdr:to>
      <xdr:col>85</xdr:col>
      <xdr:colOff>177800</xdr:colOff>
      <xdr:row>57</xdr:row>
      <xdr:rowOff>22022</xdr:rowOff>
    </xdr:to>
    <xdr:sp macro="" textlink="">
      <xdr:nvSpPr>
        <xdr:cNvPr id="583" name="楕円 582"/>
        <xdr:cNvSpPr/>
      </xdr:nvSpPr>
      <xdr:spPr>
        <a:xfrm>
          <a:off x="16268700" y="96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70299</xdr:rowOff>
    </xdr:from>
    <xdr:ext cx="534377" cy="259045"/>
    <xdr:sp macro="" textlink="">
      <xdr:nvSpPr>
        <xdr:cNvPr id="584" name="教育費該当値テキスト"/>
        <xdr:cNvSpPr txBox="1"/>
      </xdr:nvSpPr>
      <xdr:spPr>
        <a:xfrm>
          <a:off x="16370300" y="96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99473</xdr:rowOff>
    </xdr:from>
    <xdr:to>
      <xdr:col>81</xdr:col>
      <xdr:colOff>101600</xdr:colOff>
      <xdr:row>57</xdr:row>
      <xdr:rowOff>29623</xdr:rowOff>
    </xdr:to>
    <xdr:sp macro="" textlink="">
      <xdr:nvSpPr>
        <xdr:cNvPr id="585" name="楕円 584"/>
        <xdr:cNvSpPr/>
      </xdr:nvSpPr>
      <xdr:spPr>
        <a:xfrm>
          <a:off x="15430500" y="97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20750</xdr:rowOff>
    </xdr:from>
    <xdr:ext cx="534377" cy="259045"/>
    <xdr:sp macro="" textlink="">
      <xdr:nvSpPr>
        <xdr:cNvPr id="586" name="テキスト ボックス 585"/>
        <xdr:cNvSpPr txBox="1"/>
      </xdr:nvSpPr>
      <xdr:spPr>
        <a:xfrm>
          <a:off x="15201411" y="9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102416</xdr:rowOff>
    </xdr:from>
    <xdr:to>
      <xdr:col>76</xdr:col>
      <xdr:colOff>165100</xdr:colOff>
      <xdr:row>57</xdr:row>
      <xdr:rowOff>32566</xdr:rowOff>
    </xdr:to>
    <xdr:sp macro="" textlink="">
      <xdr:nvSpPr>
        <xdr:cNvPr id="587" name="楕円 586"/>
        <xdr:cNvSpPr/>
      </xdr:nvSpPr>
      <xdr:spPr>
        <a:xfrm>
          <a:off x="14541500" y="97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23693</xdr:rowOff>
    </xdr:from>
    <xdr:ext cx="534377" cy="259045"/>
    <xdr:sp macro="" textlink="">
      <xdr:nvSpPr>
        <xdr:cNvPr id="588" name="テキスト ボックス 587"/>
        <xdr:cNvSpPr txBox="1"/>
      </xdr:nvSpPr>
      <xdr:spPr>
        <a:xfrm>
          <a:off x="14325111" y="979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117704</xdr:rowOff>
    </xdr:from>
    <xdr:to>
      <xdr:col>72</xdr:col>
      <xdr:colOff>38100</xdr:colOff>
      <xdr:row>57</xdr:row>
      <xdr:rowOff>47854</xdr:rowOff>
    </xdr:to>
    <xdr:sp macro="" textlink="">
      <xdr:nvSpPr>
        <xdr:cNvPr id="589" name="楕円 588"/>
        <xdr:cNvSpPr/>
      </xdr:nvSpPr>
      <xdr:spPr>
        <a:xfrm>
          <a:off x="13652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38981</xdr:rowOff>
    </xdr:from>
    <xdr:ext cx="534377" cy="259045"/>
    <xdr:sp macro="" textlink="">
      <xdr:nvSpPr>
        <xdr:cNvPr id="590" name="テキスト ボックス 589"/>
        <xdr:cNvSpPr txBox="1"/>
      </xdr:nvSpPr>
      <xdr:spPr>
        <a:xfrm>
          <a:off x="13436111" y="9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149964</xdr:rowOff>
    </xdr:from>
    <xdr:to>
      <xdr:col>67</xdr:col>
      <xdr:colOff>101600</xdr:colOff>
      <xdr:row>57</xdr:row>
      <xdr:rowOff>80114</xdr:rowOff>
    </xdr:to>
    <xdr:sp macro="" textlink="">
      <xdr:nvSpPr>
        <xdr:cNvPr id="591" name="楕円 590"/>
        <xdr:cNvSpPr/>
      </xdr:nvSpPr>
      <xdr:spPr>
        <a:xfrm>
          <a:off x="12763500" y="97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71241</xdr:rowOff>
    </xdr:from>
    <xdr:ext cx="534377" cy="259045"/>
    <xdr:sp macro="" textlink="">
      <xdr:nvSpPr>
        <xdr:cNvPr id="592" name="テキスト ボックス 591"/>
        <xdr:cNvSpPr txBox="1"/>
      </xdr:nvSpPr>
      <xdr:spPr>
        <a:xfrm>
          <a:off x="12547111" y="98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2" name="直線コネクタ 611"/>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3"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4" name="直線コネクタ 613"/>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5"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16" name="直線コネクタ 615"/>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57381</xdr:rowOff>
    </xdr:from>
    <xdr:to>
      <xdr:col>85</xdr:col>
      <xdr:colOff>127000</xdr:colOff>
      <xdr:row>78</xdr:row>
      <xdr:rowOff>119492</xdr:rowOff>
    </xdr:to>
    <xdr:cxnSp macro="">
      <xdr:nvCxnSpPr>
        <xdr:cNvPr id="617" name="直線コネクタ 616"/>
        <xdr:cNvCxnSpPr/>
      </xdr:nvCxnSpPr>
      <xdr:spPr>
        <a:xfrm flipV="1">
          <a:off x="15481300" y="13430481"/>
          <a:ext cx="8382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18"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19" name="フローチャート: 判断 618"/>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108770</xdr:rowOff>
    </xdr:from>
    <xdr:to>
      <xdr:col>81</xdr:col>
      <xdr:colOff>50800</xdr:colOff>
      <xdr:row>78</xdr:row>
      <xdr:rowOff>119492</xdr:rowOff>
    </xdr:to>
    <xdr:cxnSp macro="">
      <xdr:nvCxnSpPr>
        <xdr:cNvPr id="620" name="直線コネクタ 619"/>
        <xdr:cNvCxnSpPr/>
      </xdr:nvCxnSpPr>
      <xdr:spPr>
        <a:xfrm>
          <a:off x="14592300" y="13481870"/>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1" name="フローチャート: 判断 620"/>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2" name="テキスト ボックス 621"/>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60672</xdr:rowOff>
    </xdr:from>
    <xdr:to>
      <xdr:col>76</xdr:col>
      <xdr:colOff>114300</xdr:colOff>
      <xdr:row>78</xdr:row>
      <xdr:rowOff>108770</xdr:rowOff>
    </xdr:to>
    <xdr:cxnSp macro="">
      <xdr:nvCxnSpPr>
        <xdr:cNvPr id="623" name="直線コネクタ 622"/>
        <xdr:cNvCxnSpPr/>
      </xdr:nvCxnSpPr>
      <xdr:spPr>
        <a:xfrm>
          <a:off x="13703300" y="13433772"/>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4" name="フローチャート: 判断 623"/>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5" name="テキスト ボックス 624"/>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42317</xdr:rowOff>
    </xdr:from>
    <xdr:to>
      <xdr:col>71</xdr:col>
      <xdr:colOff>177800</xdr:colOff>
      <xdr:row>78</xdr:row>
      <xdr:rowOff>60672</xdr:rowOff>
    </xdr:to>
    <xdr:cxnSp macro="">
      <xdr:nvCxnSpPr>
        <xdr:cNvPr id="626" name="直線コネクタ 625"/>
        <xdr:cNvCxnSpPr/>
      </xdr:nvCxnSpPr>
      <xdr:spPr>
        <a:xfrm>
          <a:off x="12814300" y="13415417"/>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7" name="フローチャート: 判断 626"/>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140045</xdr:rowOff>
    </xdr:from>
    <xdr:ext cx="469744" cy="259045"/>
    <xdr:sp macro="" textlink="">
      <xdr:nvSpPr>
        <xdr:cNvPr id="628" name="テキスト ボックス 627"/>
        <xdr:cNvSpPr txBox="1"/>
      </xdr:nvSpPr>
      <xdr:spPr>
        <a:xfrm>
          <a:off x="13468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9" name="フローチャート: 判断 628"/>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30" name="テキスト ボックス 629"/>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6581</xdr:rowOff>
    </xdr:from>
    <xdr:to>
      <xdr:col>85</xdr:col>
      <xdr:colOff>177800</xdr:colOff>
      <xdr:row>78</xdr:row>
      <xdr:rowOff>108181</xdr:rowOff>
    </xdr:to>
    <xdr:sp macro="" textlink="">
      <xdr:nvSpPr>
        <xdr:cNvPr id="636" name="楕円 635"/>
        <xdr:cNvSpPr/>
      </xdr:nvSpPr>
      <xdr:spPr>
        <a:xfrm>
          <a:off x="16268700" y="133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92958</xdr:rowOff>
    </xdr:from>
    <xdr:ext cx="469744" cy="259045"/>
    <xdr:sp macro="" textlink="">
      <xdr:nvSpPr>
        <xdr:cNvPr id="637" name="災害復旧費該当値テキスト"/>
        <xdr:cNvSpPr txBox="1"/>
      </xdr:nvSpPr>
      <xdr:spPr>
        <a:xfrm>
          <a:off x="16370300" y="1329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68692</xdr:rowOff>
    </xdr:from>
    <xdr:to>
      <xdr:col>81</xdr:col>
      <xdr:colOff>101600</xdr:colOff>
      <xdr:row>78</xdr:row>
      <xdr:rowOff>170292</xdr:rowOff>
    </xdr:to>
    <xdr:sp macro="" textlink="">
      <xdr:nvSpPr>
        <xdr:cNvPr id="638" name="楕円 637"/>
        <xdr:cNvSpPr/>
      </xdr:nvSpPr>
      <xdr:spPr>
        <a:xfrm>
          <a:off x="15430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161419</xdr:rowOff>
    </xdr:from>
    <xdr:ext cx="378565" cy="259045"/>
    <xdr:sp macro="" textlink="">
      <xdr:nvSpPr>
        <xdr:cNvPr id="639" name="テキスト ボックス 638"/>
        <xdr:cNvSpPr txBox="1"/>
      </xdr:nvSpPr>
      <xdr:spPr>
        <a:xfrm>
          <a:off x="15279317" y="13534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57970</xdr:rowOff>
    </xdr:from>
    <xdr:to>
      <xdr:col>76</xdr:col>
      <xdr:colOff>165100</xdr:colOff>
      <xdr:row>78</xdr:row>
      <xdr:rowOff>159570</xdr:rowOff>
    </xdr:to>
    <xdr:sp macro="" textlink="">
      <xdr:nvSpPr>
        <xdr:cNvPr id="640" name="楕円 639"/>
        <xdr:cNvSpPr/>
      </xdr:nvSpPr>
      <xdr:spPr>
        <a:xfrm>
          <a:off x="14541500" y="134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150697</xdr:rowOff>
    </xdr:from>
    <xdr:ext cx="469744" cy="259045"/>
    <xdr:sp macro="" textlink="">
      <xdr:nvSpPr>
        <xdr:cNvPr id="641" name="テキスト ボックス 640"/>
        <xdr:cNvSpPr txBox="1"/>
      </xdr:nvSpPr>
      <xdr:spPr>
        <a:xfrm>
          <a:off x="14357428" y="135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9872</xdr:rowOff>
    </xdr:from>
    <xdr:to>
      <xdr:col>72</xdr:col>
      <xdr:colOff>38100</xdr:colOff>
      <xdr:row>78</xdr:row>
      <xdr:rowOff>111472</xdr:rowOff>
    </xdr:to>
    <xdr:sp macro="" textlink="">
      <xdr:nvSpPr>
        <xdr:cNvPr id="642" name="楕円 641"/>
        <xdr:cNvSpPr/>
      </xdr:nvSpPr>
      <xdr:spPr>
        <a:xfrm>
          <a:off x="13652500" y="1338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127999</xdr:rowOff>
    </xdr:from>
    <xdr:ext cx="469744" cy="259045"/>
    <xdr:sp macro="" textlink="">
      <xdr:nvSpPr>
        <xdr:cNvPr id="643" name="テキスト ボックス 642"/>
        <xdr:cNvSpPr txBox="1"/>
      </xdr:nvSpPr>
      <xdr:spPr>
        <a:xfrm>
          <a:off x="13468428" y="1315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162967</xdr:rowOff>
    </xdr:from>
    <xdr:to>
      <xdr:col>67</xdr:col>
      <xdr:colOff>101600</xdr:colOff>
      <xdr:row>78</xdr:row>
      <xdr:rowOff>93117</xdr:rowOff>
    </xdr:to>
    <xdr:sp macro="" textlink="">
      <xdr:nvSpPr>
        <xdr:cNvPr id="644" name="楕円 643"/>
        <xdr:cNvSpPr/>
      </xdr:nvSpPr>
      <xdr:spPr>
        <a:xfrm>
          <a:off x="12763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84244</xdr:rowOff>
    </xdr:from>
    <xdr:ext cx="469744" cy="259045"/>
    <xdr:sp macro="" textlink="">
      <xdr:nvSpPr>
        <xdr:cNvPr id="645" name="テキスト ボックス 644"/>
        <xdr:cNvSpPr txBox="1"/>
      </xdr:nvSpPr>
      <xdr:spPr>
        <a:xfrm>
          <a:off x="12579428" y="134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68" name="直線コネクタ 667"/>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69"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0" name="直線コネクタ 669"/>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1"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2" name="直線コネクタ 671"/>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90970</xdr:rowOff>
    </xdr:from>
    <xdr:to>
      <xdr:col>85</xdr:col>
      <xdr:colOff>127000</xdr:colOff>
      <xdr:row>99</xdr:row>
      <xdr:rowOff>35192</xdr:rowOff>
    </xdr:to>
    <xdr:cxnSp macro="">
      <xdr:nvCxnSpPr>
        <xdr:cNvPr id="673" name="直線コネクタ 672"/>
        <xdr:cNvCxnSpPr/>
      </xdr:nvCxnSpPr>
      <xdr:spPr>
        <a:xfrm flipV="1">
          <a:off x="15481300" y="16721620"/>
          <a:ext cx="838200" cy="2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23613</xdr:rowOff>
    </xdr:from>
    <xdr:ext cx="534377" cy="259045"/>
    <xdr:sp macro="" textlink="">
      <xdr:nvSpPr>
        <xdr:cNvPr id="674" name="公債費平均値テキスト"/>
        <xdr:cNvSpPr txBox="1"/>
      </xdr:nvSpPr>
      <xdr:spPr>
        <a:xfrm>
          <a:off x="16370300" y="1631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5" name="フローチャート: 判断 674"/>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9627</xdr:rowOff>
    </xdr:from>
    <xdr:to>
      <xdr:col>81</xdr:col>
      <xdr:colOff>50800</xdr:colOff>
      <xdr:row>99</xdr:row>
      <xdr:rowOff>35192</xdr:rowOff>
    </xdr:to>
    <xdr:cxnSp macro="">
      <xdr:nvCxnSpPr>
        <xdr:cNvPr id="676" name="直線コネクタ 675"/>
        <xdr:cNvCxnSpPr/>
      </xdr:nvCxnSpPr>
      <xdr:spPr>
        <a:xfrm>
          <a:off x="14592300" y="16983177"/>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77" name="フローチャート: 判断 676"/>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8298</xdr:rowOff>
    </xdr:from>
    <xdr:ext cx="534377" cy="259045"/>
    <xdr:sp macro="" textlink="">
      <xdr:nvSpPr>
        <xdr:cNvPr id="678" name="テキスト ボックス 677"/>
        <xdr:cNvSpPr txBox="1"/>
      </xdr:nvSpPr>
      <xdr:spPr>
        <a:xfrm>
          <a:off x="15201411" y="16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9627</xdr:rowOff>
    </xdr:from>
    <xdr:to>
      <xdr:col>76</xdr:col>
      <xdr:colOff>114300</xdr:colOff>
      <xdr:row>99</xdr:row>
      <xdr:rowOff>81483</xdr:rowOff>
    </xdr:to>
    <xdr:cxnSp macro="">
      <xdr:nvCxnSpPr>
        <xdr:cNvPr id="679" name="直線コネクタ 678"/>
        <xdr:cNvCxnSpPr/>
      </xdr:nvCxnSpPr>
      <xdr:spPr>
        <a:xfrm flipV="1">
          <a:off x="13703300" y="16983177"/>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0" name="フローチャート: 判断 679"/>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70248</xdr:rowOff>
    </xdr:from>
    <xdr:ext cx="534377" cy="259045"/>
    <xdr:sp macro="" textlink="">
      <xdr:nvSpPr>
        <xdr:cNvPr id="681" name="テキスト ボックス 680"/>
        <xdr:cNvSpPr txBox="1"/>
      </xdr:nvSpPr>
      <xdr:spPr>
        <a:xfrm>
          <a:off x="14325111" y="161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81483</xdr:rowOff>
    </xdr:from>
    <xdr:to>
      <xdr:col>71</xdr:col>
      <xdr:colOff>177800</xdr:colOff>
      <xdr:row>99</xdr:row>
      <xdr:rowOff>122593</xdr:rowOff>
    </xdr:to>
    <xdr:cxnSp macro="">
      <xdr:nvCxnSpPr>
        <xdr:cNvPr id="682" name="直線コネクタ 681"/>
        <xdr:cNvCxnSpPr/>
      </xdr:nvCxnSpPr>
      <xdr:spPr>
        <a:xfrm flipV="1">
          <a:off x="12814300" y="17055033"/>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3" name="フローチャート: 判断 682"/>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70020</xdr:rowOff>
    </xdr:from>
    <xdr:ext cx="534377" cy="259045"/>
    <xdr:sp macro="" textlink="">
      <xdr:nvSpPr>
        <xdr:cNvPr id="684" name="テキスト ボックス 683"/>
        <xdr:cNvSpPr txBox="1"/>
      </xdr:nvSpPr>
      <xdr:spPr>
        <a:xfrm>
          <a:off x="13436111" y="161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50191</xdr:rowOff>
    </xdr:from>
    <xdr:to>
      <xdr:col>67</xdr:col>
      <xdr:colOff>101600</xdr:colOff>
      <xdr:row>92</xdr:row>
      <xdr:rowOff>151791</xdr:rowOff>
    </xdr:to>
    <xdr:sp macro="" textlink="">
      <xdr:nvSpPr>
        <xdr:cNvPr id="685" name="フローチャート: 判断 684"/>
        <xdr:cNvSpPr/>
      </xdr:nvSpPr>
      <xdr:spPr>
        <a:xfrm>
          <a:off x="12763500" y="1582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168318</xdr:rowOff>
    </xdr:from>
    <xdr:ext cx="534377" cy="259045"/>
    <xdr:sp macro="" textlink="">
      <xdr:nvSpPr>
        <xdr:cNvPr id="686" name="テキスト ボックス 685"/>
        <xdr:cNvSpPr txBox="1"/>
      </xdr:nvSpPr>
      <xdr:spPr>
        <a:xfrm>
          <a:off x="12547111" y="155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40170</xdr:rowOff>
    </xdr:from>
    <xdr:to>
      <xdr:col>85</xdr:col>
      <xdr:colOff>177800</xdr:colOff>
      <xdr:row>97</xdr:row>
      <xdr:rowOff>141770</xdr:rowOff>
    </xdr:to>
    <xdr:sp macro="" textlink="">
      <xdr:nvSpPr>
        <xdr:cNvPr id="692" name="楕円 691"/>
        <xdr:cNvSpPr/>
      </xdr:nvSpPr>
      <xdr:spPr>
        <a:xfrm>
          <a:off x="16268700" y="166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18597</xdr:rowOff>
    </xdr:from>
    <xdr:ext cx="534377" cy="259045"/>
    <xdr:sp macro="" textlink="">
      <xdr:nvSpPr>
        <xdr:cNvPr id="693" name="公債費該当値テキスト"/>
        <xdr:cNvSpPr txBox="1"/>
      </xdr:nvSpPr>
      <xdr:spPr>
        <a:xfrm>
          <a:off x="16370300" y="166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155842</xdr:rowOff>
    </xdr:from>
    <xdr:to>
      <xdr:col>81</xdr:col>
      <xdr:colOff>101600</xdr:colOff>
      <xdr:row>99</xdr:row>
      <xdr:rowOff>85992</xdr:rowOff>
    </xdr:to>
    <xdr:sp macro="" textlink="">
      <xdr:nvSpPr>
        <xdr:cNvPr id="694" name="楕円 693"/>
        <xdr:cNvSpPr/>
      </xdr:nvSpPr>
      <xdr:spPr>
        <a:xfrm>
          <a:off x="15430500" y="169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77119</xdr:rowOff>
    </xdr:from>
    <xdr:ext cx="534377" cy="259045"/>
    <xdr:sp macro="" textlink="">
      <xdr:nvSpPr>
        <xdr:cNvPr id="695" name="テキスト ボックス 694"/>
        <xdr:cNvSpPr txBox="1"/>
      </xdr:nvSpPr>
      <xdr:spPr>
        <a:xfrm>
          <a:off x="15201411" y="170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130277</xdr:rowOff>
    </xdr:from>
    <xdr:to>
      <xdr:col>76</xdr:col>
      <xdr:colOff>165100</xdr:colOff>
      <xdr:row>99</xdr:row>
      <xdr:rowOff>60427</xdr:rowOff>
    </xdr:to>
    <xdr:sp macro="" textlink="">
      <xdr:nvSpPr>
        <xdr:cNvPr id="696" name="楕円 695"/>
        <xdr:cNvSpPr/>
      </xdr:nvSpPr>
      <xdr:spPr>
        <a:xfrm>
          <a:off x="14541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51554</xdr:rowOff>
    </xdr:from>
    <xdr:ext cx="534377" cy="259045"/>
    <xdr:sp macro="" textlink="">
      <xdr:nvSpPr>
        <xdr:cNvPr id="697" name="テキスト ボックス 696"/>
        <xdr:cNvSpPr txBox="1"/>
      </xdr:nvSpPr>
      <xdr:spPr>
        <a:xfrm>
          <a:off x="14325111" y="170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30683</xdr:rowOff>
    </xdr:from>
    <xdr:to>
      <xdr:col>72</xdr:col>
      <xdr:colOff>38100</xdr:colOff>
      <xdr:row>99</xdr:row>
      <xdr:rowOff>132283</xdr:rowOff>
    </xdr:to>
    <xdr:sp macro="" textlink="">
      <xdr:nvSpPr>
        <xdr:cNvPr id="698" name="楕円 697"/>
        <xdr:cNvSpPr/>
      </xdr:nvSpPr>
      <xdr:spPr>
        <a:xfrm>
          <a:off x="13652500" y="170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123410</xdr:rowOff>
    </xdr:from>
    <xdr:ext cx="534377" cy="259045"/>
    <xdr:sp macro="" textlink="">
      <xdr:nvSpPr>
        <xdr:cNvPr id="699" name="テキスト ボックス 698"/>
        <xdr:cNvSpPr txBox="1"/>
      </xdr:nvSpPr>
      <xdr:spPr>
        <a:xfrm>
          <a:off x="13436111" y="170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71793</xdr:rowOff>
    </xdr:from>
    <xdr:to>
      <xdr:col>67</xdr:col>
      <xdr:colOff>101600</xdr:colOff>
      <xdr:row>100</xdr:row>
      <xdr:rowOff>1943</xdr:rowOff>
    </xdr:to>
    <xdr:sp macro="" textlink="">
      <xdr:nvSpPr>
        <xdr:cNvPr id="700" name="楕円 699"/>
        <xdr:cNvSpPr/>
      </xdr:nvSpPr>
      <xdr:spPr>
        <a:xfrm>
          <a:off x="12763500" y="170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164520</xdr:rowOff>
    </xdr:from>
    <xdr:ext cx="534377" cy="259045"/>
    <xdr:sp macro="" textlink="">
      <xdr:nvSpPr>
        <xdr:cNvPr id="701" name="テキスト ボックス 700"/>
        <xdr:cNvSpPr txBox="1"/>
      </xdr:nvSpPr>
      <xdr:spPr>
        <a:xfrm>
          <a:off x="12547111" y="17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3" name="直線コネクタ 722"/>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6"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7" name="直線コネクタ 726"/>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29"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0" name="フローチャート: 判断 729"/>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2" name="フローチャート: 判断 731"/>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3" name="テキスト ボックス 732"/>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5" name="フローチャート: 判断 734"/>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32529</xdr:rowOff>
    </xdr:from>
    <xdr:ext cx="378565" cy="259045"/>
    <xdr:sp macro="" textlink="">
      <xdr:nvSpPr>
        <xdr:cNvPr id="736" name="テキスト ボックス 735"/>
        <xdr:cNvSpPr txBox="1"/>
      </xdr:nvSpPr>
      <xdr:spPr>
        <a:xfrm>
          <a:off x="20245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38" name="フローチャート: 判断 737"/>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39" name="テキスト ボックス 738"/>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69850</xdr:rowOff>
    </xdr:from>
    <xdr:to>
      <xdr:col>98</xdr:col>
      <xdr:colOff>38100</xdr:colOff>
      <xdr:row>39</xdr:row>
      <xdr:rowOff>0</xdr:rowOff>
    </xdr:to>
    <xdr:sp macro="" textlink="">
      <xdr:nvSpPr>
        <xdr:cNvPr id="740" name="フローチャート: 判断 739"/>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16527</xdr:rowOff>
    </xdr:from>
    <xdr:ext cx="378565" cy="259045"/>
    <xdr:sp macro="" textlink="">
      <xdr:nvSpPr>
        <xdr:cNvPr id="741" name="テキスト ボックス 740"/>
        <xdr:cNvSpPr txBox="1"/>
      </xdr:nvSpPr>
      <xdr:spPr>
        <a:xfrm>
          <a:off x="18467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千円となっており、前年度より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34.8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奈良県総合医療センター建替整備にかかる貸付の減</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・農林水産業費は住民</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千円となっており、前年度より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39.1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国営農業用水再編対策事業の完了に伴う市町村等の負担金を繰上償還したこと等</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・災害復旧費は住民</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千円となっており、前年度より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307.3</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となっている。これは、過年度（平成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年度）に発生した災害にかかる工事費等が例年より</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多い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ことによるものである。</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68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千円となっており、前年度より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12.5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％の増となっている。これは、臨時財政対策債に係る元金償還額</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実質収支額は、平成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度においては、次年度へ繰</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越</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す財源及び歳入歳出差引額が</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減少したため、前年度</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に比べ減少し</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収支の状況を勘案し、</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億円を取り崩したため、前年度に比べ減少してい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今後も引き続き黒字確保のため、各般の取組を進める。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奈良県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年度にかけては水道用水供給事業費特別会計において収支が改善したことや一般会計において翌年度に繰り越す財源が減少したことにより収支額が増加。</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年度にかけては、県税及び地方譲与税などの歳入の減少により一般会計の収支額が減少したことから、連結実質黒字額は減少している。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年度にかけては、水道用水供給事業費特別会計や証紙収入特別会計において収支が改善したことから、連結実質黒字額は増加している。</a:t>
          </a:r>
          <a:endPar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年度にかけては、水道用水供給事業費特別会計において収支が改善したこと</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や、国民健康保険事業費特別会計を創設し、黒字であったこと</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から、連結実質黒字額は増加している。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今後も引き続き連結実質黒字確保のため、各般の取組を進める。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290009_&#22856;&#33391;&#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グループ内平均値</v>
          </cell>
        </row>
        <row r="72">
          <cell r="BP72" t="str">
            <v>H26</v>
          </cell>
          <cell r="BX72" t="str">
            <v>H27</v>
          </cell>
          <cell r="CF72" t="str">
            <v>H28</v>
          </cell>
          <cell r="CN72" t="str">
            <v>H29</v>
          </cell>
          <cell r="CV72" t="str">
            <v>H30</v>
          </cell>
        </row>
        <row r="73">
          <cell r="AN73" t="str">
            <v>当該団体値</v>
          </cell>
          <cell r="BP73">
            <v>171</v>
          </cell>
          <cell r="BX73">
            <v>159.80000000000001</v>
          </cell>
          <cell r="CF73">
            <v>160.6</v>
          </cell>
          <cell r="CN73">
            <v>157.6</v>
          </cell>
          <cell r="CV73">
            <v>152.69999999999999</v>
          </cell>
        </row>
        <row r="75">
          <cell r="BP75">
            <v>12</v>
          </cell>
          <cell r="BX75">
            <v>11.7</v>
          </cell>
          <cell r="CF75">
            <v>11.3</v>
          </cell>
          <cell r="CN75">
            <v>10.5</v>
          </cell>
          <cell r="CV75">
            <v>9.6999999999999993</v>
          </cell>
        </row>
        <row r="77">
          <cell r="AN77" t="str">
            <v>グループ内平均値</v>
          </cell>
          <cell r="BP77">
            <v>208.1</v>
          </cell>
          <cell r="BX77">
            <v>239.1</v>
          </cell>
          <cell r="CF77">
            <v>244</v>
          </cell>
          <cell r="CN77">
            <v>245.1</v>
          </cell>
          <cell r="CV77">
            <v>246.9</v>
          </cell>
        </row>
        <row r="79">
          <cell r="BP79">
            <v>14.2</v>
          </cell>
          <cell r="BX79">
            <v>15.9</v>
          </cell>
          <cell r="CF79">
            <v>15.4</v>
          </cell>
          <cell r="CN79">
            <v>15.2</v>
          </cell>
          <cell r="CV79">
            <v>14.9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499121994</v>
      </c>
      <c r="BO4" s="419"/>
      <c r="BP4" s="419"/>
      <c r="BQ4" s="419"/>
      <c r="BR4" s="419"/>
      <c r="BS4" s="419"/>
      <c r="BT4" s="419"/>
      <c r="BU4" s="420"/>
      <c r="BV4" s="418">
        <v>498846800</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0.4</v>
      </c>
      <c r="CU4" s="425"/>
      <c r="CV4" s="425"/>
      <c r="CW4" s="425"/>
      <c r="CX4" s="425"/>
      <c r="CY4" s="425"/>
      <c r="CZ4" s="425"/>
      <c r="DA4" s="426"/>
      <c r="DB4" s="424">
        <v>0.6</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493623933</v>
      </c>
      <c r="BO5" s="431"/>
      <c r="BP5" s="431"/>
      <c r="BQ5" s="431"/>
      <c r="BR5" s="431"/>
      <c r="BS5" s="431"/>
      <c r="BT5" s="431"/>
      <c r="BU5" s="432"/>
      <c r="BV5" s="430">
        <v>492304509</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92.8</v>
      </c>
      <c r="CU5" s="437"/>
      <c r="CV5" s="437"/>
      <c r="CW5" s="437"/>
      <c r="CX5" s="437"/>
      <c r="CY5" s="437"/>
      <c r="CZ5" s="437"/>
      <c r="DA5" s="438"/>
      <c r="DB5" s="436">
        <v>94.6</v>
      </c>
      <c r="DC5" s="437"/>
      <c r="DD5" s="437"/>
      <c r="DE5" s="437"/>
      <c r="DF5" s="437"/>
      <c r="DG5" s="437"/>
      <c r="DH5" s="437"/>
      <c r="DI5" s="438"/>
      <c r="DJ5" s="157"/>
      <c r="DK5" s="157"/>
      <c r="DL5" s="157"/>
      <c r="DM5" s="157"/>
      <c r="DN5" s="157"/>
      <c r="DO5" s="157"/>
    </row>
    <row r="6" spans="1:119" ht="18.75" customHeight="1" x14ac:dyDescent="0.2">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10926</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5498061</v>
      </c>
      <c r="BO6" s="431"/>
      <c r="BP6" s="431"/>
      <c r="BQ6" s="431"/>
      <c r="BR6" s="431"/>
      <c r="BS6" s="431"/>
      <c r="BT6" s="431"/>
      <c r="BU6" s="432"/>
      <c r="BV6" s="430">
        <v>6542291</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100.8</v>
      </c>
      <c r="CU6" s="453"/>
      <c r="CV6" s="453"/>
      <c r="CW6" s="453"/>
      <c r="CX6" s="453"/>
      <c r="CY6" s="453"/>
      <c r="CZ6" s="453"/>
      <c r="DA6" s="454"/>
      <c r="DB6" s="452">
        <v>103.5</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8997</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4230210</v>
      </c>
      <c r="BO7" s="431"/>
      <c r="BP7" s="431"/>
      <c r="BQ7" s="431"/>
      <c r="BR7" s="431"/>
      <c r="BS7" s="431"/>
      <c r="BT7" s="431"/>
      <c r="BU7" s="432"/>
      <c r="BV7" s="430">
        <v>4725591</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322165901</v>
      </c>
      <c r="CU7" s="431"/>
      <c r="CV7" s="431"/>
      <c r="CW7" s="431"/>
      <c r="CX7" s="431"/>
      <c r="CY7" s="431"/>
      <c r="CZ7" s="431"/>
      <c r="DA7" s="432"/>
      <c r="DB7" s="430">
        <v>320981031</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7277</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1267851</v>
      </c>
      <c r="BO8" s="431"/>
      <c r="BP8" s="431"/>
      <c r="BQ8" s="431"/>
      <c r="BR8" s="431"/>
      <c r="BS8" s="431"/>
      <c r="BT8" s="431"/>
      <c r="BU8" s="432"/>
      <c r="BV8" s="430">
        <v>1816700</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0.42758000000000002</v>
      </c>
      <c r="CU8" s="450"/>
      <c r="CV8" s="450"/>
      <c r="CW8" s="450"/>
      <c r="CX8" s="450"/>
      <c r="CY8" s="450"/>
      <c r="CZ8" s="450"/>
      <c r="DA8" s="451"/>
      <c r="DB8" s="449">
        <v>0.42603000000000002</v>
      </c>
      <c r="DC8" s="450"/>
      <c r="DD8" s="450"/>
      <c r="DE8" s="450"/>
      <c r="DF8" s="450"/>
      <c r="DG8" s="450"/>
      <c r="DH8" s="450"/>
      <c r="DI8" s="451"/>
      <c r="DJ8" s="157"/>
      <c r="DK8" s="157"/>
      <c r="DL8" s="157"/>
      <c r="DM8" s="157"/>
      <c r="DN8" s="157"/>
      <c r="DO8" s="157"/>
    </row>
    <row r="9" spans="1:119" ht="18.75" customHeight="1" thickBot="1" x14ac:dyDescent="0.25">
      <c r="A9" s="158"/>
      <c r="B9" s="455" t="s">
        <v>105</v>
      </c>
      <c r="C9" s="456"/>
      <c r="D9" s="456"/>
      <c r="E9" s="456"/>
      <c r="F9" s="456"/>
      <c r="G9" s="456"/>
      <c r="H9" s="456"/>
      <c r="I9" s="456"/>
      <c r="J9" s="456"/>
      <c r="K9" s="457"/>
      <c r="L9" s="463" t="s">
        <v>106</v>
      </c>
      <c r="M9" s="464"/>
      <c r="N9" s="464"/>
      <c r="O9" s="464"/>
      <c r="P9" s="464"/>
      <c r="Q9" s="465"/>
      <c r="R9" s="466">
        <v>1364316</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8600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-548849</v>
      </c>
      <c r="BO9" s="431"/>
      <c r="BP9" s="431"/>
      <c r="BQ9" s="431"/>
      <c r="BR9" s="431"/>
      <c r="BS9" s="431"/>
      <c r="BT9" s="431"/>
      <c r="BU9" s="432"/>
      <c r="BV9" s="430">
        <v>12642</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23.5</v>
      </c>
      <c r="CU9" s="437"/>
      <c r="CV9" s="437"/>
      <c r="CW9" s="437"/>
      <c r="CX9" s="437"/>
      <c r="CY9" s="437"/>
      <c r="CZ9" s="437"/>
      <c r="DA9" s="438"/>
      <c r="DB9" s="436">
        <v>22</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110</v>
      </c>
      <c r="M10" s="500"/>
      <c r="N10" s="500"/>
      <c r="O10" s="500"/>
      <c r="P10" s="500"/>
      <c r="Q10" s="501"/>
      <c r="R10" s="445">
        <v>1400728</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7500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947900</v>
      </c>
      <c r="BO10" s="431"/>
      <c r="BP10" s="431"/>
      <c r="BQ10" s="431"/>
      <c r="BR10" s="431"/>
      <c r="BS10" s="431"/>
      <c r="BT10" s="431"/>
      <c r="BU10" s="432"/>
      <c r="BV10" s="430">
        <v>970737</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42</v>
      </c>
      <c r="AJ11" s="446"/>
      <c r="AK11" s="446"/>
      <c r="AL11" s="446"/>
      <c r="AM11" s="446"/>
      <c r="AN11" s="446"/>
      <c r="AO11" s="446"/>
      <c r="AP11" s="447"/>
      <c r="AQ11" s="445">
        <v>7000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15798558</v>
      </c>
      <c r="BO11" s="431"/>
      <c r="BP11" s="431"/>
      <c r="BQ11" s="431"/>
      <c r="BR11" s="431"/>
      <c r="BS11" s="431"/>
      <c r="BT11" s="431"/>
      <c r="BU11" s="432"/>
      <c r="BV11" s="430">
        <v>6050000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120</v>
      </c>
      <c r="DC11" s="503"/>
      <c r="DD11" s="503"/>
      <c r="DE11" s="503"/>
      <c r="DF11" s="503"/>
      <c r="DG11" s="503"/>
      <c r="DH11" s="503"/>
      <c r="DI11" s="504"/>
      <c r="DJ11" s="157"/>
      <c r="DK11" s="157"/>
      <c r="DL11" s="157"/>
      <c r="DM11" s="157"/>
      <c r="DN11" s="157"/>
      <c r="DO11" s="157"/>
    </row>
    <row r="12" spans="1:119" ht="18.75" customHeight="1" x14ac:dyDescent="0.2">
      <c r="A12" s="158"/>
      <c r="B12" s="505" t="s">
        <v>121</v>
      </c>
      <c r="C12" s="506"/>
      <c r="D12" s="506"/>
      <c r="E12" s="506"/>
      <c r="F12" s="506"/>
      <c r="G12" s="506"/>
      <c r="H12" s="506"/>
      <c r="I12" s="506"/>
      <c r="J12" s="506"/>
      <c r="K12" s="507"/>
      <c r="L12" s="514" t="s">
        <v>122</v>
      </c>
      <c r="M12" s="515"/>
      <c r="N12" s="515"/>
      <c r="O12" s="515"/>
      <c r="P12" s="515"/>
      <c r="Q12" s="516"/>
      <c r="R12" s="517">
        <v>1362781</v>
      </c>
      <c r="S12" s="518"/>
      <c r="T12" s="518"/>
      <c r="U12" s="518"/>
      <c r="V12" s="519"/>
      <c r="W12" s="469" t="s">
        <v>123</v>
      </c>
      <c r="X12" s="470"/>
      <c r="Y12" s="471"/>
      <c r="Z12" s="478" t="s">
        <v>1</v>
      </c>
      <c r="AA12" s="456"/>
      <c r="AB12" s="456"/>
      <c r="AC12" s="456"/>
      <c r="AD12" s="456"/>
      <c r="AE12" s="456"/>
      <c r="AF12" s="456"/>
      <c r="AG12" s="456"/>
      <c r="AH12" s="457"/>
      <c r="AI12" s="486" t="s">
        <v>124</v>
      </c>
      <c r="AJ12" s="456"/>
      <c r="AK12" s="456"/>
      <c r="AL12" s="456"/>
      <c r="AM12" s="457"/>
      <c r="AN12" s="486" t="s">
        <v>125</v>
      </c>
      <c r="AO12" s="487"/>
      <c r="AP12" s="487"/>
      <c r="AQ12" s="487"/>
      <c r="AR12" s="487"/>
      <c r="AS12" s="520"/>
      <c r="AT12" s="533" t="s">
        <v>126</v>
      </c>
      <c r="AU12" s="534"/>
      <c r="AV12" s="534"/>
      <c r="AW12" s="534"/>
      <c r="AX12" s="534"/>
      <c r="AY12" s="535"/>
      <c r="AZ12" s="427" t="s">
        <v>127</v>
      </c>
      <c r="BA12" s="428"/>
      <c r="BB12" s="428"/>
      <c r="BC12" s="428"/>
      <c r="BD12" s="428"/>
      <c r="BE12" s="428"/>
      <c r="BF12" s="428"/>
      <c r="BG12" s="428"/>
      <c r="BH12" s="428"/>
      <c r="BI12" s="428"/>
      <c r="BJ12" s="428"/>
      <c r="BK12" s="428"/>
      <c r="BL12" s="428"/>
      <c r="BM12" s="429"/>
      <c r="BN12" s="430">
        <v>2000000</v>
      </c>
      <c r="BO12" s="431"/>
      <c r="BP12" s="431"/>
      <c r="BQ12" s="431"/>
      <c r="BR12" s="431"/>
      <c r="BS12" s="431"/>
      <c r="BT12" s="431"/>
      <c r="BU12" s="432"/>
      <c r="BV12" s="430">
        <v>0</v>
      </c>
      <c r="BW12" s="431"/>
      <c r="BX12" s="431"/>
      <c r="BY12" s="431"/>
      <c r="BZ12" s="431"/>
      <c r="CA12" s="431"/>
      <c r="CB12" s="431"/>
      <c r="CC12" s="432"/>
      <c r="CD12" s="433" t="s">
        <v>128</v>
      </c>
      <c r="CE12" s="434"/>
      <c r="CF12" s="434"/>
      <c r="CG12" s="434"/>
      <c r="CH12" s="434"/>
      <c r="CI12" s="434"/>
      <c r="CJ12" s="434"/>
      <c r="CK12" s="434"/>
      <c r="CL12" s="434"/>
      <c r="CM12" s="434"/>
      <c r="CN12" s="434"/>
      <c r="CO12" s="434"/>
      <c r="CP12" s="434"/>
      <c r="CQ12" s="434"/>
      <c r="CR12" s="434"/>
      <c r="CS12" s="435"/>
      <c r="CT12" s="502" t="s">
        <v>120</v>
      </c>
      <c r="CU12" s="503"/>
      <c r="CV12" s="503"/>
      <c r="CW12" s="503"/>
      <c r="CX12" s="503"/>
      <c r="CY12" s="503"/>
      <c r="CZ12" s="503"/>
      <c r="DA12" s="504"/>
      <c r="DB12" s="502" t="s">
        <v>120</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129</v>
      </c>
      <c r="N13" s="525"/>
      <c r="O13" s="525"/>
      <c r="P13" s="525"/>
      <c r="Q13" s="526"/>
      <c r="R13" s="527">
        <v>1350265</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14197609</v>
      </c>
      <c r="BO13" s="431"/>
      <c r="BP13" s="431"/>
      <c r="BQ13" s="431"/>
      <c r="BR13" s="431"/>
      <c r="BS13" s="431"/>
      <c r="BT13" s="431"/>
      <c r="BU13" s="432"/>
      <c r="BV13" s="430">
        <v>7033379</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9.6999999999999993</v>
      </c>
      <c r="CU13" s="437"/>
      <c r="CV13" s="437"/>
      <c r="CW13" s="437"/>
      <c r="CX13" s="437"/>
      <c r="CY13" s="437"/>
      <c r="CZ13" s="437"/>
      <c r="DA13" s="438"/>
      <c r="DB13" s="436">
        <v>10.5</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132</v>
      </c>
      <c r="M14" s="543"/>
      <c r="N14" s="543"/>
      <c r="O14" s="543"/>
      <c r="P14" s="543"/>
      <c r="Q14" s="544"/>
      <c r="R14" s="545">
        <v>1371700</v>
      </c>
      <c r="S14" s="546"/>
      <c r="T14" s="546"/>
      <c r="U14" s="546"/>
      <c r="V14" s="547"/>
      <c r="W14" s="472"/>
      <c r="X14" s="473"/>
      <c r="Y14" s="474"/>
      <c r="Z14" s="499" t="s">
        <v>133</v>
      </c>
      <c r="AA14" s="500"/>
      <c r="AB14" s="500"/>
      <c r="AC14" s="500"/>
      <c r="AD14" s="500"/>
      <c r="AE14" s="500"/>
      <c r="AF14" s="500"/>
      <c r="AG14" s="500"/>
      <c r="AH14" s="501"/>
      <c r="AI14" s="445">
        <v>3934</v>
      </c>
      <c r="AJ14" s="446"/>
      <c r="AK14" s="446"/>
      <c r="AL14" s="446"/>
      <c r="AM14" s="447"/>
      <c r="AN14" s="445">
        <v>12698952</v>
      </c>
      <c r="AO14" s="446"/>
      <c r="AP14" s="446"/>
      <c r="AQ14" s="446"/>
      <c r="AR14" s="446"/>
      <c r="AS14" s="447"/>
      <c r="AT14" s="445">
        <v>3228</v>
      </c>
      <c r="AU14" s="446"/>
      <c r="AV14" s="446"/>
      <c r="AW14" s="446"/>
      <c r="AX14" s="446"/>
      <c r="AY14" s="448"/>
      <c r="AZ14" s="439" t="s">
        <v>134</v>
      </c>
      <c r="BA14" s="440"/>
      <c r="BB14" s="440"/>
      <c r="BC14" s="440"/>
      <c r="BD14" s="440"/>
      <c r="BE14" s="440"/>
      <c r="BF14" s="440"/>
      <c r="BG14" s="440"/>
      <c r="BH14" s="440"/>
      <c r="BI14" s="440"/>
      <c r="BJ14" s="440"/>
      <c r="BK14" s="440"/>
      <c r="BL14" s="440"/>
      <c r="BM14" s="441"/>
      <c r="BN14" s="418">
        <v>116906676</v>
      </c>
      <c r="BO14" s="419"/>
      <c r="BP14" s="419"/>
      <c r="BQ14" s="419"/>
      <c r="BR14" s="419"/>
      <c r="BS14" s="419"/>
      <c r="BT14" s="419"/>
      <c r="BU14" s="420"/>
      <c r="BV14" s="418">
        <v>112409457</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152.69999999999999</v>
      </c>
      <c r="CU14" s="540"/>
      <c r="CV14" s="540"/>
      <c r="CW14" s="540"/>
      <c r="CX14" s="540"/>
      <c r="CY14" s="540"/>
      <c r="CZ14" s="540"/>
      <c r="DA14" s="541"/>
      <c r="DB14" s="539">
        <v>157.6</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136</v>
      </c>
      <c r="N15" s="525"/>
      <c r="O15" s="525"/>
      <c r="P15" s="525"/>
      <c r="Q15" s="526"/>
      <c r="R15" s="545">
        <v>1359935</v>
      </c>
      <c r="S15" s="546"/>
      <c r="T15" s="546"/>
      <c r="U15" s="546"/>
      <c r="V15" s="547"/>
      <c r="W15" s="472"/>
      <c r="X15" s="473"/>
      <c r="Y15" s="474"/>
      <c r="Z15" s="499" t="s">
        <v>137</v>
      </c>
      <c r="AA15" s="500"/>
      <c r="AB15" s="500"/>
      <c r="AC15" s="500"/>
      <c r="AD15" s="500"/>
      <c r="AE15" s="500"/>
      <c r="AF15" s="500"/>
      <c r="AG15" s="500"/>
      <c r="AH15" s="501"/>
      <c r="AI15" s="445" t="s">
        <v>119</v>
      </c>
      <c r="AJ15" s="446"/>
      <c r="AK15" s="446"/>
      <c r="AL15" s="446"/>
      <c r="AM15" s="447"/>
      <c r="AN15" s="445" t="s">
        <v>120</v>
      </c>
      <c r="AO15" s="446"/>
      <c r="AP15" s="446"/>
      <c r="AQ15" s="446"/>
      <c r="AR15" s="446"/>
      <c r="AS15" s="447"/>
      <c r="AT15" s="445" t="s">
        <v>119</v>
      </c>
      <c r="AU15" s="446"/>
      <c r="AV15" s="446"/>
      <c r="AW15" s="446"/>
      <c r="AX15" s="446"/>
      <c r="AY15" s="448"/>
      <c r="AZ15" s="427" t="s">
        <v>138</v>
      </c>
      <c r="BA15" s="428"/>
      <c r="BB15" s="428"/>
      <c r="BC15" s="428"/>
      <c r="BD15" s="428"/>
      <c r="BE15" s="428"/>
      <c r="BF15" s="428"/>
      <c r="BG15" s="428"/>
      <c r="BH15" s="428"/>
      <c r="BI15" s="428"/>
      <c r="BJ15" s="428"/>
      <c r="BK15" s="428"/>
      <c r="BL15" s="428"/>
      <c r="BM15" s="429"/>
      <c r="BN15" s="430">
        <v>268508169</v>
      </c>
      <c r="BO15" s="431"/>
      <c r="BP15" s="431"/>
      <c r="BQ15" s="431"/>
      <c r="BR15" s="431"/>
      <c r="BS15" s="431"/>
      <c r="BT15" s="431"/>
      <c r="BU15" s="432"/>
      <c r="BV15" s="430">
        <v>266906640</v>
      </c>
      <c r="BW15" s="431"/>
      <c r="BX15" s="431"/>
      <c r="BY15" s="431"/>
      <c r="BZ15" s="431"/>
      <c r="CA15" s="431"/>
      <c r="CB15" s="431"/>
      <c r="CC15" s="432"/>
      <c r="CD15" s="550" t="s">
        <v>139</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140</v>
      </c>
      <c r="M16" s="559"/>
      <c r="N16" s="559"/>
      <c r="O16" s="559"/>
      <c r="P16" s="559"/>
      <c r="Q16" s="560"/>
      <c r="R16" s="556" t="s">
        <v>141</v>
      </c>
      <c r="S16" s="557"/>
      <c r="T16" s="557"/>
      <c r="U16" s="557"/>
      <c r="V16" s="558"/>
      <c r="W16" s="472"/>
      <c r="X16" s="473"/>
      <c r="Y16" s="474"/>
      <c r="Z16" s="499" t="s">
        <v>142</v>
      </c>
      <c r="AA16" s="500"/>
      <c r="AB16" s="500"/>
      <c r="AC16" s="500"/>
      <c r="AD16" s="500"/>
      <c r="AE16" s="500"/>
      <c r="AF16" s="500"/>
      <c r="AG16" s="500"/>
      <c r="AH16" s="501"/>
      <c r="AI16" s="445">
        <v>67</v>
      </c>
      <c r="AJ16" s="446"/>
      <c r="AK16" s="446"/>
      <c r="AL16" s="446"/>
      <c r="AM16" s="447"/>
      <c r="AN16" s="445">
        <v>203680</v>
      </c>
      <c r="AO16" s="446"/>
      <c r="AP16" s="446"/>
      <c r="AQ16" s="446"/>
      <c r="AR16" s="446"/>
      <c r="AS16" s="447"/>
      <c r="AT16" s="445">
        <v>3040</v>
      </c>
      <c r="AU16" s="446"/>
      <c r="AV16" s="446"/>
      <c r="AW16" s="446"/>
      <c r="AX16" s="446"/>
      <c r="AY16" s="448"/>
      <c r="AZ16" s="427" t="s">
        <v>143</v>
      </c>
      <c r="BA16" s="428"/>
      <c r="BB16" s="428"/>
      <c r="BC16" s="428"/>
      <c r="BD16" s="428"/>
      <c r="BE16" s="428"/>
      <c r="BF16" s="428"/>
      <c r="BG16" s="428"/>
      <c r="BH16" s="428"/>
      <c r="BI16" s="428"/>
      <c r="BJ16" s="428"/>
      <c r="BK16" s="428"/>
      <c r="BL16" s="428"/>
      <c r="BM16" s="429"/>
      <c r="BN16" s="430">
        <v>144772583</v>
      </c>
      <c r="BO16" s="431"/>
      <c r="BP16" s="431"/>
      <c r="BQ16" s="431"/>
      <c r="BR16" s="431"/>
      <c r="BS16" s="431"/>
      <c r="BT16" s="431"/>
      <c r="BU16" s="432"/>
      <c r="BV16" s="430">
        <v>139032533</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144</v>
      </c>
      <c r="N17" s="554"/>
      <c r="O17" s="554"/>
      <c r="P17" s="554"/>
      <c r="Q17" s="555"/>
      <c r="R17" s="556" t="s">
        <v>145</v>
      </c>
      <c r="S17" s="557"/>
      <c r="T17" s="557"/>
      <c r="U17" s="557"/>
      <c r="V17" s="558"/>
      <c r="W17" s="472"/>
      <c r="X17" s="473"/>
      <c r="Y17" s="474"/>
      <c r="Z17" s="499" t="s">
        <v>146</v>
      </c>
      <c r="AA17" s="500"/>
      <c r="AB17" s="500"/>
      <c r="AC17" s="500"/>
      <c r="AD17" s="500"/>
      <c r="AE17" s="500"/>
      <c r="AF17" s="500"/>
      <c r="AG17" s="500"/>
      <c r="AH17" s="501"/>
      <c r="AI17" s="445">
        <v>2480</v>
      </c>
      <c r="AJ17" s="446"/>
      <c r="AK17" s="446"/>
      <c r="AL17" s="446"/>
      <c r="AM17" s="447"/>
      <c r="AN17" s="445">
        <v>7762400</v>
      </c>
      <c r="AO17" s="446"/>
      <c r="AP17" s="446"/>
      <c r="AQ17" s="446"/>
      <c r="AR17" s="446"/>
      <c r="AS17" s="447"/>
      <c r="AT17" s="445">
        <v>3130</v>
      </c>
      <c r="AU17" s="446"/>
      <c r="AV17" s="446"/>
      <c r="AW17" s="446"/>
      <c r="AX17" s="446"/>
      <c r="AY17" s="448"/>
      <c r="AZ17" s="427" t="s">
        <v>147</v>
      </c>
      <c r="BA17" s="428"/>
      <c r="BB17" s="428"/>
      <c r="BC17" s="428"/>
      <c r="BD17" s="428"/>
      <c r="BE17" s="428"/>
      <c r="BF17" s="428"/>
      <c r="BG17" s="428"/>
      <c r="BH17" s="428"/>
      <c r="BI17" s="428"/>
      <c r="BJ17" s="428"/>
      <c r="BK17" s="428"/>
      <c r="BL17" s="428"/>
      <c r="BM17" s="429"/>
      <c r="BN17" s="430">
        <v>300166815</v>
      </c>
      <c r="BO17" s="431"/>
      <c r="BP17" s="431"/>
      <c r="BQ17" s="431"/>
      <c r="BR17" s="431"/>
      <c r="BS17" s="431"/>
      <c r="BT17" s="431"/>
      <c r="BU17" s="432"/>
      <c r="BV17" s="430">
        <v>305776273</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148</v>
      </c>
      <c r="C18" s="413"/>
      <c r="D18" s="413"/>
      <c r="E18" s="413"/>
      <c r="F18" s="413"/>
      <c r="G18" s="413"/>
      <c r="H18" s="413"/>
      <c r="I18" s="413"/>
      <c r="J18" s="413"/>
      <c r="K18" s="561"/>
      <c r="L18" s="562">
        <v>3691</v>
      </c>
      <c r="M18" s="563"/>
      <c r="N18" s="563"/>
      <c r="O18" s="563"/>
      <c r="P18" s="563"/>
      <c r="Q18" s="563"/>
      <c r="R18" s="563"/>
      <c r="S18" s="563"/>
      <c r="T18" s="563"/>
      <c r="U18" s="563"/>
      <c r="V18" s="563"/>
      <c r="W18" s="472"/>
      <c r="X18" s="473"/>
      <c r="Y18" s="474"/>
      <c r="Z18" s="499" t="s">
        <v>149</v>
      </c>
      <c r="AA18" s="500"/>
      <c r="AB18" s="500"/>
      <c r="AC18" s="500"/>
      <c r="AD18" s="500"/>
      <c r="AE18" s="500"/>
      <c r="AF18" s="500"/>
      <c r="AG18" s="500"/>
      <c r="AH18" s="501"/>
      <c r="AI18" s="445">
        <v>8519</v>
      </c>
      <c r="AJ18" s="446"/>
      <c r="AK18" s="446"/>
      <c r="AL18" s="446"/>
      <c r="AM18" s="447"/>
      <c r="AN18" s="445">
        <v>29632078</v>
      </c>
      <c r="AO18" s="446"/>
      <c r="AP18" s="446"/>
      <c r="AQ18" s="446"/>
      <c r="AR18" s="446"/>
      <c r="AS18" s="447"/>
      <c r="AT18" s="445">
        <v>3478</v>
      </c>
      <c r="AU18" s="446"/>
      <c r="AV18" s="446"/>
      <c r="AW18" s="446"/>
      <c r="AX18" s="446"/>
      <c r="AY18" s="448"/>
      <c r="AZ18" s="530" t="s">
        <v>150</v>
      </c>
      <c r="BA18" s="531"/>
      <c r="BB18" s="531"/>
      <c r="BC18" s="531"/>
      <c r="BD18" s="531"/>
      <c r="BE18" s="531"/>
      <c r="BF18" s="531"/>
      <c r="BG18" s="531"/>
      <c r="BH18" s="531"/>
      <c r="BI18" s="531"/>
      <c r="BJ18" s="531"/>
      <c r="BK18" s="531"/>
      <c r="BL18" s="531"/>
      <c r="BM18" s="532"/>
      <c r="BN18" s="564">
        <v>375125606</v>
      </c>
      <c r="BO18" s="565"/>
      <c r="BP18" s="565"/>
      <c r="BQ18" s="565"/>
      <c r="BR18" s="565"/>
      <c r="BS18" s="565"/>
      <c r="BT18" s="565"/>
      <c r="BU18" s="566"/>
      <c r="BV18" s="564">
        <v>361661116</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151</v>
      </c>
      <c r="C19" s="413"/>
      <c r="D19" s="413"/>
      <c r="E19" s="413"/>
      <c r="F19" s="413"/>
      <c r="G19" s="413"/>
      <c r="H19" s="413"/>
      <c r="I19" s="413"/>
      <c r="J19" s="413"/>
      <c r="K19" s="561"/>
      <c r="L19" s="562">
        <v>369</v>
      </c>
      <c r="M19" s="563"/>
      <c r="N19" s="563"/>
      <c r="O19" s="563"/>
      <c r="P19" s="563"/>
      <c r="Q19" s="563"/>
      <c r="R19" s="563"/>
      <c r="S19" s="563"/>
      <c r="T19" s="563"/>
      <c r="U19" s="563"/>
      <c r="V19" s="563"/>
      <c r="W19" s="472"/>
      <c r="X19" s="473"/>
      <c r="Y19" s="474"/>
      <c r="Z19" s="499" t="s">
        <v>152</v>
      </c>
      <c r="AA19" s="500"/>
      <c r="AB19" s="500"/>
      <c r="AC19" s="500"/>
      <c r="AD19" s="500"/>
      <c r="AE19" s="500"/>
      <c r="AF19" s="500"/>
      <c r="AG19" s="500"/>
      <c r="AH19" s="501"/>
      <c r="AI19" s="445" t="s">
        <v>120</v>
      </c>
      <c r="AJ19" s="446"/>
      <c r="AK19" s="446"/>
      <c r="AL19" s="446"/>
      <c r="AM19" s="447"/>
      <c r="AN19" s="445" t="s">
        <v>120</v>
      </c>
      <c r="AO19" s="446"/>
      <c r="AP19" s="446"/>
      <c r="AQ19" s="446"/>
      <c r="AR19" s="446"/>
      <c r="AS19" s="447"/>
      <c r="AT19" s="445" t="s">
        <v>120</v>
      </c>
      <c r="AU19" s="446"/>
      <c r="AV19" s="446"/>
      <c r="AW19" s="446"/>
      <c r="AX19" s="446"/>
      <c r="AY19" s="448"/>
      <c r="AZ19" s="439" t="s">
        <v>153</v>
      </c>
      <c r="BA19" s="440"/>
      <c r="BB19" s="440"/>
      <c r="BC19" s="440"/>
      <c r="BD19" s="440"/>
      <c r="BE19" s="440"/>
      <c r="BF19" s="440"/>
      <c r="BG19" s="440"/>
      <c r="BH19" s="440"/>
      <c r="BI19" s="440"/>
      <c r="BJ19" s="440"/>
      <c r="BK19" s="440"/>
      <c r="BL19" s="440"/>
      <c r="BM19" s="441"/>
      <c r="BN19" s="418">
        <v>1088718525</v>
      </c>
      <c r="BO19" s="419"/>
      <c r="BP19" s="419"/>
      <c r="BQ19" s="419"/>
      <c r="BR19" s="419"/>
      <c r="BS19" s="419"/>
      <c r="BT19" s="419"/>
      <c r="BU19" s="420"/>
      <c r="BV19" s="418">
        <v>1113855658</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154</v>
      </c>
      <c r="C20" s="413"/>
      <c r="D20" s="413"/>
      <c r="E20" s="413"/>
      <c r="F20" s="413"/>
      <c r="G20" s="413"/>
      <c r="H20" s="413"/>
      <c r="I20" s="413"/>
      <c r="J20" s="413"/>
      <c r="K20" s="561"/>
      <c r="L20" s="562">
        <v>530221</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14933</v>
      </c>
      <c r="AJ20" s="446"/>
      <c r="AK20" s="446"/>
      <c r="AL20" s="446"/>
      <c r="AM20" s="447"/>
      <c r="AN20" s="445">
        <v>50093430</v>
      </c>
      <c r="AO20" s="446"/>
      <c r="AP20" s="446"/>
      <c r="AQ20" s="446"/>
      <c r="AR20" s="446"/>
      <c r="AS20" s="447"/>
      <c r="AT20" s="445">
        <v>3355</v>
      </c>
      <c r="AU20" s="446"/>
      <c r="AV20" s="446"/>
      <c r="AW20" s="446"/>
      <c r="AX20" s="446"/>
      <c r="AY20" s="448"/>
      <c r="AZ20" s="530" t="s">
        <v>156</v>
      </c>
      <c r="BA20" s="531"/>
      <c r="BB20" s="531"/>
      <c r="BC20" s="531"/>
      <c r="BD20" s="531"/>
      <c r="BE20" s="531"/>
      <c r="BF20" s="531"/>
      <c r="BG20" s="531"/>
      <c r="BH20" s="531"/>
      <c r="BI20" s="531"/>
      <c r="BJ20" s="531"/>
      <c r="BK20" s="531"/>
      <c r="BL20" s="531"/>
      <c r="BM20" s="532"/>
      <c r="BN20" s="564">
        <v>243290726</v>
      </c>
      <c r="BO20" s="565"/>
      <c r="BP20" s="565"/>
      <c r="BQ20" s="565"/>
      <c r="BR20" s="565"/>
      <c r="BS20" s="565"/>
      <c r="BT20" s="565"/>
      <c r="BU20" s="566"/>
      <c r="BV20" s="564">
        <v>262192445</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157</v>
      </c>
      <c r="X21" s="568"/>
      <c r="Y21" s="568"/>
      <c r="Z21" s="568"/>
      <c r="AA21" s="568"/>
      <c r="AB21" s="568"/>
      <c r="AC21" s="568"/>
      <c r="AD21" s="568"/>
      <c r="AE21" s="568"/>
      <c r="AF21" s="568"/>
      <c r="AG21" s="568"/>
      <c r="AH21" s="569"/>
      <c r="AI21" s="570">
        <v>99.4</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91823342</v>
      </c>
      <c r="BO21" s="419"/>
      <c r="BP21" s="419"/>
      <c r="BQ21" s="419"/>
      <c r="BR21" s="419"/>
      <c r="BS21" s="419"/>
      <c r="BT21" s="419"/>
      <c r="BU21" s="420"/>
      <c r="BV21" s="418">
        <v>82050782</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2693098</v>
      </c>
      <c r="BO22" s="431"/>
      <c r="BP22" s="431"/>
      <c r="BQ22" s="431"/>
      <c r="BR22" s="431"/>
      <c r="BS22" s="431"/>
      <c r="BT22" s="431"/>
      <c r="BU22" s="432"/>
      <c r="BV22" s="430">
        <v>2634471</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386062</v>
      </c>
      <c r="BO23" s="431"/>
      <c r="BP23" s="431"/>
      <c r="BQ23" s="431"/>
      <c r="BR23" s="431"/>
      <c r="BS23" s="431"/>
      <c r="BT23" s="431"/>
      <c r="BU23" s="432"/>
      <c r="BV23" s="430">
        <v>385785</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161</v>
      </c>
      <c r="BA24" s="497"/>
      <c r="BB24" s="497"/>
      <c r="BC24" s="497"/>
      <c r="BD24" s="497"/>
      <c r="BE24" s="497"/>
      <c r="BF24" s="497"/>
      <c r="BG24" s="497"/>
      <c r="BH24" s="497"/>
      <c r="BI24" s="497"/>
      <c r="BJ24" s="497"/>
      <c r="BK24" s="497"/>
      <c r="BL24" s="497"/>
      <c r="BM24" s="498"/>
      <c r="BN24" s="564" t="s">
        <v>120</v>
      </c>
      <c r="BO24" s="565"/>
      <c r="BP24" s="565"/>
      <c r="BQ24" s="565"/>
      <c r="BR24" s="565"/>
      <c r="BS24" s="565"/>
      <c r="BT24" s="565"/>
      <c r="BU24" s="566"/>
      <c r="BV24" s="564" t="s">
        <v>119</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162</v>
      </c>
      <c r="BA25" s="574"/>
      <c r="BB25" s="574"/>
      <c r="BC25" s="575"/>
      <c r="BD25" s="439" t="s">
        <v>45</v>
      </c>
      <c r="BE25" s="440"/>
      <c r="BF25" s="440"/>
      <c r="BG25" s="440"/>
      <c r="BH25" s="440"/>
      <c r="BI25" s="440"/>
      <c r="BJ25" s="440"/>
      <c r="BK25" s="440"/>
      <c r="BL25" s="440"/>
      <c r="BM25" s="441"/>
      <c r="BN25" s="418">
        <v>25420102</v>
      </c>
      <c r="BO25" s="419"/>
      <c r="BP25" s="419"/>
      <c r="BQ25" s="419"/>
      <c r="BR25" s="419"/>
      <c r="BS25" s="419"/>
      <c r="BT25" s="419"/>
      <c r="BU25" s="420"/>
      <c r="BV25" s="418">
        <v>26472202</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163</v>
      </c>
      <c r="BE26" s="428"/>
      <c r="BF26" s="428"/>
      <c r="BG26" s="428"/>
      <c r="BH26" s="428"/>
      <c r="BI26" s="428"/>
      <c r="BJ26" s="428"/>
      <c r="BK26" s="428"/>
      <c r="BL26" s="428"/>
      <c r="BM26" s="429"/>
      <c r="BN26" s="430">
        <v>38785174</v>
      </c>
      <c r="BO26" s="431"/>
      <c r="BP26" s="431"/>
      <c r="BQ26" s="431"/>
      <c r="BR26" s="431"/>
      <c r="BS26" s="431"/>
      <c r="BT26" s="431"/>
      <c r="BU26" s="432"/>
      <c r="BV26" s="430">
        <v>48699574</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98243297</v>
      </c>
      <c r="BO27" s="565"/>
      <c r="BP27" s="565"/>
      <c r="BQ27" s="565"/>
      <c r="BR27" s="565"/>
      <c r="BS27" s="565"/>
      <c r="BT27" s="565"/>
      <c r="BU27" s="566"/>
      <c r="BV27" s="564">
        <v>95032943</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170</v>
      </c>
      <c r="D30" s="587"/>
      <c r="E30" s="459" t="s">
        <v>171</v>
      </c>
      <c r="F30" s="459"/>
      <c r="G30" s="459"/>
      <c r="H30" s="459"/>
      <c r="I30" s="459"/>
      <c r="J30" s="459"/>
      <c r="K30" s="459"/>
      <c r="L30" s="459"/>
      <c r="M30" s="459"/>
      <c r="N30" s="459"/>
      <c r="O30" s="459"/>
      <c r="P30" s="459"/>
      <c r="Q30" s="459"/>
      <c r="R30" s="459"/>
      <c r="S30" s="459"/>
      <c r="T30" s="175"/>
      <c r="U30" s="587" t="s">
        <v>172</v>
      </c>
      <c r="V30" s="587"/>
      <c r="W30" s="459" t="s">
        <v>173</v>
      </c>
      <c r="X30" s="459"/>
      <c r="Y30" s="459"/>
      <c r="Z30" s="459"/>
      <c r="AA30" s="459"/>
      <c r="AB30" s="459"/>
      <c r="AC30" s="459"/>
      <c r="AD30" s="459"/>
      <c r="AE30" s="459"/>
      <c r="AF30" s="459"/>
      <c r="AG30" s="459"/>
      <c r="AH30" s="459"/>
      <c r="AI30" s="459"/>
      <c r="AJ30" s="459"/>
      <c r="AK30" s="459"/>
      <c r="AL30" s="175"/>
      <c r="AM30" s="587" t="s">
        <v>170</v>
      </c>
      <c r="AN30" s="587"/>
      <c r="AO30" s="459" t="s">
        <v>173</v>
      </c>
      <c r="AP30" s="459"/>
      <c r="AQ30" s="459"/>
      <c r="AR30" s="459"/>
      <c r="AS30" s="459"/>
      <c r="AT30" s="459"/>
      <c r="AU30" s="459"/>
      <c r="AV30" s="459"/>
      <c r="AW30" s="459"/>
      <c r="AX30" s="459"/>
      <c r="AY30" s="459"/>
      <c r="AZ30" s="459"/>
      <c r="BA30" s="459"/>
      <c r="BB30" s="459"/>
      <c r="BC30" s="459"/>
      <c r="BD30" s="200"/>
      <c r="BE30" s="587" t="s">
        <v>170</v>
      </c>
      <c r="BF30" s="587"/>
      <c r="BG30" s="459" t="s">
        <v>171</v>
      </c>
      <c r="BH30" s="459"/>
      <c r="BI30" s="459"/>
      <c r="BJ30" s="459"/>
      <c r="BK30" s="459"/>
      <c r="BL30" s="459"/>
      <c r="BM30" s="459"/>
      <c r="BN30" s="459"/>
      <c r="BO30" s="459"/>
      <c r="BP30" s="459"/>
      <c r="BQ30" s="459"/>
      <c r="BR30" s="459"/>
      <c r="BS30" s="459"/>
      <c r="BT30" s="459"/>
      <c r="BU30" s="459"/>
      <c r="BV30" s="201"/>
      <c r="BW30" s="587" t="s">
        <v>172</v>
      </c>
      <c r="BX30" s="587"/>
      <c r="BY30" s="459" t="s">
        <v>174</v>
      </c>
      <c r="BZ30" s="459"/>
      <c r="CA30" s="459"/>
      <c r="CB30" s="459"/>
      <c r="CC30" s="459"/>
      <c r="CD30" s="459"/>
      <c r="CE30" s="459"/>
      <c r="CF30" s="459"/>
      <c r="CG30" s="459"/>
      <c r="CH30" s="459"/>
      <c r="CI30" s="459"/>
      <c r="CJ30" s="459"/>
      <c r="CK30" s="459"/>
      <c r="CL30" s="459"/>
      <c r="CM30" s="459"/>
      <c r="CN30" s="175"/>
      <c r="CO30" s="587" t="s">
        <v>172</v>
      </c>
      <c r="CP30" s="587"/>
      <c r="CQ30" s="459" t="s">
        <v>175</v>
      </c>
      <c r="CR30" s="459"/>
      <c r="CS30" s="459"/>
      <c r="CT30" s="459"/>
      <c r="CU30" s="459"/>
      <c r="CV30" s="459"/>
      <c r="CW30" s="459"/>
      <c r="CX30" s="459"/>
      <c r="CY30" s="459"/>
      <c r="CZ30" s="459"/>
      <c r="DA30" s="459"/>
      <c r="DB30" s="459"/>
      <c r="DC30" s="459"/>
      <c r="DD30" s="459"/>
      <c r="DE30" s="459"/>
      <c r="DF30" s="175"/>
      <c r="DG30" s="584" t="s">
        <v>176</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奈良県営競輪事業費特別会計</v>
      </c>
      <c r="X31" s="586"/>
      <c r="Y31" s="586"/>
      <c r="Z31" s="586"/>
      <c r="AA31" s="586"/>
      <c r="AB31" s="586"/>
      <c r="AC31" s="586"/>
      <c r="AD31" s="586"/>
      <c r="AE31" s="586"/>
      <c r="AF31" s="586"/>
      <c r="AG31" s="586"/>
      <c r="AH31" s="586"/>
      <c r="AI31" s="586"/>
      <c r="AJ31" s="586"/>
      <c r="AK31" s="586"/>
      <c r="AL31" s="199"/>
      <c r="AM31" s="585">
        <f>IF(AO31="","",MAX(C31:D40,U31:V40)+1)</f>
        <v>14</v>
      </c>
      <c r="AN31" s="585"/>
      <c r="AO31" s="586" t="str">
        <f>IF('各会計、関係団体の財政状況及び健全化判断比率'!B31="","",'各会計、関係団体の財政状況及び健全化判断比率'!B31)</f>
        <v>奈良県水道用水供給事業費特別会計</v>
      </c>
      <c r="AP31" s="586"/>
      <c r="AQ31" s="586"/>
      <c r="AR31" s="586"/>
      <c r="AS31" s="586"/>
      <c r="AT31" s="586"/>
      <c r="AU31" s="586"/>
      <c r="AV31" s="586"/>
      <c r="AW31" s="586"/>
      <c r="AX31" s="586"/>
      <c r="AY31" s="586"/>
      <c r="AZ31" s="586"/>
      <c r="BA31" s="586"/>
      <c r="BB31" s="586"/>
      <c r="BC31" s="586"/>
      <c r="BD31" s="199"/>
      <c r="BE31" s="585">
        <f>IF(BG31="","",MAX(C31:D40,U31:V40,AM31:AN40)+1)</f>
        <v>15</v>
      </c>
      <c r="BF31" s="585"/>
      <c r="BG31" s="586" t="str">
        <f>IF('各会計、関係団体の財政状況及び健全化判断比率'!B32="","",'各会計、関係団体の財政状況及び健全化判断比率'!B32)</f>
        <v>奈良県流域下水道事業費特別会計</v>
      </c>
      <c r="BH31" s="586"/>
      <c r="BI31" s="586"/>
      <c r="BJ31" s="586"/>
      <c r="BK31" s="586"/>
      <c r="BL31" s="586"/>
      <c r="BM31" s="586"/>
      <c r="BN31" s="586"/>
      <c r="BO31" s="586"/>
      <c r="BP31" s="586"/>
      <c r="BQ31" s="586"/>
      <c r="BR31" s="586"/>
      <c r="BS31" s="586"/>
      <c r="BT31" s="586"/>
      <c r="BU31" s="586"/>
      <c r="BV31" s="199"/>
      <c r="BW31" s="585">
        <f>IF(BY31="","",MAX(C31:D40,U31:V40,AM31:AN40,BE31:BF40)+1)</f>
        <v>17</v>
      </c>
      <c r="BX31" s="585"/>
      <c r="BY31" s="586" t="str">
        <f>IF('各会計、関係団体の財政状況及び健全化判断比率'!B68="","",'各会計、関係団体の財政状況及び健全化判断比率'!B68)</f>
        <v>南和広域医療企業団</v>
      </c>
      <c r="BZ31" s="586"/>
      <c r="CA31" s="586"/>
      <c r="CB31" s="586"/>
      <c r="CC31" s="586"/>
      <c r="CD31" s="586"/>
      <c r="CE31" s="586"/>
      <c r="CF31" s="586"/>
      <c r="CG31" s="586"/>
      <c r="CH31" s="586"/>
      <c r="CI31" s="586"/>
      <c r="CJ31" s="586"/>
      <c r="CK31" s="586"/>
      <c r="CL31" s="586"/>
      <c r="CM31" s="586"/>
      <c r="CN31" s="199"/>
      <c r="CO31" s="585">
        <f>IF(CQ31="","",MAX(C31:D40,U31:V40,AM31:AN40,BE31:BF40,BW31:BX40)+1)</f>
        <v>19</v>
      </c>
      <c r="CP31" s="585"/>
      <c r="CQ31" s="586" t="str">
        <f>IF('各会計、関係団体の財政状況及び健全化判断比率'!BS7="","",'各会計、関係団体の財政状況及び健全化判断比率'!BS7)</f>
        <v>奈良テレビ放送</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公立大学法人奈良県立医科大学関係経費特別会計</v>
      </c>
      <c r="F32" s="586"/>
      <c r="G32" s="586"/>
      <c r="H32" s="586"/>
      <c r="I32" s="586"/>
      <c r="J32" s="586"/>
      <c r="K32" s="586"/>
      <c r="L32" s="586"/>
      <c r="M32" s="586"/>
      <c r="N32" s="586"/>
      <c r="O32" s="586"/>
      <c r="P32" s="586"/>
      <c r="Q32" s="586"/>
      <c r="R32" s="586"/>
      <c r="S32" s="586"/>
      <c r="T32" s="199"/>
      <c r="U32" s="585">
        <f t="shared" ref="U32:U40" si="0">IF(W32="","",U31+1)</f>
        <v>12</v>
      </c>
      <c r="V32" s="585"/>
      <c r="W32" s="586" t="str">
        <f>IF('各会計、関係団体の財政状況及び健全化判断比率'!B29="","",'各会計、関係団体の財政状況及び健全化判断比率'!B29)</f>
        <v>奈良県自動車駐車場費特別会計</v>
      </c>
      <c r="X32" s="586"/>
      <c r="Y32" s="586"/>
      <c r="Z32" s="586"/>
      <c r="AA32" s="586"/>
      <c r="AB32" s="586"/>
      <c r="AC32" s="586"/>
      <c r="AD32" s="586"/>
      <c r="AE32" s="586"/>
      <c r="AF32" s="586"/>
      <c r="AG32" s="586"/>
      <c r="AH32" s="586"/>
      <c r="AI32" s="586"/>
      <c r="AJ32" s="586"/>
      <c r="AK32" s="586"/>
      <c r="AL32" s="199"/>
      <c r="AM32" s="585" t="str">
        <f t="shared" ref="AM32:AM40" si="1">IF(AO32="","",AM31+1)</f>
        <v/>
      </c>
      <c r="AN32" s="585"/>
      <c r="AO32" s="586"/>
      <c r="AP32" s="586"/>
      <c r="AQ32" s="586"/>
      <c r="AR32" s="586"/>
      <c r="AS32" s="586"/>
      <c r="AT32" s="586"/>
      <c r="AU32" s="586"/>
      <c r="AV32" s="586"/>
      <c r="AW32" s="586"/>
      <c r="AX32" s="586"/>
      <c r="AY32" s="586"/>
      <c r="AZ32" s="586"/>
      <c r="BA32" s="586"/>
      <c r="BB32" s="586"/>
      <c r="BC32" s="586"/>
      <c r="BD32" s="199"/>
      <c r="BE32" s="585">
        <f t="shared" ref="BE32:BE40" si="2">IF(BG32="","",BE31+1)</f>
        <v>16</v>
      </c>
      <c r="BF32" s="585"/>
      <c r="BG32" s="586" t="str">
        <f>IF('各会計、関係団体の財政状況及び健全化判断比率'!B33="","",'各会計、関係団体の財政状況及び健全化判断比率'!B33)</f>
        <v>奈良県中央卸売市場事業費特別会計</v>
      </c>
      <c r="BH32" s="586"/>
      <c r="BI32" s="586"/>
      <c r="BJ32" s="586"/>
      <c r="BK32" s="586"/>
      <c r="BL32" s="586"/>
      <c r="BM32" s="586"/>
      <c r="BN32" s="586"/>
      <c r="BO32" s="586"/>
      <c r="BP32" s="586"/>
      <c r="BQ32" s="586"/>
      <c r="BR32" s="586"/>
      <c r="BS32" s="586"/>
      <c r="BT32" s="586"/>
      <c r="BU32" s="586"/>
      <c r="BV32" s="199"/>
      <c r="BW32" s="585">
        <f t="shared" ref="BW32:BW40" si="3">IF(BY32="","",BW31+1)</f>
        <v>18</v>
      </c>
      <c r="BX32" s="585"/>
      <c r="BY32" s="586" t="str">
        <f>IF('各会計、関係団体の財政状況及び健全化判断比率'!B69="","",'各会計、関係団体の財政状況及び健全化判断比率'!B69)</f>
        <v>関西広域連合</v>
      </c>
      <c r="BZ32" s="586"/>
      <c r="CA32" s="586"/>
      <c r="CB32" s="586"/>
      <c r="CC32" s="586"/>
      <c r="CD32" s="586"/>
      <c r="CE32" s="586"/>
      <c r="CF32" s="586"/>
      <c r="CG32" s="586"/>
      <c r="CH32" s="586"/>
      <c r="CI32" s="586"/>
      <c r="CJ32" s="586"/>
      <c r="CK32" s="586"/>
      <c r="CL32" s="586"/>
      <c r="CM32" s="586"/>
      <c r="CN32" s="199"/>
      <c r="CO32" s="585">
        <f t="shared" ref="CO32:CO40" si="4">IF(CQ32="","",CO31+1)</f>
        <v>20</v>
      </c>
      <c r="CP32" s="585"/>
      <c r="CQ32" s="586" t="str">
        <f>IF('各会計、関係団体の財政状況及び健全化判断比率'!BS8="","",'各会計、関係団体の財政状況及び健全化判断比率'!BS8)</f>
        <v>奈良先端科学技術大学院大学支援財団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奈良県母子父子寡婦福祉資金貸付金特別会計</v>
      </c>
      <c r="F33" s="586"/>
      <c r="G33" s="586"/>
      <c r="H33" s="586"/>
      <c r="I33" s="586"/>
      <c r="J33" s="586"/>
      <c r="K33" s="586"/>
      <c r="L33" s="586"/>
      <c r="M33" s="586"/>
      <c r="N33" s="586"/>
      <c r="O33" s="586"/>
      <c r="P33" s="586"/>
      <c r="Q33" s="586"/>
      <c r="R33" s="586"/>
      <c r="S33" s="586"/>
      <c r="T33" s="199"/>
      <c r="U33" s="585">
        <f t="shared" si="0"/>
        <v>13</v>
      </c>
      <c r="V33" s="585"/>
      <c r="W33" s="586" t="str">
        <f>IF('各会計、関係団体の財政状況及び健全化判断比率'!B30="","",'各会計、関係団体の財政状況及び健全化判断比率'!B30)</f>
        <v>奈良県国民健康保険事業費特別会計</v>
      </c>
      <c r="X33" s="586"/>
      <c r="Y33" s="586"/>
      <c r="Z33" s="586"/>
      <c r="AA33" s="586"/>
      <c r="AB33" s="586"/>
      <c r="AC33" s="586"/>
      <c r="AD33" s="586"/>
      <c r="AE33" s="586"/>
      <c r="AF33" s="586"/>
      <c r="AG33" s="586"/>
      <c r="AH33" s="586"/>
      <c r="AI33" s="586"/>
      <c r="AJ33" s="586"/>
      <c r="AK33" s="586"/>
      <c r="AL33" s="199"/>
      <c r="AM33" s="585" t="str">
        <f t="shared" si="1"/>
        <v/>
      </c>
      <c r="AN33" s="585"/>
      <c r="AO33" s="586"/>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21</v>
      </c>
      <c r="CP33" s="585"/>
      <c r="CQ33" s="586" t="str">
        <f>IF('各会計、関係団体の財政状況及び健全化判断比率'!BS9="","",'各会計、関係団体の財政状況及び健全化判断比率'!BS9)</f>
        <v>公立大学法人奈良県立大学</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奈良県農業改良資金貸付金特別会計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22</v>
      </c>
      <c r="CP34" s="585"/>
      <c r="CQ34" s="586" t="str">
        <f>IF('各会計、関係団体の財政状況及び健全化判断比率'!BS10="","",'各会計、関係団体の財政状況及び健全化判断比率'!BS10)</f>
        <v>奈良県ビジターズビューロー</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奈良県中小企業振興資金貸付金特別会計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23</v>
      </c>
      <c r="CP35" s="585"/>
      <c r="CQ35" s="586" t="str">
        <f>IF('各会計、関係団体の財政状況及び健全化判断比率'!BS11="","",'各会計、関係団体の財政状況及び健全化判断比率'!BS11)</f>
        <v>奈良県老人クラブ連合会</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奈良県証紙収入特別会計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24</v>
      </c>
      <c r="CP36" s="585"/>
      <c r="CQ36" s="586" t="str">
        <f>IF('各会計、関係団体の財政状況及び健全化判断比率'!BS12="","",'各会計、関係団体の財政状況及び健全化判断比率'!BS12)</f>
        <v>奈良県健康づくり財団</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奈良県林業改善資金貸付金特別会計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25</v>
      </c>
      <c r="CP37" s="585"/>
      <c r="CQ37" s="586" t="str">
        <f>IF('各会計、関係団体の財政状況及び健全化判断比率'!BS13="","",'各会計、関係団体の財政状況及び健全化判断比率'!BS13)</f>
        <v>奈良県アイバンク</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奈良県公債管理特別会計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26</v>
      </c>
      <c r="CP38" s="585"/>
      <c r="CQ38" s="586" t="str">
        <f>IF('各会計、関係団体の財政状況及び健全化判断比率'!BS14="","",'各会計、関係団体の財政状況及び健全化判断比率'!BS14)</f>
        <v>公立大学法人　奈良県立医科大学</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奈良県育成奨学金貸付金特別会計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27</v>
      </c>
      <c r="CP39" s="585"/>
      <c r="CQ39" s="586" t="str">
        <f>IF('各会計、関係団体の財政状況及び健全化判断比率'!BS15="","",'各会計、関係団体の財政状況及び健全化判断比率'!BS15)</f>
        <v>(地独)奈良県立病院機構</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地方独立行政法人奈良県立病院機構関係経費特別会計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28</v>
      </c>
      <c r="CP40" s="585"/>
      <c r="CQ40" s="586" t="str">
        <f>IF('各会計、関係団体の財政状況及び健全化判断比率'!BS16="","",'各会計、関係団体の財政状況及び健全化判断比率'!BS16)</f>
        <v>奈良県人権センター</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OByxnotttIcIEAwi7PtIuxr8LqP/JU/NF4fTn9PMOOi20eQK0UeVHyxqIfuNr8oNb9ni0esnbfNN8Pa78BeqrQ==" saltValue="vu8RbWGW7kw3uHTmf/Qe9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533</v>
      </c>
      <c r="G33" s="17" t="s">
        <v>534</v>
      </c>
      <c r="H33" s="17" t="s">
        <v>535</v>
      </c>
      <c r="I33" s="17" t="s">
        <v>536</v>
      </c>
      <c r="J33" s="18" t="s">
        <v>537</v>
      </c>
      <c r="K33" s="10"/>
      <c r="L33" s="10"/>
      <c r="M33" s="10"/>
      <c r="N33" s="10"/>
      <c r="O33" s="10"/>
      <c r="P33" s="10"/>
    </row>
    <row r="34" spans="1:16" ht="39" customHeight="1" x14ac:dyDescent="0.2">
      <c r="A34" s="10"/>
      <c r="B34" s="19"/>
      <c r="C34" s="1162" t="s">
        <v>538</v>
      </c>
      <c r="D34" s="1162"/>
      <c r="E34" s="1163"/>
      <c r="F34" s="20">
        <v>5.19</v>
      </c>
      <c r="G34" s="21">
        <v>5.26</v>
      </c>
      <c r="H34" s="21">
        <v>5.27</v>
      </c>
      <c r="I34" s="21">
        <v>5.91</v>
      </c>
      <c r="J34" s="22">
        <v>6.53</v>
      </c>
      <c r="K34" s="10"/>
      <c r="L34" s="10"/>
      <c r="M34" s="10"/>
      <c r="N34" s="10"/>
      <c r="O34" s="10"/>
      <c r="P34" s="10"/>
    </row>
    <row r="35" spans="1:16" ht="39" customHeight="1" x14ac:dyDescent="0.2">
      <c r="A35" s="10"/>
      <c r="B35" s="23"/>
      <c r="C35" s="1156" t="s">
        <v>539</v>
      </c>
      <c r="D35" s="1157"/>
      <c r="E35" s="1158"/>
      <c r="F35" s="24" t="s">
        <v>492</v>
      </c>
      <c r="G35" s="25" t="s">
        <v>492</v>
      </c>
      <c r="H35" s="25" t="s">
        <v>492</v>
      </c>
      <c r="I35" s="25" t="s">
        <v>492</v>
      </c>
      <c r="J35" s="26">
        <v>0.82</v>
      </c>
      <c r="K35" s="10"/>
      <c r="L35" s="10"/>
      <c r="M35" s="10"/>
      <c r="N35" s="10"/>
      <c r="O35" s="10"/>
      <c r="P35" s="10"/>
    </row>
    <row r="36" spans="1:16" ht="39" customHeight="1" x14ac:dyDescent="0.2">
      <c r="A36" s="10"/>
      <c r="B36" s="23"/>
      <c r="C36" s="1156" t="s">
        <v>540</v>
      </c>
      <c r="D36" s="1157"/>
      <c r="E36" s="1158"/>
      <c r="F36" s="24">
        <v>0.39</v>
      </c>
      <c r="G36" s="25">
        <v>0.41</v>
      </c>
      <c r="H36" s="25">
        <v>0.45</v>
      </c>
      <c r="I36" s="25">
        <v>0.47</v>
      </c>
      <c r="J36" s="26">
        <v>0.59</v>
      </c>
      <c r="K36" s="10"/>
      <c r="L36" s="10"/>
      <c r="M36" s="10"/>
      <c r="N36" s="10"/>
      <c r="O36" s="10"/>
      <c r="P36" s="10"/>
    </row>
    <row r="37" spans="1:16" ht="39" customHeight="1" x14ac:dyDescent="0.2">
      <c r="A37" s="10"/>
      <c r="B37" s="23"/>
      <c r="C37" s="1156" t="s">
        <v>541</v>
      </c>
      <c r="D37" s="1157"/>
      <c r="E37" s="1158"/>
      <c r="F37" s="24">
        <v>0.82</v>
      </c>
      <c r="G37" s="25">
        <v>0.91</v>
      </c>
      <c r="H37" s="25">
        <v>0.56000000000000005</v>
      </c>
      <c r="I37" s="25">
        <v>0.56000000000000005</v>
      </c>
      <c r="J37" s="26">
        <v>0.39</v>
      </c>
      <c r="K37" s="10"/>
      <c r="L37" s="10"/>
      <c r="M37" s="10"/>
      <c r="N37" s="10"/>
      <c r="O37" s="10"/>
      <c r="P37" s="10"/>
    </row>
    <row r="38" spans="1:16" ht="39" customHeight="1" x14ac:dyDescent="0.2">
      <c r="A38" s="10"/>
      <c r="B38" s="23"/>
      <c r="C38" s="1156" t="s">
        <v>542</v>
      </c>
      <c r="D38" s="1157"/>
      <c r="E38" s="1158"/>
      <c r="F38" s="24">
        <v>0.05</v>
      </c>
      <c r="G38" s="25">
        <v>0.05</v>
      </c>
      <c r="H38" s="25">
        <v>0.04</v>
      </c>
      <c r="I38" s="25">
        <v>0.05</v>
      </c>
      <c r="J38" s="26">
        <v>0.05</v>
      </c>
      <c r="K38" s="10"/>
      <c r="L38" s="10"/>
      <c r="M38" s="10"/>
      <c r="N38" s="10"/>
      <c r="O38" s="10"/>
      <c r="P38" s="10"/>
    </row>
    <row r="39" spans="1:16" ht="39" customHeight="1" x14ac:dyDescent="0.2">
      <c r="A39" s="10"/>
      <c r="B39" s="23"/>
      <c r="C39" s="1156" t="s">
        <v>543</v>
      </c>
      <c r="D39" s="1157"/>
      <c r="E39" s="1158"/>
      <c r="F39" s="24">
        <v>0.03</v>
      </c>
      <c r="G39" s="25">
        <v>0.03</v>
      </c>
      <c r="H39" s="25">
        <v>0.03</v>
      </c>
      <c r="I39" s="25">
        <v>0.03</v>
      </c>
      <c r="J39" s="26">
        <v>0.04</v>
      </c>
      <c r="K39" s="10"/>
      <c r="L39" s="10"/>
      <c r="M39" s="10"/>
      <c r="N39" s="10"/>
      <c r="O39" s="10"/>
      <c r="P39" s="10"/>
    </row>
    <row r="40" spans="1:16" ht="39" customHeight="1" x14ac:dyDescent="0.2">
      <c r="A40" s="10"/>
      <c r="B40" s="23"/>
      <c r="C40" s="1156" t="s">
        <v>544</v>
      </c>
      <c r="D40" s="1157"/>
      <c r="E40" s="1158"/>
      <c r="F40" s="24">
        <v>0</v>
      </c>
      <c r="G40" s="25">
        <v>0</v>
      </c>
      <c r="H40" s="25">
        <v>0</v>
      </c>
      <c r="I40" s="25">
        <v>0</v>
      </c>
      <c r="J40" s="26">
        <v>0</v>
      </c>
      <c r="K40" s="10"/>
      <c r="L40" s="10"/>
      <c r="M40" s="10"/>
      <c r="N40" s="10"/>
      <c r="O40" s="10"/>
      <c r="P40" s="10"/>
    </row>
    <row r="41" spans="1:16" ht="39" customHeight="1" x14ac:dyDescent="0.2">
      <c r="A41" s="10"/>
      <c r="B41" s="23"/>
      <c r="C41" s="1156" t="s">
        <v>545</v>
      </c>
      <c r="D41" s="1157"/>
      <c r="E41" s="1158"/>
      <c r="F41" s="24">
        <v>0</v>
      </c>
      <c r="G41" s="25">
        <v>0.01</v>
      </c>
      <c r="H41" s="25">
        <v>0.01</v>
      </c>
      <c r="I41" s="25">
        <v>0</v>
      </c>
      <c r="J41" s="26">
        <v>0</v>
      </c>
      <c r="K41" s="10"/>
      <c r="L41" s="10"/>
      <c r="M41" s="10"/>
      <c r="N41" s="10"/>
      <c r="O41" s="10"/>
      <c r="P41" s="10"/>
    </row>
    <row r="42" spans="1:16" ht="39" customHeight="1" x14ac:dyDescent="0.2">
      <c r="A42" s="10"/>
      <c r="B42" s="27"/>
      <c r="C42" s="1156" t="s">
        <v>546</v>
      </c>
      <c r="D42" s="1157"/>
      <c r="E42" s="1158"/>
      <c r="F42" s="24" t="s">
        <v>492</v>
      </c>
      <c r="G42" s="25" t="s">
        <v>492</v>
      </c>
      <c r="H42" s="25" t="s">
        <v>492</v>
      </c>
      <c r="I42" s="25" t="s">
        <v>492</v>
      </c>
      <c r="J42" s="26" t="s">
        <v>492</v>
      </c>
      <c r="K42" s="10"/>
      <c r="L42" s="10"/>
      <c r="M42" s="10"/>
      <c r="N42" s="10"/>
      <c r="O42" s="10"/>
      <c r="P42" s="10"/>
    </row>
    <row r="43" spans="1:16" ht="39" customHeight="1" thickBot="1" x14ac:dyDescent="0.25">
      <c r="A43" s="10"/>
      <c r="B43" s="28"/>
      <c r="C43" s="1159" t="s">
        <v>547</v>
      </c>
      <c r="D43" s="1160"/>
      <c r="E43" s="1161"/>
      <c r="F43" s="29">
        <v>0.22</v>
      </c>
      <c r="G43" s="30">
        <v>0.1</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3hDIM50ArJ/dksgxvMQN5PvuVaxJ1zLZj9d5CeliqPL/kBVAjS26GbRT3xvVw1SM12OVhM+9579MVtareeBH4A==" saltValue="9oGJG1jvl4hUl8CsC8zn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85" zoomScaleNormal="85"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533</v>
      </c>
      <c r="L44" s="44" t="s">
        <v>534</v>
      </c>
      <c r="M44" s="44" t="s">
        <v>535</v>
      </c>
      <c r="N44" s="44" t="s">
        <v>536</v>
      </c>
      <c r="O44" s="45" t="s">
        <v>537</v>
      </c>
      <c r="P44" s="36"/>
      <c r="Q44" s="36"/>
      <c r="R44" s="36"/>
      <c r="S44" s="36"/>
      <c r="T44" s="36"/>
      <c r="U44" s="36"/>
    </row>
    <row r="45" spans="1:21" ht="30.75" customHeight="1" x14ac:dyDescent="0.2">
      <c r="A45" s="36"/>
      <c r="B45" s="1164" t="s">
        <v>10</v>
      </c>
      <c r="C45" s="1165"/>
      <c r="D45" s="46"/>
      <c r="E45" s="1170" t="s">
        <v>11</v>
      </c>
      <c r="F45" s="1170"/>
      <c r="G45" s="1170"/>
      <c r="H45" s="1170"/>
      <c r="I45" s="1170"/>
      <c r="J45" s="1171"/>
      <c r="K45" s="47">
        <v>76197</v>
      </c>
      <c r="L45" s="48">
        <v>76522</v>
      </c>
      <c r="M45" s="48">
        <v>76695</v>
      </c>
      <c r="N45" s="48">
        <v>71022</v>
      </c>
      <c r="O45" s="49">
        <v>69338</v>
      </c>
      <c r="P45" s="36"/>
      <c r="Q45" s="36"/>
      <c r="R45" s="36"/>
      <c r="S45" s="36"/>
      <c r="T45" s="36"/>
      <c r="U45" s="36"/>
    </row>
    <row r="46" spans="1:21" ht="30.75" customHeight="1" x14ac:dyDescent="0.2">
      <c r="A46" s="36"/>
      <c r="B46" s="1166"/>
      <c r="C46" s="1167"/>
      <c r="D46" s="50"/>
      <c r="E46" s="1172" t="s">
        <v>12</v>
      </c>
      <c r="F46" s="1172"/>
      <c r="G46" s="1172"/>
      <c r="H46" s="1172"/>
      <c r="I46" s="1172"/>
      <c r="J46" s="1173"/>
      <c r="K46" s="51">
        <v>749</v>
      </c>
      <c r="L46" s="52">
        <v>1513</v>
      </c>
      <c r="M46" s="52">
        <v>1381</v>
      </c>
      <c r="N46" s="52">
        <v>1228</v>
      </c>
      <c r="O46" s="53">
        <v>857</v>
      </c>
      <c r="P46" s="36"/>
      <c r="Q46" s="36"/>
      <c r="R46" s="36"/>
      <c r="S46" s="36"/>
      <c r="T46" s="36"/>
      <c r="U46" s="36"/>
    </row>
    <row r="47" spans="1:21" ht="30.75" customHeight="1" x14ac:dyDescent="0.2">
      <c r="A47" s="36"/>
      <c r="B47" s="1166"/>
      <c r="C47" s="1167"/>
      <c r="D47" s="50"/>
      <c r="E47" s="1172" t="s">
        <v>13</v>
      </c>
      <c r="F47" s="1172"/>
      <c r="G47" s="1172"/>
      <c r="H47" s="1172"/>
      <c r="I47" s="1172"/>
      <c r="J47" s="1173"/>
      <c r="K47" s="51">
        <v>4000</v>
      </c>
      <c r="L47" s="52">
        <v>4667</v>
      </c>
      <c r="M47" s="52">
        <v>5383</v>
      </c>
      <c r="N47" s="52">
        <v>5733</v>
      </c>
      <c r="O47" s="53">
        <v>6083</v>
      </c>
      <c r="P47" s="36"/>
      <c r="Q47" s="36"/>
      <c r="R47" s="36"/>
      <c r="S47" s="36"/>
      <c r="T47" s="36"/>
      <c r="U47" s="36"/>
    </row>
    <row r="48" spans="1:21" ht="30.75" customHeight="1" x14ac:dyDescent="0.2">
      <c r="A48" s="36"/>
      <c r="B48" s="1166"/>
      <c r="C48" s="1167"/>
      <c r="D48" s="50"/>
      <c r="E48" s="1172" t="s">
        <v>14</v>
      </c>
      <c r="F48" s="1172"/>
      <c r="G48" s="1172"/>
      <c r="H48" s="1172"/>
      <c r="I48" s="1172"/>
      <c r="J48" s="1173"/>
      <c r="K48" s="51">
        <v>338</v>
      </c>
      <c r="L48" s="52">
        <v>263</v>
      </c>
      <c r="M48" s="52">
        <v>83</v>
      </c>
      <c r="N48" s="52">
        <v>79</v>
      </c>
      <c r="O48" s="53">
        <v>76</v>
      </c>
      <c r="P48" s="36"/>
      <c r="Q48" s="36"/>
      <c r="R48" s="36"/>
      <c r="S48" s="36"/>
      <c r="T48" s="36"/>
      <c r="U48" s="36"/>
    </row>
    <row r="49" spans="1:21" ht="30.75" customHeight="1" x14ac:dyDescent="0.2">
      <c r="A49" s="36"/>
      <c r="B49" s="1166"/>
      <c r="C49" s="1167"/>
      <c r="D49" s="50"/>
      <c r="E49" s="1172" t="s">
        <v>15</v>
      </c>
      <c r="F49" s="1172"/>
      <c r="G49" s="1172"/>
      <c r="H49" s="1172"/>
      <c r="I49" s="1172"/>
      <c r="J49" s="1173"/>
      <c r="K49" s="51">
        <v>0</v>
      </c>
      <c r="L49" s="52">
        <v>3</v>
      </c>
      <c r="M49" s="52">
        <v>9</v>
      </c>
      <c r="N49" s="52">
        <v>129</v>
      </c>
      <c r="O49" s="53">
        <v>226</v>
      </c>
      <c r="P49" s="36"/>
      <c r="Q49" s="36"/>
      <c r="R49" s="36"/>
      <c r="S49" s="36"/>
      <c r="T49" s="36"/>
      <c r="U49" s="36"/>
    </row>
    <row r="50" spans="1:21" ht="30.75" customHeight="1" x14ac:dyDescent="0.2">
      <c r="A50" s="36"/>
      <c r="B50" s="1166"/>
      <c r="C50" s="1167"/>
      <c r="D50" s="50"/>
      <c r="E50" s="1172" t="s">
        <v>16</v>
      </c>
      <c r="F50" s="1172"/>
      <c r="G50" s="1172"/>
      <c r="H50" s="1172"/>
      <c r="I50" s="1172"/>
      <c r="J50" s="1173"/>
      <c r="K50" s="51">
        <v>396</v>
      </c>
      <c r="L50" s="52">
        <v>287</v>
      </c>
      <c r="M50" s="52">
        <v>240</v>
      </c>
      <c r="N50" s="52">
        <v>201</v>
      </c>
      <c r="O50" s="53">
        <v>184</v>
      </c>
      <c r="P50" s="36"/>
      <c r="Q50" s="36"/>
      <c r="R50" s="36"/>
      <c r="S50" s="36"/>
      <c r="T50" s="36"/>
      <c r="U50" s="36"/>
    </row>
    <row r="51" spans="1:21" ht="30.75" customHeight="1" x14ac:dyDescent="0.2">
      <c r="A51" s="36"/>
      <c r="B51" s="1168"/>
      <c r="C51" s="1169"/>
      <c r="D51" s="54"/>
      <c r="E51" s="1172" t="s">
        <v>17</v>
      </c>
      <c r="F51" s="1172"/>
      <c r="G51" s="1172"/>
      <c r="H51" s="1172"/>
      <c r="I51" s="1172"/>
      <c r="J51" s="1173"/>
      <c r="K51" s="51" t="s">
        <v>492</v>
      </c>
      <c r="L51" s="52" t="s">
        <v>492</v>
      </c>
      <c r="M51" s="52" t="s">
        <v>492</v>
      </c>
      <c r="N51" s="52" t="s">
        <v>492</v>
      </c>
      <c r="O51" s="53" t="s">
        <v>492</v>
      </c>
      <c r="P51" s="36"/>
      <c r="Q51" s="36"/>
      <c r="R51" s="36"/>
      <c r="S51" s="36"/>
      <c r="T51" s="36"/>
      <c r="U51" s="36"/>
    </row>
    <row r="52" spans="1:21" ht="30.75" customHeight="1" x14ac:dyDescent="0.2">
      <c r="A52" s="36"/>
      <c r="B52" s="1174" t="s">
        <v>18</v>
      </c>
      <c r="C52" s="1175"/>
      <c r="D52" s="54"/>
      <c r="E52" s="1172" t="s">
        <v>19</v>
      </c>
      <c r="F52" s="1172"/>
      <c r="G52" s="1172"/>
      <c r="H52" s="1172"/>
      <c r="I52" s="1172"/>
      <c r="J52" s="1173"/>
      <c r="K52" s="51">
        <v>51467</v>
      </c>
      <c r="L52" s="52">
        <v>52981</v>
      </c>
      <c r="M52" s="52">
        <v>53304</v>
      </c>
      <c r="N52" s="52">
        <v>53406</v>
      </c>
      <c r="O52" s="53">
        <v>53878</v>
      </c>
      <c r="P52" s="36"/>
      <c r="Q52" s="36"/>
      <c r="R52" s="36"/>
      <c r="S52" s="36"/>
      <c r="T52" s="36"/>
      <c r="U52" s="36"/>
    </row>
    <row r="53" spans="1:21" ht="30.75" customHeight="1" thickBot="1" x14ac:dyDescent="0.25">
      <c r="A53" s="36"/>
      <c r="B53" s="1176" t="s">
        <v>20</v>
      </c>
      <c r="C53" s="1177"/>
      <c r="D53" s="55"/>
      <c r="E53" s="1178" t="s">
        <v>21</v>
      </c>
      <c r="F53" s="1178"/>
      <c r="G53" s="1178"/>
      <c r="H53" s="1178"/>
      <c r="I53" s="1178"/>
      <c r="J53" s="1179"/>
      <c r="K53" s="56">
        <v>30213</v>
      </c>
      <c r="L53" s="57">
        <v>30274</v>
      </c>
      <c r="M53" s="57">
        <v>30487</v>
      </c>
      <c r="N53" s="57">
        <v>24986</v>
      </c>
      <c r="O53" s="58">
        <v>22886</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548</v>
      </c>
      <c r="L55" s="65" t="s">
        <v>549</v>
      </c>
      <c r="M55" s="65" t="s">
        <v>550</v>
      </c>
      <c r="N55" s="65" t="s">
        <v>551</v>
      </c>
      <c r="O55" s="66" t="s">
        <v>552</v>
      </c>
      <c r="P55" s="36"/>
      <c r="Q55" s="36"/>
      <c r="R55" s="36"/>
      <c r="S55" s="36"/>
      <c r="T55" s="36"/>
      <c r="U55" s="36"/>
    </row>
    <row r="56" spans="1:21" ht="30.75" customHeight="1" x14ac:dyDescent="0.2">
      <c r="A56" s="36"/>
      <c r="B56" s="1180" t="s">
        <v>23</v>
      </c>
      <c r="C56" s="1181"/>
      <c r="D56" s="1184" t="s">
        <v>24</v>
      </c>
      <c r="E56" s="1185"/>
      <c r="F56" s="1185"/>
      <c r="G56" s="1185"/>
      <c r="H56" s="1185"/>
      <c r="I56" s="1185"/>
      <c r="J56" s="1186"/>
      <c r="K56" s="67">
        <v>400</v>
      </c>
      <c r="L56" s="68">
        <v>800</v>
      </c>
      <c r="M56" s="68">
        <v>2000</v>
      </c>
      <c r="N56" s="68">
        <v>4050</v>
      </c>
      <c r="O56" s="69">
        <v>6950</v>
      </c>
      <c r="P56" s="36"/>
      <c r="Q56" s="36"/>
      <c r="R56" s="36"/>
      <c r="S56" s="36"/>
      <c r="T56" s="36"/>
      <c r="U56" s="36"/>
    </row>
    <row r="57" spans="1:21" ht="30.75" customHeight="1" thickBot="1" x14ac:dyDescent="0.25">
      <c r="A57" s="36"/>
      <c r="B57" s="1182"/>
      <c r="C57" s="1183"/>
      <c r="D57" s="1187" t="s">
        <v>25</v>
      </c>
      <c r="E57" s="1188"/>
      <c r="F57" s="1188"/>
      <c r="G57" s="1188"/>
      <c r="H57" s="1188"/>
      <c r="I57" s="1188"/>
      <c r="J57" s="1189"/>
      <c r="K57" s="70">
        <v>6333</v>
      </c>
      <c r="L57" s="71">
        <v>8667</v>
      </c>
      <c r="M57" s="71">
        <v>11667</v>
      </c>
      <c r="N57" s="71">
        <v>15383</v>
      </c>
      <c r="O57" s="72">
        <v>19450</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xNjiYEtWiZTZloRl6J+/mo3ZkaFZWMbKS3AWqsz/OZSfFUA5/SICTVfhgW4HvbMHO7Fm6o/4X9+GKkUfTpOb3w==" saltValue="rVS+wG0xasEPPiwGWfmK1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533</v>
      </c>
      <c r="J40" s="384" t="s">
        <v>534</v>
      </c>
      <c r="K40" s="384" t="s">
        <v>535</v>
      </c>
      <c r="L40" s="384" t="s">
        <v>536</v>
      </c>
      <c r="M40" s="385" t="s">
        <v>537</v>
      </c>
    </row>
    <row r="41" spans="2:13" ht="27.75" customHeight="1" x14ac:dyDescent="0.2">
      <c r="B41" s="1190" t="s">
        <v>28</v>
      </c>
      <c r="C41" s="1191"/>
      <c r="D41" s="83"/>
      <c r="E41" s="1196" t="s">
        <v>29</v>
      </c>
      <c r="F41" s="1196"/>
      <c r="G41" s="1196"/>
      <c r="H41" s="1197"/>
      <c r="I41" s="386">
        <v>1110110</v>
      </c>
      <c r="J41" s="387">
        <v>1114851</v>
      </c>
      <c r="K41" s="387">
        <v>1119476</v>
      </c>
      <c r="L41" s="387">
        <v>1123719</v>
      </c>
      <c r="M41" s="388">
        <v>1101861</v>
      </c>
    </row>
    <row r="42" spans="2:13" ht="27.75" customHeight="1" x14ac:dyDescent="0.2">
      <c r="B42" s="1192"/>
      <c r="C42" s="1193"/>
      <c r="D42" s="84"/>
      <c r="E42" s="1198" t="s">
        <v>30</v>
      </c>
      <c r="F42" s="1198"/>
      <c r="G42" s="1198"/>
      <c r="H42" s="1199"/>
      <c r="I42" s="389">
        <v>2854</v>
      </c>
      <c r="J42" s="390">
        <v>3661</v>
      </c>
      <c r="K42" s="390">
        <v>4712</v>
      </c>
      <c r="L42" s="390">
        <v>6053</v>
      </c>
      <c r="M42" s="391">
        <v>5980</v>
      </c>
    </row>
    <row r="43" spans="2:13" ht="27.75" customHeight="1" x14ac:dyDescent="0.2">
      <c r="B43" s="1192"/>
      <c r="C43" s="1193"/>
      <c r="D43" s="84"/>
      <c r="E43" s="1198" t="s">
        <v>31</v>
      </c>
      <c r="F43" s="1198"/>
      <c r="G43" s="1198"/>
      <c r="H43" s="1199"/>
      <c r="I43" s="389">
        <v>1700</v>
      </c>
      <c r="J43" s="390">
        <v>1542</v>
      </c>
      <c r="K43" s="390">
        <v>786</v>
      </c>
      <c r="L43" s="390">
        <v>785</v>
      </c>
      <c r="M43" s="391">
        <v>797</v>
      </c>
    </row>
    <row r="44" spans="2:13" ht="27.75" customHeight="1" x14ac:dyDescent="0.2">
      <c r="B44" s="1192"/>
      <c r="C44" s="1193"/>
      <c r="D44" s="84"/>
      <c r="E44" s="1198" t="s">
        <v>32</v>
      </c>
      <c r="F44" s="1198"/>
      <c r="G44" s="1198"/>
      <c r="H44" s="1199"/>
      <c r="I44" s="389">
        <v>251</v>
      </c>
      <c r="J44" s="390">
        <v>1341</v>
      </c>
      <c r="K44" s="390">
        <v>2565</v>
      </c>
      <c r="L44" s="390">
        <v>2523</v>
      </c>
      <c r="M44" s="391">
        <v>2237</v>
      </c>
    </row>
    <row r="45" spans="2:13" ht="27.75" customHeight="1" x14ac:dyDescent="0.2">
      <c r="B45" s="1192"/>
      <c r="C45" s="1193"/>
      <c r="D45" s="84"/>
      <c r="E45" s="1198" t="s">
        <v>33</v>
      </c>
      <c r="F45" s="1198"/>
      <c r="G45" s="1198"/>
      <c r="H45" s="1199"/>
      <c r="I45" s="389">
        <v>122479</v>
      </c>
      <c r="J45" s="390">
        <v>117873</v>
      </c>
      <c r="K45" s="390">
        <v>112103</v>
      </c>
      <c r="L45" s="390">
        <v>102311</v>
      </c>
      <c r="M45" s="391">
        <v>97984</v>
      </c>
    </row>
    <row r="46" spans="2:13" ht="27.75" customHeight="1" x14ac:dyDescent="0.2">
      <c r="B46" s="1192"/>
      <c r="C46" s="1193"/>
      <c r="D46" s="85"/>
      <c r="E46" s="1200" t="s">
        <v>34</v>
      </c>
      <c r="F46" s="1200"/>
      <c r="G46" s="1200"/>
      <c r="H46" s="1201"/>
      <c r="I46" s="389">
        <v>9520</v>
      </c>
      <c r="J46" s="390">
        <v>6040</v>
      </c>
      <c r="K46" s="390">
        <v>9865</v>
      </c>
      <c r="L46" s="390">
        <v>13259</v>
      </c>
      <c r="M46" s="391">
        <v>14599</v>
      </c>
    </row>
    <row r="47" spans="2:13" ht="27.75" customHeight="1" x14ac:dyDescent="0.2">
      <c r="B47" s="1192"/>
      <c r="C47" s="1193"/>
      <c r="D47" s="86"/>
      <c r="E47" s="1202" t="s">
        <v>35</v>
      </c>
      <c r="F47" s="1203"/>
      <c r="G47" s="1203"/>
      <c r="H47" s="1204"/>
      <c r="I47" s="389" t="s">
        <v>492</v>
      </c>
      <c r="J47" s="390" t="s">
        <v>492</v>
      </c>
      <c r="K47" s="390" t="s">
        <v>492</v>
      </c>
      <c r="L47" s="390" t="s">
        <v>492</v>
      </c>
      <c r="M47" s="391" t="s">
        <v>492</v>
      </c>
    </row>
    <row r="48" spans="2:13" ht="27.75" customHeight="1" x14ac:dyDescent="0.2">
      <c r="B48" s="1192"/>
      <c r="C48" s="1193"/>
      <c r="D48" s="84"/>
      <c r="E48" s="1198" t="s">
        <v>36</v>
      </c>
      <c r="F48" s="1198"/>
      <c r="G48" s="1198"/>
      <c r="H48" s="1199"/>
      <c r="I48" s="389" t="s">
        <v>492</v>
      </c>
      <c r="J48" s="390" t="s">
        <v>492</v>
      </c>
      <c r="K48" s="390" t="s">
        <v>492</v>
      </c>
      <c r="L48" s="390" t="s">
        <v>492</v>
      </c>
      <c r="M48" s="391" t="s">
        <v>492</v>
      </c>
    </row>
    <row r="49" spans="2:13" ht="27.75" customHeight="1" x14ac:dyDescent="0.2">
      <c r="B49" s="1194"/>
      <c r="C49" s="1195"/>
      <c r="D49" s="84"/>
      <c r="E49" s="1198" t="s">
        <v>37</v>
      </c>
      <c r="F49" s="1198"/>
      <c r="G49" s="1198"/>
      <c r="H49" s="1199"/>
      <c r="I49" s="389" t="s">
        <v>492</v>
      </c>
      <c r="J49" s="390" t="s">
        <v>492</v>
      </c>
      <c r="K49" s="390" t="s">
        <v>492</v>
      </c>
      <c r="L49" s="390" t="s">
        <v>492</v>
      </c>
      <c r="M49" s="391" t="s">
        <v>492</v>
      </c>
    </row>
    <row r="50" spans="2:13" ht="27.75" customHeight="1" x14ac:dyDescent="0.2">
      <c r="B50" s="1205" t="s">
        <v>38</v>
      </c>
      <c r="C50" s="1206"/>
      <c r="D50" s="87"/>
      <c r="E50" s="1198" t="s">
        <v>39</v>
      </c>
      <c r="F50" s="1198"/>
      <c r="G50" s="1198"/>
      <c r="H50" s="1199"/>
      <c r="I50" s="389">
        <v>142866</v>
      </c>
      <c r="J50" s="390">
        <v>156464</v>
      </c>
      <c r="K50" s="390">
        <v>160734</v>
      </c>
      <c r="L50" s="390">
        <v>171409</v>
      </c>
      <c r="M50" s="391">
        <v>166368</v>
      </c>
    </row>
    <row r="51" spans="2:13" ht="27.75" customHeight="1" x14ac:dyDescent="0.2">
      <c r="B51" s="1192"/>
      <c r="C51" s="1193"/>
      <c r="D51" s="84"/>
      <c r="E51" s="1198" t="s">
        <v>40</v>
      </c>
      <c r="F51" s="1198"/>
      <c r="G51" s="1198"/>
      <c r="H51" s="1199"/>
      <c r="I51" s="389">
        <v>12052</v>
      </c>
      <c r="J51" s="390">
        <v>11775</v>
      </c>
      <c r="K51" s="390">
        <v>12054</v>
      </c>
      <c r="L51" s="390">
        <v>13491</v>
      </c>
      <c r="M51" s="391">
        <v>13339</v>
      </c>
    </row>
    <row r="52" spans="2:13" ht="27.75" customHeight="1" x14ac:dyDescent="0.2">
      <c r="B52" s="1194"/>
      <c r="C52" s="1195"/>
      <c r="D52" s="84"/>
      <c r="E52" s="1198" t="s">
        <v>41</v>
      </c>
      <c r="F52" s="1198"/>
      <c r="G52" s="1198"/>
      <c r="H52" s="1199"/>
      <c r="I52" s="389">
        <v>641349</v>
      </c>
      <c r="J52" s="390">
        <v>643187</v>
      </c>
      <c r="K52" s="390">
        <v>643944</v>
      </c>
      <c r="L52" s="390">
        <v>640386</v>
      </c>
      <c r="M52" s="391">
        <v>631904</v>
      </c>
    </row>
    <row r="53" spans="2:13" ht="27.75" customHeight="1" thickBot="1" x14ac:dyDescent="0.25">
      <c r="B53" s="1207" t="s">
        <v>42</v>
      </c>
      <c r="C53" s="1208"/>
      <c r="D53" s="88"/>
      <c r="E53" s="1209" t="s">
        <v>43</v>
      </c>
      <c r="F53" s="1209"/>
      <c r="G53" s="1209"/>
      <c r="H53" s="1210"/>
      <c r="I53" s="392">
        <v>450645</v>
      </c>
      <c r="J53" s="393">
        <v>433883</v>
      </c>
      <c r="K53" s="393">
        <v>432775</v>
      </c>
      <c r="L53" s="393">
        <v>423364</v>
      </c>
      <c r="M53" s="394">
        <v>411847</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54HM4dqSRMtgDMBrn2/QR69Wxw3aVJFhNTdifo3/Pqx7HG2oaWUQ3SZWoVDC1FK5moB4JaxFkXHeZwrP9Yv+A==" saltValue="x8cCrEd6ROmxzxr4gdBh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535</v>
      </c>
      <c r="G54" s="96" t="s">
        <v>536</v>
      </c>
      <c r="H54" s="97" t="s">
        <v>537</v>
      </c>
    </row>
    <row r="55" spans="2:8" ht="52.5" customHeight="1" x14ac:dyDescent="0.2">
      <c r="B55" s="98"/>
      <c r="C55" s="1219" t="s">
        <v>45</v>
      </c>
      <c r="D55" s="1219"/>
      <c r="E55" s="1220"/>
      <c r="F55" s="99">
        <v>25501</v>
      </c>
      <c r="G55" s="99">
        <v>26472</v>
      </c>
      <c r="H55" s="100">
        <v>25420</v>
      </c>
    </row>
    <row r="56" spans="2:8" ht="52.5" customHeight="1" x14ac:dyDescent="0.2">
      <c r="B56" s="101"/>
      <c r="C56" s="1221" t="s">
        <v>46</v>
      </c>
      <c r="D56" s="1221"/>
      <c r="E56" s="1222"/>
      <c r="F56" s="102">
        <v>48537</v>
      </c>
      <c r="G56" s="102">
        <v>48700</v>
      </c>
      <c r="H56" s="103">
        <v>38785</v>
      </c>
    </row>
    <row r="57" spans="2:8" ht="53.25" customHeight="1" x14ac:dyDescent="0.2">
      <c r="B57" s="101"/>
      <c r="C57" s="1223" t="s">
        <v>47</v>
      </c>
      <c r="D57" s="1223"/>
      <c r="E57" s="1224"/>
      <c r="F57" s="104">
        <v>90511</v>
      </c>
      <c r="G57" s="104">
        <v>95033</v>
      </c>
      <c r="H57" s="105">
        <v>98243</v>
      </c>
    </row>
    <row r="58" spans="2:8" ht="45.75" customHeight="1" x14ac:dyDescent="0.2">
      <c r="B58" s="106"/>
      <c r="C58" s="1211" t="s">
        <v>553</v>
      </c>
      <c r="D58" s="1212"/>
      <c r="E58" s="1213"/>
      <c r="F58" s="107">
        <v>31059</v>
      </c>
      <c r="G58" s="107">
        <v>30968</v>
      </c>
      <c r="H58" s="108">
        <v>31145</v>
      </c>
    </row>
    <row r="59" spans="2:8" ht="45.75" customHeight="1" x14ac:dyDescent="0.2">
      <c r="B59" s="106"/>
      <c r="C59" s="1211" t="s">
        <v>554</v>
      </c>
      <c r="D59" s="1212"/>
      <c r="E59" s="1213"/>
      <c r="F59" s="107">
        <v>21105</v>
      </c>
      <c r="G59" s="107">
        <v>23785</v>
      </c>
      <c r="H59" s="108">
        <v>21001</v>
      </c>
    </row>
    <row r="60" spans="2:8" ht="45.75" customHeight="1" x14ac:dyDescent="0.2">
      <c r="B60" s="106"/>
      <c r="C60" s="1211" t="s">
        <v>555</v>
      </c>
      <c r="D60" s="1212"/>
      <c r="E60" s="1213"/>
      <c r="F60" s="107">
        <v>12600</v>
      </c>
      <c r="G60" s="107">
        <v>12635</v>
      </c>
      <c r="H60" s="108">
        <v>12652</v>
      </c>
    </row>
    <row r="61" spans="2:8" ht="45.75" customHeight="1" x14ac:dyDescent="0.2">
      <c r="B61" s="106"/>
      <c r="C61" s="1211" t="s">
        <v>556</v>
      </c>
      <c r="D61" s="1212"/>
      <c r="E61" s="1213"/>
      <c r="F61" s="107">
        <v>5410</v>
      </c>
      <c r="G61" s="107">
        <v>8869</v>
      </c>
      <c r="H61" s="108">
        <v>10316</v>
      </c>
    </row>
    <row r="62" spans="2:8" ht="45.75" customHeight="1" thickBot="1" x14ac:dyDescent="0.25">
      <c r="B62" s="109"/>
      <c r="C62" s="1214" t="s">
        <v>557</v>
      </c>
      <c r="D62" s="1215"/>
      <c r="E62" s="1216"/>
      <c r="F62" s="110">
        <v>1598</v>
      </c>
      <c r="G62" s="110">
        <v>1594</v>
      </c>
      <c r="H62" s="111">
        <v>4868</v>
      </c>
    </row>
    <row r="63" spans="2:8" ht="52.5" customHeight="1" thickBot="1" x14ac:dyDescent="0.25">
      <c r="B63" s="112"/>
      <c r="C63" s="1217" t="s">
        <v>48</v>
      </c>
      <c r="D63" s="1217"/>
      <c r="E63" s="1218"/>
      <c r="F63" s="113">
        <v>164549</v>
      </c>
      <c r="G63" s="113">
        <v>170205</v>
      </c>
      <c r="H63" s="114">
        <v>162449</v>
      </c>
    </row>
    <row r="64" spans="2:8" ht="15" customHeight="1" x14ac:dyDescent="0.2"/>
    <row r="65" ht="0" hidden="1" customHeight="1" x14ac:dyDescent="0.2"/>
    <row r="66" ht="0" hidden="1" customHeight="1" x14ac:dyDescent="0.2"/>
  </sheetData>
  <sheetProtection algorithmName="SHA-512" hashValue="VfUuKXdIYQPEUUjx8KeBga8sChP8Nft3XySRuPKh53rlZxgP38trhu4ZWV8cqaNYbuP2lfTuJTiULS7bIDISFw==" saltValue="gi55/5n9i+lc6yDvdGzy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587</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587</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588</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589</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590</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533</v>
      </c>
      <c r="BQ50" s="1259"/>
      <c r="BR50" s="1259"/>
      <c r="BS50" s="1259"/>
      <c r="BT50" s="1259"/>
      <c r="BU50" s="1259"/>
      <c r="BV50" s="1259"/>
      <c r="BW50" s="1259"/>
      <c r="BX50" s="1259" t="s">
        <v>534</v>
      </c>
      <c r="BY50" s="1259"/>
      <c r="BZ50" s="1259"/>
      <c r="CA50" s="1259"/>
      <c r="CB50" s="1259"/>
      <c r="CC50" s="1259"/>
      <c r="CD50" s="1259"/>
      <c r="CE50" s="1259"/>
      <c r="CF50" s="1259" t="s">
        <v>535</v>
      </c>
      <c r="CG50" s="1259"/>
      <c r="CH50" s="1259"/>
      <c r="CI50" s="1259"/>
      <c r="CJ50" s="1259"/>
      <c r="CK50" s="1259"/>
      <c r="CL50" s="1259"/>
      <c r="CM50" s="1259"/>
      <c r="CN50" s="1259" t="s">
        <v>536</v>
      </c>
      <c r="CO50" s="1259"/>
      <c r="CP50" s="1259"/>
      <c r="CQ50" s="1259"/>
      <c r="CR50" s="1259"/>
      <c r="CS50" s="1259"/>
      <c r="CT50" s="1259"/>
      <c r="CU50" s="1259"/>
      <c r="CV50" s="1259" t="s">
        <v>537</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591</v>
      </c>
      <c r="AO51" s="1263"/>
      <c r="AP51" s="1263"/>
      <c r="AQ51" s="1263"/>
      <c r="AR51" s="1263"/>
      <c r="AS51" s="1263"/>
      <c r="AT51" s="1263"/>
      <c r="AU51" s="1263"/>
      <c r="AV51" s="1263"/>
      <c r="AW51" s="1263"/>
      <c r="AX51" s="1263"/>
      <c r="AY51" s="1263"/>
      <c r="AZ51" s="1263"/>
      <c r="BA51" s="1263"/>
      <c r="BB51" s="1263" t="s">
        <v>592</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4"/>
      <c r="CG51" s="1265"/>
      <c r="CH51" s="1265"/>
      <c r="CI51" s="1265"/>
      <c r="CJ51" s="1265"/>
      <c r="CK51" s="1265"/>
      <c r="CL51" s="1265"/>
      <c r="CM51" s="1265"/>
      <c r="CN51" s="1264"/>
      <c r="CO51" s="1265"/>
      <c r="CP51" s="1265"/>
      <c r="CQ51" s="1265"/>
      <c r="CR51" s="1265"/>
      <c r="CS51" s="1265"/>
      <c r="CT51" s="1265"/>
      <c r="CU51" s="1265"/>
      <c r="CV51" s="1264"/>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593</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4"/>
      <c r="CG53" s="1265"/>
      <c r="CH53" s="1265"/>
      <c r="CI53" s="1265"/>
      <c r="CJ53" s="1265"/>
      <c r="CK53" s="1265"/>
      <c r="CL53" s="1265"/>
      <c r="CM53" s="1265"/>
      <c r="CN53" s="1264"/>
      <c r="CO53" s="1265"/>
      <c r="CP53" s="1265"/>
      <c r="CQ53" s="1265"/>
      <c r="CR53" s="1265"/>
      <c r="CS53" s="1265"/>
      <c r="CT53" s="1265"/>
      <c r="CU53" s="1265"/>
      <c r="CV53" s="1264"/>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594</v>
      </c>
      <c r="AO55" s="1259"/>
      <c r="AP55" s="1259"/>
      <c r="AQ55" s="1259"/>
      <c r="AR55" s="1259"/>
      <c r="AS55" s="1259"/>
      <c r="AT55" s="1259"/>
      <c r="AU55" s="1259"/>
      <c r="AV55" s="1259"/>
      <c r="AW55" s="1259"/>
      <c r="AX55" s="1259"/>
      <c r="AY55" s="1259"/>
      <c r="AZ55" s="1259"/>
      <c r="BA55" s="1259"/>
      <c r="BB55" s="1263" t="s">
        <v>592</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4"/>
      <c r="CG55" s="1265"/>
      <c r="CH55" s="1265"/>
      <c r="CI55" s="1265"/>
      <c r="CJ55" s="1265"/>
      <c r="CK55" s="1265"/>
      <c r="CL55" s="1265"/>
      <c r="CM55" s="1265"/>
      <c r="CN55" s="1264"/>
      <c r="CO55" s="1265"/>
      <c r="CP55" s="1265"/>
      <c r="CQ55" s="1265"/>
      <c r="CR55" s="1265"/>
      <c r="CS55" s="1265"/>
      <c r="CT55" s="1265"/>
      <c r="CU55" s="1265"/>
      <c r="CV55" s="1264"/>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593</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4"/>
      <c r="CG57" s="1265"/>
      <c r="CH57" s="1265"/>
      <c r="CI57" s="1265"/>
      <c r="CJ57" s="1265"/>
      <c r="CK57" s="1265"/>
      <c r="CL57" s="1265"/>
      <c r="CM57" s="1265"/>
      <c r="CN57" s="1264"/>
      <c r="CO57" s="1265"/>
      <c r="CP57" s="1265"/>
      <c r="CQ57" s="1265"/>
      <c r="CR57" s="1265"/>
      <c r="CS57" s="1265"/>
      <c r="CT57" s="1265"/>
      <c r="CU57" s="1265"/>
      <c r="CV57" s="1264"/>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595</v>
      </c>
    </row>
    <row r="64" spans="1:109" ht="13" x14ac:dyDescent="0.2">
      <c r="B64" s="1234"/>
      <c r="G64" s="1241"/>
      <c r="I64" s="1275"/>
      <c r="J64" s="1275"/>
      <c r="K64" s="1275"/>
      <c r="L64" s="1275"/>
      <c r="M64" s="1275"/>
      <c r="N64" s="1276"/>
      <c r="AM64" s="1241"/>
      <c r="AN64" s="1241" t="s">
        <v>589</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596</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590</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533</v>
      </c>
      <c r="BQ72" s="1259"/>
      <c r="BR72" s="1259"/>
      <c r="BS72" s="1259"/>
      <c r="BT72" s="1259"/>
      <c r="BU72" s="1259"/>
      <c r="BV72" s="1259"/>
      <c r="BW72" s="1259"/>
      <c r="BX72" s="1259" t="s">
        <v>534</v>
      </c>
      <c r="BY72" s="1259"/>
      <c r="BZ72" s="1259"/>
      <c r="CA72" s="1259"/>
      <c r="CB72" s="1259"/>
      <c r="CC72" s="1259"/>
      <c r="CD72" s="1259"/>
      <c r="CE72" s="1259"/>
      <c r="CF72" s="1259" t="s">
        <v>535</v>
      </c>
      <c r="CG72" s="1259"/>
      <c r="CH72" s="1259"/>
      <c r="CI72" s="1259"/>
      <c r="CJ72" s="1259"/>
      <c r="CK72" s="1259"/>
      <c r="CL72" s="1259"/>
      <c r="CM72" s="1259"/>
      <c r="CN72" s="1259" t="s">
        <v>536</v>
      </c>
      <c r="CO72" s="1259"/>
      <c r="CP72" s="1259"/>
      <c r="CQ72" s="1259"/>
      <c r="CR72" s="1259"/>
      <c r="CS72" s="1259"/>
      <c r="CT72" s="1259"/>
      <c r="CU72" s="1259"/>
      <c r="CV72" s="1259" t="s">
        <v>537</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591</v>
      </c>
      <c r="AO73" s="1263"/>
      <c r="AP73" s="1263"/>
      <c r="AQ73" s="1263"/>
      <c r="AR73" s="1263"/>
      <c r="AS73" s="1263"/>
      <c r="AT73" s="1263"/>
      <c r="AU73" s="1263"/>
      <c r="AV73" s="1263"/>
      <c r="AW73" s="1263"/>
      <c r="AX73" s="1263"/>
      <c r="AY73" s="1263"/>
      <c r="AZ73" s="1263"/>
      <c r="BA73" s="1263"/>
      <c r="BB73" s="1263" t="s">
        <v>592</v>
      </c>
      <c r="BC73" s="1263"/>
      <c r="BD73" s="1263"/>
      <c r="BE73" s="1263"/>
      <c r="BF73" s="1263"/>
      <c r="BG73" s="1263"/>
      <c r="BH73" s="1263"/>
      <c r="BI73" s="1263"/>
      <c r="BJ73" s="1263"/>
      <c r="BK73" s="1263"/>
      <c r="BL73" s="1263"/>
      <c r="BM73" s="1263"/>
      <c r="BN73" s="1263"/>
      <c r="BO73" s="1263"/>
      <c r="BP73" s="1265">
        <v>171</v>
      </c>
      <c r="BQ73" s="1265"/>
      <c r="BR73" s="1265"/>
      <c r="BS73" s="1265"/>
      <c r="BT73" s="1265"/>
      <c r="BU73" s="1265"/>
      <c r="BV73" s="1265"/>
      <c r="BW73" s="1265"/>
      <c r="BX73" s="1265">
        <v>159.80000000000001</v>
      </c>
      <c r="BY73" s="1265"/>
      <c r="BZ73" s="1265"/>
      <c r="CA73" s="1265"/>
      <c r="CB73" s="1265"/>
      <c r="CC73" s="1265"/>
      <c r="CD73" s="1265"/>
      <c r="CE73" s="1265"/>
      <c r="CF73" s="1265">
        <v>160.6</v>
      </c>
      <c r="CG73" s="1265"/>
      <c r="CH73" s="1265"/>
      <c r="CI73" s="1265"/>
      <c r="CJ73" s="1265"/>
      <c r="CK73" s="1265"/>
      <c r="CL73" s="1265"/>
      <c r="CM73" s="1265"/>
      <c r="CN73" s="1265">
        <v>157.6</v>
      </c>
      <c r="CO73" s="1265"/>
      <c r="CP73" s="1265"/>
      <c r="CQ73" s="1265"/>
      <c r="CR73" s="1265"/>
      <c r="CS73" s="1265"/>
      <c r="CT73" s="1265"/>
      <c r="CU73" s="1265"/>
      <c r="CV73" s="1265">
        <v>152.69999999999999</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597</v>
      </c>
      <c r="BC75" s="1263"/>
      <c r="BD75" s="1263"/>
      <c r="BE75" s="1263"/>
      <c r="BF75" s="1263"/>
      <c r="BG75" s="1263"/>
      <c r="BH75" s="1263"/>
      <c r="BI75" s="1263"/>
      <c r="BJ75" s="1263"/>
      <c r="BK75" s="1263"/>
      <c r="BL75" s="1263"/>
      <c r="BM75" s="1263"/>
      <c r="BN75" s="1263"/>
      <c r="BO75" s="1263"/>
      <c r="BP75" s="1265">
        <v>12</v>
      </c>
      <c r="BQ75" s="1265"/>
      <c r="BR75" s="1265"/>
      <c r="BS75" s="1265"/>
      <c r="BT75" s="1265"/>
      <c r="BU75" s="1265"/>
      <c r="BV75" s="1265"/>
      <c r="BW75" s="1265"/>
      <c r="BX75" s="1265">
        <v>11.7</v>
      </c>
      <c r="BY75" s="1265"/>
      <c r="BZ75" s="1265"/>
      <c r="CA75" s="1265"/>
      <c r="CB75" s="1265"/>
      <c r="CC75" s="1265"/>
      <c r="CD75" s="1265"/>
      <c r="CE75" s="1265"/>
      <c r="CF75" s="1265">
        <v>11.3</v>
      </c>
      <c r="CG75" s="1265"/>
      <c r="CH75" s="1265"/>
      <c r="CI75" s="1265"/>
      <c r="CJ75" s="1265"/>
      <c r="CK75" s="1265"/>
      <c r="CL75" s="1265"/>
      <c r="CM75" s="1265"/>
      <c r="CN75" s="1265">
        <v>10.5</v>
      </c>
      <c r="CO75" s="1265"/>
      <c r="CP75" s="1265"/>
      <c r="CQ75" s="1265"/>
      <c r="CR75" s="1265"/>
      <c r="CS75" s="1265"/>
      <c r="CT75" s="1265"/>
      <c r="CU75" s="1265"/>
      <c r="CV75" s="1265">
        <v>9.6999999999999993</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594</v>
      </c>
      <c r="AO77" s="1259"/>
      <c r="AP77" s="1259"/>
      <c r="AQ77" s="1259"/>
      <c r="AR77" s="1259"/>
      <c r="AS77" s="1259"/>
      <c r="AT77" s="1259"/>
      <c r="AU77" s="1259"/>
      <c r="AV77" s="1259"/>
      <c r="AW77" s="1259"/>
      <c r="AX77" s="1259"/>
      <c r="AY77" s="1259"/>
      <c r="AZ77" s="1259"/>
      <c r="BA77" s="1259"/>
      <c r="BB77" s="1263" t="s">
        <v>592</v>
      </c>
      <c r="BC77" s="1263"/>
      <c r="BD77" s="1263"/>
      <c r="BE77" s="1263"/>
      <c r="BF77" s="1263"/>
      <c r="BG77" s="1263"/>
      <c r="BH77" s="1263"/>
      <c r="BI77" s="1263"/>
      <c r="BJ77" s="1263"/>
      <c r="BK77" s="1263"/>
      <c r="BL77" s="1263"/>
      <c r="BM77" s="1263"/>
      <c r="BN77" s="1263"/>
      <c r="BO77" s="1263"/>
      <c r="BP77" s="1265">
        <v>208.1</v>
      </c>
      <c r="BQ77" s="1265"/>
      <c r="BR77" s="1265"/>
      <c r="BS77" s="1265"/>
      <c r="BT77" s="1265"/>
      <c r="BU77" s="1265"/>
      <c r="BV77" s="1265"/>
      <c r="BW77" s="1265"/>
      <c r="BX77" s="1265">
        <v>239.1</v>
      </c>
      <c r="BY77" s="1265"/>
      <c r="BZ77" s="1265"/>
      <c r="CA77" s="1265"/>
      <c r="CB77" s="1265"/>
      <c r="CC77" s="1265"/>
      <c r="CD77" s="1265"/>
      <c r="CE77" s="1265"/>
      <c r="CF77" s="1265">
        <v>244</v>
      </c>
      <c r="CG77" s="1265"/>
      <c r="CH77" s="1265"/>
      <c r="CI77" s="1265"/>
      <c r="CJ77" s="1265"/>
      <c r="CK77" s="1265"/>
      <c r="CL77" s="1265"/>
      <c r="CM77" s="1265"/>
      <c r="CN77" s="1265">
        <v>245.1</v>
      </c>
      <c r="CO77" s="1265"/>
      <c r="CP77" s="1265"/>
      <c r="CQ77" s="1265"/>
      <c r="CR77" s="1265"/>
      <c r="CS77" s="1265"/>
      <c r="CT77" s="1265"/>
      <c r="CU77" s="1265"/>
      <c r="CV77" s="1265">
        <v>246.9</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597</v>
      </c>
      <c r="BC79" s="1263"/>
      <c r="BD79" s="1263"/>
      <c r="BE79" s="1263"/>
      <c r="BF79" s="1263"/>
      <c r="BG79" s="1263"/>
      <c r="BH79" s="1263"/>
      <c r="BI79" s="1263"/>
      <c r="BJ79" s="1263"/>
      <c r="BK79" s="1263"/>
      <c r="BL79" s="1263"/>
      <c r="BM79" s="1263"/>
      <c r="BN79" s="1263"/>
      <c r="BO79" s="1263"/>
      <c r="BP79" s="1265">
        <v>14.2</v>
      </c>
      <c r="BQ79" s="1265"/>
      <c r="BR79" s="1265"/>
      <c r="BS79" s="1265"/>
      <c r="BT79" s="1265"/>
      <c r="BU79" s="1265"/>
      <c r="BV79" s="1265"/>
      <c r="BW79" s="1265"/>
      <c r="BX79" s="1265">
        <v>15.9</v>
      </c>
      <c r="BY79" s="1265"/>
      <c r="BZ79" s="1265"/>
      <c r="CA79" s="1265"/>
      <c r="CB79" s="1265"/>
      <c r="CC79" s="1265"/>
      <c r="CD79" s="1265"/>
      <c r="CE79" s="1265"/>
      <c r="CF79" s="1265">
        <v>15.4</v>
      </c>
      <c r="CG79" s="1265"/>
      <c r="CH79" s="1265"/>
      <c r="CI79" s="1265"/>
      <c r="CJ79" s="1265"/>
      <c r="CK79" s="1265"/>
      <c r="CL79" s="1265"/>
      <c r="CM79" s="1265"/>
      <c r="CN79" s="1265">
        <v>15.2</v>
      </c>
      <c r="CO79" s="1265"/>
      <c r="CP79" s="1265"/>
      <c r="CQ79" s="1265"/>
      <c r="CR79" s="1265"/>
      <c r="CS79" s="1265"/>
      <c r="CT79" s="1265"/>
      <c r="CU79" s="1265"/>
      <c r="CV79" s="1265">
        <v>14.9</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80taAYSlSTLpgM7cHmLGAgOeLkFmj7zgyegMnc7dG/bJI4ZRPklnt8urcBQzP9fZIfbkgWt3HyhLi/Rr9u56yA==" saltValue="PSfVpgoZpCFNfQA4WSVL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urqdUZLBPn7VCBtvpA24767k6RtT86jRb+s0yJXUOBGakxqNu4wrIUbenbV38U68gNLnkTZAYyz+miUCYqTGw==" saltValue="JsEs3t55jJVctbphXXoJ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X2JV3OIisyPWxKXarI8jCgtGu/2MLQFRstjmUTHQBiClhC4BRNn4CJYZdvxRfEN3Gh0zVLTvgDQW24Ffigvtg==" saltValue="9hKRuoLooXx1Sg4zTGTz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524</v>
      </c>
      <c r="B3" s="130"/>
      <c r="C3" s="131"/>
      <c r="D3" s="132">
        <v>48412</v>
      </c>
      <c r="E3" s="133"/>
      <c r="F3" s="134">
        <v>79311</v>
      </c>
      <c r="G3" s="135"/>
      <c r="H3" s="136"/>
    </row>
    <row r="4" spans="1:8" x14ac:dyDescent="0.2">
      <c r="A4" s="137"/>
      <c r="B4" s="138"/>
      <c r="C4" s="139"/>
      <c r="D4" s="140">
        <v>11638</v>
      </c>
      <c r="E4" s="141"/>
      <c r="F4" s="142">
        <v>22064</v>
      </c>
      <c r="G4" s="143"/>
      <c r="H4" s="144"/>
    </row>
    <row r="5" spans="1:8" x14ac:dyDescent="0.2">
      <c r="A5" s="125" t="s">
        <v>526</v>
      </c>
      <c r="B5" s="130"/>
      <c r="C5" s="131"/>
      <c r="D5" s="132">
        <v>49733</v>
      </c>
      <c r="E5" s="133"/>
      <c r="F5" s="134">
        <v>67951</v>
      </c>
      <c r="G5" s="135"/>
      <c r="H5" s="136"/>
    </row>
    <row r="6" spans="1:8" x14ac:dyDescent="0.2">
      <c r="A6" s="137"/>
      <c r="B6" s="138"/>
      <c r="C6" s="139"/>
      <c r="D6" s="140">
        <v>10977</v>
      </c>
      <c r="E6" s="141"/>
      <c r="F6" s="142">
        <v>17498</v>
      </c>
      <c r="G6" s="143"/>
      <c r="H6" s="144"/>
    </row>
    <row r="7" spans="1:8" x14ac:dyDescent="0.2">
      <c r="A7" s="125" t="s">
        <v>527</v>
      </c>
      <c r="B7" s="130"/>
      <c r="C7" s="131"/>
      <c r="D7" s="132">
        <v>51195</v>
      </c>
      <c r="E7" s="133"/>
      <c r="F7" s="134">
        <v>72635</v>
      </c>
      <c r="G7" s="135"/>
      <c r="H7" s="136"/>
    </row>
    <row r="8" spans="1:8" x14ac:dyDescent="0.2">
      <c r="A8" s="137"/>
      <c r="B8" s="138"/>
      <c r="C8" s="139"/>
      <c r="D8" s="140">
        <v>14901</v>
      </c>
      <c r="E8" s="141"/>
      <c r="F8" s="142">
        <v>18276</v>
      </c>
      <c r="G8" s="143"/>
      <c r="H8" s="144"/>
    </row>
    <row r="9" spans="1:8" x14ac:dyDescent="0.2">
      <c r="A9" s="125" t="s">
        <v>528</v>
      </c>
      <c r="B9" s="130"/>
      <c r="C9" s="131"/>
      <c r="D9" s="132">
        <v>48325</v>
      </c>
      <c r="E9" s="133"/>
      <c r="F9" s="134">
        <v>77936</v>
      </c>
      <c r="G9" s="135"/>
      <c r="H9" s="136"/>
    </row>
    <row r="10" spans="1:8" x14ac:dyDescent="0.2">
      <c r="A10" s="137"/>
      <c r="B10" s="138"/>
      <c r="C10" s="139"/>
      <c r="D10" s="140">
        <v>11840</v>
      </c>
      <c r="E10" s="141"/>
      <c r="F10" s="142">
        <v>19401</v>
      </c>
      <c r="G10" s="143"/>
      <c r="H10" s="144"/>
    </row>
    <row r="11" spans="1:8" x14ac:dyDescent="0.2">
      <c r="A11" s="125" t="s">
        <v>529</v>
      </c>
      <c r="B11" s="130"/>
      <c r="C11" s="131"/>
      <c r="D11" s="132">
        <v>52246</v>
      </c>
      <c r="E11" s="133"/>
      <c r="F11" s="134">
        <v>82531</v>
      </c>
      <c r="G11" s="135"/>
      <c r="H11" s="136"/>
    </row>
    <row r="12" spans="1:8" x14ac:dyDescent="0.2">
      <c r="A12" s="137"/>
      <c r="B12" s="138"/>
      <c r="C12" s="145"/>
      <c r="D12" s="140">
        <v>13589</v>
      </c>
      <c r="E12" s="141"/>
      <c r="F12" s="142">
        <v>19102</v>
      </c>
      <c r="G12" s="143"/>
      <c r="H12" s="144"/>
    </row>
    <row r="13" spans="1:8" x14ac:dyDescent="0.2">
      <c r="A13" s="125"/>
      <c r="B13" s="130"/>
      <c r="C13" s="146"/>
      <c r="D13" s="147">
        <v>49982</v>
      </c>
      <c r="E13" s="148"/>
      <c r="F13" s="149">
        <v>76073</v>
      </c>
      <c r="G13" s="150"/>
      <c r="H13" s="136"/>
    </row>
    <row r="14" spans="1:8" x14ac:dyDescent="0.2">
      <c r="A14" s="137"/>
      <c r="B14" s="138"/>
      <c r="C14" s="139"/>
      <c r="D14" s="140">
        <v>12589</v>
      </c>
      <c r="E14" s="141"/>
      <c r="F14" s="142">
        <v>19268</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0.82</v>
      </c>
      <c r="C19" s="151">
        <f>ROUND(VALUE(SUBSTITUTE(実質収支比率等に係る経年分析!G$48,"▲","-")),2)</f>
        <v>0.92</v>
      </c>
      <c r="D19" s="151">
        <f>ROUND(VALUE(SUBSTITUTE(実質収支比率等に係る経年分析!H$48,"▲","-")),2)</f>
        <v>0.56000000000000005</v>
      </c>
      <c r="E19" s="151">
        <f>ROUND(VALUE(SUBSTITUTE(実質収支比率等に係る経年分析!I$48,"▲","-")),2)</f>
        <v>0.56999999999999995</v>
      </c>
      <c r="F19" s="151">
        <f>ROUND(VALUE(SUBSTITUTE(実質収支比率等に係る経年分析!J$48,"▲","-")),2)</f>
        <v>0.39</v>
      </c>
    </row>
    <row r="20" spans="1:11" x14ac:dyDescent="0.2">
      <c r="A20" s="151" t="s">
        <v>53</v>
      </c>
      <c r="B20" s="151">
        <f>ROUND(VALUE(SUBSTITUTE(実質収支比率等に係る経年分析!F$47,"▲","-")),2)</f>
        <v>7.17</v>
      </c>
      <c r="C20" s="151">
        <f>ROUND(VALUE(SUBSTITUTE(実質収支比率等に係る経年分析!G$47,"▲","-")),2)</f>
        <v>7.41</v>
      </c>
      <c r="D20" s="151">
        <f>ROUND(VALUE(SUBSTITUTE(実質収支比率等に係る経年分析!H$47,"▲","-")),2)</f>
        <v>7.93</v>
      </c>
      <c r="E20" s="151">
        <f>ROUND(VALUE(SUBSTITUTE(実質収支比率等に係る経年分析!I$47,"▲","-")),2)</f>
        <v>8.25</v>
      </c>
      <c r="F20" s="151">
        <f>ROUND(VALUE(SUBSTITUTE(実質収支比率等に係る経年分析!J$47,"▲","-")),2)</f>
        <v>7.89</v>
      </c>
    </row>
    <row r="21" spans="1:11" x14ac:dyDescent="0.2">
      <c r="A21" s="151" t="s">
        <v>54</v>
      </c>
      <c r="B21" s="151">
        <f>IF(ISNUMBER(VALUE(SUBSTITUTE(実質収支比率等に係る経年分析!F$49,"▲","-"))),ROUND(VALUE(SUBSTITUTE(実質収支比率等に係る経年分析!F$49,"▲","-")),2),NA())</f>
        <v>0.44</v>
      </c>
      <c r="C21" s="151">
        <f>IF(ISNUMBER(VALUE(SUBSTITUTE(実質収支比率等に係る経年分析!G$49,"▲","-"))),ROUND(VALUE(SUBSTITUTE(実質収支比率等に係る経年分析!G$49,"▲","-")),2),NA())</f>
        <v>1.19</v>
      </c>
      <c r="D21" s="151">
        <f>IF(ISNUMBER(VALUE(SUBSTITUTE(実質収支比率等に係る経年分析!H$49,"▲","-"))),ROUND(VALUE(SUBSTITUTE(実質収支比率等に係る経年分析!H$49,"▲","-")),2),NA())</f>
        <v>0.9</v>
      </c>
      <c r="E21" s="151">
        <f>IF(ISNUMBER(VALUE(SUBSTITUTE(実質収支比率等に係る経年分析!I$49,"▲","-"))),ROUND(VALUE(SUBSTITUTE(実質収支比率等に係る経年分析!I$49,"▲","-")),2),NA())</f>
        <v>2.19</v>
      </c>
      <c r="F21" s="151">
        <f>IF(ISNUMBER(VALUE(SUBSTITUTE(実質収支比率等に係る経年分析!J$49,"▲","-"))),ROUND(VALUE(SUBSTITUTE(実質収支比率等に係る経年分析!J$49,"▲","-")),2),NA())</f>
        <v>4.41</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0.22</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奈良県中央卸売市場事業費特別会計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0.01</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奈良県自動車駐車場費特別会計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奈良県営競輪事業費特別会計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0.03</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0.03</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0.04</v>
      </c>
    </row>
    <row r="32" spans="1:11" x14ac:dyDescent="0.2">
      <c r="A32" s="152" t="str">
        <f>IF(連結実質赤字比率に係る赤字・黒字の構成分析!C$38="",NA(),連結実質赤字比率に係る赤字・黒字の構成分析!C$38)</f>
        <v>奈良県証紙収入特別会計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0.05</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0.05</v>
      </c>
    </row>
    <row r="33" spans="1:16" x14ac:dyDescent="0.2">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0.82</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0.91</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0.56000000000000005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0.56000000000000005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0.39</v>
      </c>
    </row>
    <row r="34" spans="1:16" x14ac:dyDescent="0.2">
      <c r="A34" s="152" t="str">
        <f>IF(連結実質赤字比率に係る赤字・黒字の構成分析!C$36="",NA(),連結実質赤字比率に係る赤字・黒字の構成分析!C$36)</f>
        <v>奈良県流域下水道事業費特別会計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0.39</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0.41</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0.45</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0.47</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0.59</v>
      </c>
    </row>
    <row r="35" spans="1:16" x14ac:dyDescent="0.2">
      <c r="A35" s="152" t="str">
        <f>IF(連結実質赤字比率に係る赤字・黒字の構成分析!C$35="",NA(),連結実質赤字比率に係る赤字・黒字の構成分析!C$35)</f>
        <v>奈良県国民健康保険事業費特別会計</v>
      </c>
      <c r="B35" s="152" t="e">
        <f>IF(ROUND(VALUE(SUBSTITUTE(連結実質赤字比率に係る赤字・黒字の構成分析!F$35,"▲", "-")), 2) &lt; 0, ABS(ROUND(VALUE(SUBSTITUTE(連結実質赤字比率に係る赤字・黒字の構成分析!F$35,"▲", "-")), 2)), NA())</f>
        <v>#VALUE!</v>
      </c>
      <c r="C35" s="152" t="e">
        <f>IF(ROUND(VALUE(SUBSTITUTE(連結実質赤字比率に係る赤字・黒字の構成分析!F$35,"▲", "-")), 2) &gt;= 0, ABS(ROUND(VALUE(SUBSTITUTE(連結実質赤字比率に係る赤字・黒字の構成分析!F$35,"▲", "-")), 2)), NA())</f>
        <v>#VALUE!</v>
      </c>
      <c r="D35" s="152" t="e">
        <f>IF(ROUND(VALUE(SUBSTITUTE(連結実質赤字比率に係る赤字・黒字の構成分析!G$35,"▲", "-")), 2) &lt; 0, ABS(ROUND(VALUE(SUBSTITUTE(連結実質赤字比率に係る赤字・黒字の構成分析!G$35,"▲", "-")), 2)), NA())</f>
        <v>#VALUE!</v>
      </c>
      <c r="E35" s="152" t="e">
        <f>IF(ROUND(VALUE(SUBSTITUTE(連結実質赤字比率に係る赤字・黒字の構成分析!G$35,"▲", "-")), 2) &gt;= 0, ABS(ROUND(VALUE(SUBSTITUTE(連結実質赤字比率に係る赤字・黒字の構成分析!G$35,"▲", "-")), 2)), NA())</f>
        <v>#VALUE!</v>
      </c>
      <c r="F35" s="152" t="e">
        <f>IF(ROUND(VALUE(SUBSTITUTE(連結実質赤字比率に係る赤字・黒字の構成分析!H$35,"▲", "-")), 2) &lt; 0, ABS(ROUND(VALUE(SUBSTITUTE(連結実質赤字比率に係る赤字・黒字の構成分析!H$35,"▲", "-")), 2)), NA())</f>
        <v>#VALUE!</v>
      </c>
      <c r="G35" s="152" t="e">
        <f>IF(ROUND(VALUE(SUBSTITUTE(連結実質赤字比率に係る赤字・黒字の構成分析!H$35,"▲", "-")), 2) &gt;= 0, ABS(ROUND(VALUE(SUBSTITUTE(連結実質赤字比率に係る赤字・黒字の構成分析!H$35,"▲", "-")), 2)), NA())</f>
        <v>#VALUE!</v>
      </c>
      <c r="H35" s="152" t="e">
        <f>IF(ROUND(VALUE(SUBSTITUTE(連結実質赤字比率に係る赤字・黒字の構成分析!I$35,"▲", "-")), 2) &lt; 0, ABS(ROUND(VALUE(SUBSTITUTE(連結実質赤字比率に係る赤字・黒字の構成分析!I$35,"▲", "-")), 2)), NA())</f>
        <v>#VALUE!</v>
      </c>
      <c r="I35" s="152" t="e">
        <f>IF(ROUND(VALUE(SUBSTITUTE(連結実質赤字比率に係る赤字・黒字の構成分析!I$35,"▲", "-")), 2) &gt;= 0, ABS(ROUND(VALUE(SUBSTITUTE(連結実質赤字比率に係る赤字・黒字の構成分析!I$35,"▲", "-")), 2)), NA())</f>
        <v>#VALUE!</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0.82</v>
      </c>
    </row>
    <row r="36" spans="1:16" x14ac:dyDescent="0.2">
      <c r="A36" s="152" t="str">
        <f>IF(連結実質赤字比率に係る赤字・黒字の構成分析!C$34="",NA(),連結実質赤字比率に係る赤字・黒字の構成分析!C$34)</f>
        <v>奈良県水道用水供給事業費特別会計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5.19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5.26</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5.27</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5.91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6.53</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51467</v>
      </c>
      <c r="E42" s="153"/>
      <c r="F42" s="153"/>
      <c r="G42" s="153">
        <f>'実質公債費比率（分子）の構造'!L$52</f>
        <v>52981</v>
      </c>
      <c r="H42" s="153"/>
      <c r="I42" s="153"/>
      <c r="J42" s="153">
        <f>'実質公債費比率（分子）の構造'!M$52</f>
        <v>53304</v>
      </c>
      <c r="K42" s="153"/>
      <c r="L42" s="153"/>
      <c r="M42" s="153">
        <f>'実質公債費比率（分子）の構造'!N$52</f>
        <v>53406</v>
      </c>
      <c r="N42" s="153"/>
      <c r="O42" s="153"/>
      <c r="P42" s="153">
        <f>'実質公債費比率（分子）の構造'!O$52</f>
        <v>53878</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396</v>
      </c>
      <c r="C44" s="153"/>
      <c r="D44" s="153"/>
      <c r="E44" s="153">
        <f>'実質公債費比率（分子）の構造'!L$50</f>
        <v>287</v>
      </c>
      <c r="F44" s="153"/>
      <c r="G44" s="153"/>
      <c r="H44" s="153">
        <f>'実質公債費比率（分子）の構造'!M$50</f>
        <v>240</v>
      </c>
      <c r="I44" s="153"/>
      <c r="J44" s="153"/>
      <c r="K44" s="153">
        <f>'実質公債費比率（分子）の構造'!N$50</f>
        <v>201</v>
      </c>
      <c r="L44" s="153"/>
      <c r="M44" s="153"/>
      <c r="N44" s="153">
        <f>'実質公債費比率（分子）の構造'!O$50</f>
        <v>184</v>
      </c>
      <c r="O44" s="153"/>
      <c r="P44" s="153"/>
    </row>
    <row r="45" spans="1:16" x14ac:dyDescent="0.2">
      <c r="A45" s="153" t="s">
        <v>64</v>
      </c>
      <c r="B45" s="153">
        <f>'実質公債費比率（分子）の構造'!K$49</f>
        <v>0</v>
      </c>
      <c r="C45" s="153"/>
      <c r="D45" s="153"/>
      <c r="E45" s="153">
        <f>'実質公債費比率（分子）の構造'!L$49</f>
        <v>3</v>
      </c>
      <c r="F45" s="153"/>
      <c r="G45" s="153"/>
      <c r="H45" s="153">
        <f>'実質公債費比率（分子）の構造'!M$49</f>
        <v>9</v>
      </c>
      <c r="I45" s="153"/>
      <c r="J45" s="153"/>
      <c r="K45" s="153">
        <f>'実質公債費比率（分子）の構造'!N$49</f>
        <v>129</v>
      </c>
      <c r="L45" s="153"/>
      <c r="M45" s="153"/>
      <c r="N45" s="153">
        <f>'実質公債費比率（分子）の構造'!O$49</f>
        <v>226</v>
      </c>
      <c r="O45" s="153"/>
      <c r="P45" s="153"/>
    </row>
    <row r="46" spans="1:16" x14ac:dyDescent="0.2">
      <c r="A46" s="153" t="s">
        <v>65</v>
      </c>
      <c r="B46" s="153">
        <f>'実質公債費比率（分子）の構造'!K$48</f>
        <v>338</v>
      </c>
      <c r="C46" s="153"/>
      <c r="D46" s="153"/>
      <c r="E46" s="153">
        <f>'実質公債費比率（分子）の構造'!L$48</f>
        <v>263</v>
      </c>
      <c r="F46" s="153"/>
      <c r="G46" s="153"/>
      <c r="H46" s="153">
        <f>'実質公債費比率（分子）の構造'!M$48</f>
        <v>83</v>
      </c>
      <c r="I46" s="153"/>
      <c r="J46" s="153"/>
      <c r="K46" s="153">
        <f>'実質公債費比率（分子）の構造'!N$48</f>
        <v>79</v>
      </c>
      <c r="L46" s="153"/>
      <c r="M46" s="153"/>
      <c r="N46" s="153">
        <f>'実質公債費比率（分子）の構造'!O$48</f>
        <v>76</v>
      </c>
      <c r="O46" s="153"/>
      <c r="P46" s="153"/>
    </row>
    <row r="47" spans="1:16" x14ac:dyDescent="0.2">
      <c r="A47" s="153" t="s">
        <v>66</v>
      </c>
      <c r="B47" s="153">
        <f>'実質公債費比率（分子）の構造'!K$47</f>
        <v>4000</v>
      </c>
      <c r="C47" s="153"/>
      <c r="D47" s="153"/>
      <c r="E47" s="153">
        <f>'実質公債費比率（分子）の構造'!L$47</f>
        <v>4667</v>
      </c>
      <c r="F47" s="153"/>
      <c r="G47" s="153"/>
      <c r="H47" s="153">
        <f>'実質公債費比率（分子）の構造'!M$47</f>
        <v>5383</v>
      </c>
      <c r="I47" s="153"/>
      <c r="J47" s="153"/>
      <c r="K47" s="153">
        <f>'実質公債費比率（分子）の構造'!N$47</f>
        <v>5733</v>
      </c>
      <c r="L47" s="153"/>
      <c r="M47" s="153"/>
      <c r="N47" s="153">
        <f>'実質公債費比率（分子）の構造'!O$47</f>
        <v>6083</v>
      </c>
      <c r="O47" s="153"/>
      <c r="P47" s="153"/>
    </row>
    <row r="48" spans="1:16" x14ac:dyDescent="0.2">
      <c r="A48" s="153" t="s">
        <v>67</v>
      </c>
      <c r="B48" s="153">
        <f>'実質公債費比率（分子）の構造'!K$46</f>
        <v>749</v>
      </c>
      <c r="C48" s="153"/>
      <c r="D48" s="153"/>
      <c r="E48" s="153">
        <f>'実質公債費比率（分子）の構造'!L$46</f>
        <v>1513</v>
      </c>
      <c r="F48" s="153"/>
      <c r="G48" s="153"/>
      <c r="H48" s="153">
        <f>'実質公債費比率（分子）の構造'!M$46</f>
        <v>1381</v>
      </c>
      <c r="I48" s="153"/>
      <c r="J48" s="153"/>
      <c r="K48" s="153">
        <f>'実質公債費比率（分子）の構造'!N$46</f>
        <v>1228</v>
      </c>
      <c r="L48" s="153"/>
      <c r="M48" s="153"/>
      <c r="N48" s="153">
        <f>'実質公債費比率（分子）の構造'!O$46</f>
        <v>857</v>
      </c>
      <c r="O48" s="153"/>
      <c r="P48" s="153"/>
    </row>
    <row r="49" spans="1:16" x14ac:dyDescent="0.2">
      <c r="A49" s="153" t="s">
        <v>68</v>
      </c>
      <c r="B49" s="153">
        <f>'実質公債費比率（分子）の構造'!K$45</f>
        <v>76197</v>
      </c>
      <c r="C49" s="153"/>
      <c r="D49" s="153"/>
      <c r="E49" s="153">
        <f>'実質公債費比率（分子）の構造'!L$45</f>
        <v>76522</v>
      </c>
      <c r="F49" s="153"/>
      <c r="G49" s="153"/>
      <c r="H49" s="153">
        <f>'実質公債費比率（分子）の構造'!M$45</f>
        <v>76695</v>
      </c>
      <c r="I49" s="153"/>
      <c r="J49" s="153"/>
      <c r="K49" s="153">
        <f>'実質公債費比率（分子）の構造'!N$45</f>
        <v>71022</v>
      </c>
      <c r="L49" s="153"/>
      <c r="M49" s="153"/>
      <c r="N49" s="153">
        <f>'実質公債費比率（分子）の構造'!O$45</f>
        <v>69338</v>
      </c>
      <c r="O49" s="153"/>
      <c r="P49" s="153"/>
    </row>
    <row r="50" spans="1:16" x14ac:dyDescent="0.2">
      <c r="A50" s="153" t="s">
        <v>69</v>
      </c>
      <c r="B50" s="153" t="e">
        <f>NA()</f>
        <v>#N/A</v>
      </c>
      <c r="C50" s="153">
        <f>IF(ISNUMBER('実質公債費比率（分子）の構造'!K$53),'実質公債費比率（分子）の構造'!K$53,NA())</f>
        <v>30213</v>
      </c>
      <c r="D50" s="153" t="e">
        <f>NA()</f>
        <v>#N/A</v>
      </c>
      <c r="E50" s="153" t="e">
        <f>NA()</f>
        <v>#N/A</v>
      </c>
      <c r="F50" s="153">
        <f>IF(ISNUMBER('実質公債費比率（分子）の構造'!L$53),'実質公債費比率（分子）の構造'!L$53,NA())</f>
        <v>30274</v>
      </c>
      <c r="G50" s="153" t="e">
        <f>NA()</f>
        <v>#N/A</v>
      </c>
      <c r="H50" s="153" t="e">
        <f>NA()</f>
        <v>#N/A</v>
      </c>
      <c r="I50" s="153">
        <f>IF(ISNUMBER('実質公債費比率（分子）の構造'!M$53),'実質公債費比率（分子）の構造'!M$53,NA())</f>
        <v>30487</v>
      </c>
      <c r="J50" s="153" t="e">
        <f>NA()</f>
        <v>#N/A</v>
      </c>
      <c r="K50" s="153" t="e">
        <f>NA()</f>
        <v>#N/A</v>
      </c>
      <c r="L50" s="153">
        <f>IF(ISNUMBER('実質公債費比率（分子）の構造'!N$53),'実質公債費比率（分子）の構造'!N$53,NA())</f>
        <v>24986</v>
      </c>
      <c r="M50" s="153" t="e">
        <f>NA()</f>
        <v>#N/A</v>
      </c>
      <c r="N50" s="153" t="e">
        <f>NA()</f>
        <v>#N/A</v>
      </c>
      <c r="O50" s="153">
        <f>IF(ISNUMBER('実質公債費比率（分子）の構造'!O$53),'実質公債費比率（分子）の構造'!O$53,NA())</f>
        <v>22886</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641349</v>
      </c>
      <c r="E56" s="152"/>
      <c r="F56" s="152"/>
      <c r="G56" s="152">
        <f>'将来負担比率（分子）の構造'!J$52</f>
        <v>643187</v>
      </c>
      <c r="H56" s="152"/>
      <c r="I56" s="152"/>
      <c r="J56" s="152">
        <f>'将来負担比率（分子）の構造'!K$52</f>
        <v>643944</v>
      </c>
      <c r="K56" s="152"/>
      <c r="L56" s="152"/>
      <c r="M56" s="152">
        <f>'将来負担比率（分子）の構造'!L$52</f>
        <v>640386</v>
      </c>
      <c r="N56" s="152"/>
      <c r="O56" s="152"/>
      <c r="P56" s="152">
        <f>'将来負担比率（分子）の構造'!M$52</f>
        <v>631904</v>
      </c>
    </row>
    <row r="57" spans="1:16" x14ac:dyDescent="0.2">
      <c r="A57" s="152" t="s">
        <v>40</v>
      </c>
      <c r="B57" s="152"/>
      <c r="C57" s="152"/>
      <c r="D57" s="152">
        <f>'将来負担比率（分子）の構造'!I$51</f>
        <v>12052</v>
      </c>
      <c r="E57" s="152"/>
      <c r="F57" s="152"/>
      <c r="G57" s="152">
        <f>'将来負担比率（分子）の構造'!J$51</f>
        <v>11775</v>
      </c>
      <c r="H57" s="152"/>
      <c r="I57" s="152"/>
      <c r="J57" s="152">
        <f>'将来負担比率（分子）の構造'!K$51</f>
        <v>12054</v>
      </c>
      <c r="K57" s="152"/>
      <c r="L57" s="152"/>
      <c r="M57" s="152">
        <f>'将来負担比率（分子）の構造'!L$51</f>
        <v>13491</v>
      </c>
      <c r="N57" s="152"/>
      <c r="O57" s="152"/>
      <c r="P57" s="152">
        <f>'将来負担比率（分子）の構造'!M$51</f>
        <v>13339</v>
      </c>
    </row>
    <row r="58" spans="1:16" x14ac:dyDescent="0.2">
      <c r="A58" s="152" t="s">
        <v>39</v>
      </c>
      <c r="B58" s="152"/>
      <c r="C58" s="152"/>
      <c r="D58" s="152">
        <f>'将来負担比率（分子）の構造'!I$50</f>
        <v>142866</v>
      </c>
      <c r="E58" s="152"/>
      <c r="F58" s="152"/>
      <c r="G58" s="152">
        <f>'将来負担比率（分子）の構造'!J$50</f>
        <v>156464</v>
      </c>
      <c r="H58" s="152"/>
      <c r="I58" s="152"/>
      <c r="J58" s="152">
        <f>'将来負担比率（分子）の構造'!K$50</f>
        <v>160734</v>
      </c>
      <c r="K58" s="152"/>
      <c r="L58" s="152"/>
      <c r="M58" s="152">
        <f>'将来負担比率（分子）の構造'!L$50</f>
        <v>171409</v>
      </c>
      <c r="N58" s="152"/>
      <c r="O58" s="152"/>
      <c r="P58" s="152">
        <f>'将来負担比率（分子）の構造'!M$50</f>
        <v>166368</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9520</v>
      </c>
      <c r="C61" s="152"/>
      <c r="D61" s="152"/>
      <c r="E61" s="152">
        <f>'将来負担比率（分子）の構造'!J$46</f>
        <v>6040</v>
      </c>
      <c r="F61" s="152"/>
      <c r="G61" s="152"/>
      <c r="H61" s="152">
        <f>'将来負担比率（分子）の構造'!K$46</f>
        <v>9865</v>
      </c>
      <c r="I61" s="152"/>
      <c r="J61" s="152"/>
      <c r="K61" s="152">
        <f>'将来負担比率（分子）の構造'!L$46</f>
        <v>13259</v>
      </c>
      <c r="L61" s="152"/>
      <c r="M61" s="152"/>
      <c r="N61" s="152">
        <f>'将来負担比率（分子）の構造'!M$46</f>
        <v>14599</v>
      </c>
      <c r="O61" s="152"/>
      <c r="P61" s="152"/>
    </row>
    <row r="62" spans="1:16" x14ac:dyDescent="0.2">
      <c r="A62" s="152" t="s">
        <v>33</v>
      </c>
      <c r="B62" s="152">
        <f>'将来負担比率（分子）の構造'!I$45</f>
        <v>122479</v>
      </c>
      <c r="C62" s="152"/>
      <c r="D62" s="152"/>
      <c r="E62" s="152">
        <f>'将来負担比率（分子）の構造'!J$45</f>
        <v>117873</v>
      </c>
      <c r="F62" s="152"/>
      <c r="G62" s="152"/>
      <c r="H62" s="152">
        <f>'将来負担比率（分子）の構造'!K$45</f>
        <v>112103</v>
      </c>
      <c r="I62" s="152"/>
      <c r="J62" s="152"/>
      <c r="K62" s="152">
        <f>'将来負担比率（分子）の構造'!L$45</f>
        <v>102311</v>
      </c>
      <c r="L62" s="152"/>
      <c r="M62" s="152"/>
      <c r="N62" s="152">
        <f>'将来負担比率（分子）の構造'!M$45</f>
        <v>97984</v>
      </c>
      <c r="O62" s="152"/>
      <c r="P62" s="152"/>
    </row>
    <row r="63" spans="1:16" x14ac:dyDescent="0.2">
      <c r="A63" s="152" t="s">
        <v>32</v>
      </c>
      <c r="B63" s="152">
        <f>'将来負担比率（分子）の構造'!I$44</f>
        <v>251</v>
      </c>
      <c r="C63" s="152"/>
      <c r="D63" s="152"/>
      <c r="E63" s="152">
        <f>'将来負担比率（分子）の構造'!J$44</f>
        <v>1341</v>
      </c>
      <c r="F63" s="152"/>
      <c r="G63" s="152"/>
      <c r="H63" s="152">
        <f>'将来負担比率（分子）の構造'!K$44</f>
        <v>2565</v>
      </c>
      <c r="I63" s="152"/>
      <c r="J63" s="152"/>
      <c r="K63" s="152">
        <f>'将来負担比率（分子）の構造'!L$44</f>
        <v>2523</v>
      </c>
      <c r="L63" s="152"/>
      <c r="M63" s="152"/>
      <c r="N63" s="152">
        <f>'将来負担比率（分子）の構造'!M$44</f>
        <v>2237</v>
      </c>
      <c r="O63" s="152"/>
      <c r="P63" s="152"/>
    </row>
    <row r="64" spans="1:16" x14ac:dyDescent="0.2">
      <c r="A64" s="152" t="s">
        <v>31</v>
      </c>
      <c r="B64" s="152">
        <f>'将来負担比率（分子）の構造'!I$43</f>
        <v>1700</v>
      </c>
      <c r="C64" s="152"/>
      <c r="D64" s="152"/>
      <c r="E64" s="152">
        <f>'将来負担比率（分子）の構造'!J$43</f>
        <v>1542</v>
      </c>
      <c r="F64" s="152"/>
      <c r="G64" s="152"/>
      <c r="H64" s="152">
        <f>'将来負担比率（分子）の構造'!K$43</f>
        <v>786</v>
      </c>
      <c r="I64" s="152"/>
      <c r="J64" s="152"/>
      <c r="K64" s="152">
        <f>'将来負担比率（分子）の構造'!L$43</f>
        <v>785</v>
      </c>
      <c r="L64" s="152"/>
      <c r="M64" s="152"/>
      <c r="N64" s="152">
        <f>'将来負担比率（分子）の構造'!M$43</f>
        <v>797</v>
      </c>
      <c r="O64" s="152"/>
      <c r="P64" s="152"/>
    </row>
    <row r="65" spans="1:16" x14ac:dyDescent="0.2">
      <c r="A65" s="152" t="s">
        <v>30</v>
      </c>
      <c r="B65" s="152">
        <f>'将来負担比率（分子）の構造'!I$42</f>
        <v>2854</v>
      </c>
      <c r="C65" s="152"/>
      <c r="D65" s="152"/>
      <c r="E65" s="152">
        <f>'将来負担比率（分子）の構造'!J$42</f>
        <v>3661</v>
      </c>
      <c r="F65" s="152"/>
      <c r="G65" s="152"/>
      <c r="H65" s="152">
        <f>'将来負担比率（分子）の構造'!K$42</f>
        <v>4712</v>
      </c>
      <c r="I65" s="152"/>
      <c r="J65" s="152"/>
      <c r="K65" s="152">
        <f>'将来負担比率（分子）の構造'!L$42</f>
        <v>6053</v>
      </c>
      <c r="L65" s="152"/>
      <c r="M65" s="152"/>
      <c r="N65" s="152">
        <f>'将来負担比率（分子）の構造'!M$42</f>
        <v>5980</v>
      </c>
      <c r="O65" s="152"/>
      <c r="P65" s="152"/>
    </row>
    <row r="66" spans="1:16" x14ac:dyDescent="0.2">
      <c r="A66" s="152" t="s">
        <v>29</v>
      </c>
      <c r="B66" s="152">
        <f>'将来負担比率（分子）の構造'!I$41</f>
        <v>1110110</v>
      </c>
      <c r="C66" s="152"/>
      <c r="D66" s="152"/>
      <c r="E66" s="152">
        <f>'将来負担比率（分子）の構造'!J$41</f>
        <v>1114851</v>
      </c>
      <c r="F66" s="152"/>
      <c r="G66" s="152"/>
      <c r="H66" s="152">
        <f>'将来負担比率（分子）の構造'!K$41</f>
        <v>1119476</v>
      </c>
      <c r="I66" s="152"/>
      <c r="J66" s="152"/>
      <c r="K66" s="152">
        <f>'将来負担比率（分子）の構造'!L$41</f>
        <v>1123719</v>
      </c>
      <c r="L66" s="152"/>
      <c r="M66" s="152"/>
      <c r="N66" s="152">
        <f>'将来負担比率（分子）の構造'!M$41</f>
        <v>1101861</v>
      </c>
      <c r="O66" s="152"/>
      <c r="P66" s="152"/>
    </row>
    <row r="67" spans="1:16" x14ac:dyDescent="0.2">
      <c r="A67" s="152" t="s">
        <v>73</v>
      </c>
      <c r="B67" s="152" t="e">
        <f>NA()</f>
        <v>#N/A</v>
      </c>
      <c r="C67" s="152">
        <f>IF(ISNUMBER('将来負担比率（分子）の構造'!I$53), IF('将来負担比率（分子）の構造'!I$53 &lt; 0, 0, '将来負担比率（分子）の構造'!I$53), NA())</f>
        <v>450645</v>
      </c>
      <c r="D67" s="152" t="e">
        <f>NA()</f>
        <v>#N/A</v>
      </c>
      <c r="E67" s="152" t="e">
        <f>NA()</f>
        <v>#N/A</v>
      </c>
      <c r="F67" s="152">
        <f>IF(ISNUMBER('将来負担比率（分子）の構造'!J$53), IF('将来負担比率（分子）の構造'!J$53 &lt; 0, 0, '将来負担比率（分子）の構造'!J$53), NA())</f>
        <v>433883</v>
      </c>
      <c r="G67" s="152" t="e">
        <f>NA()</f>
        <v>#N/A</v>
      </c>
      <c r="H67" s="152" t="e">
        <f>NA()</f>
        <v>#N/A</v>
      </c>
      <c r="I67" s="152">
        <f>IF(ISNUMBER('将来負担比率（分子）の構造'!K$53), IF('将来負担比率（分子）の構造'!K$53 &lt; 0, 0, '将来負担比率（分子）の構造'!K$53), NA())</f>
        <v>432775</v>
      </c>
      <c r="J67" s="152" t="e">
        <f>NA()</f>
        <v>#N/A</v>
      </c>
      <c r="K67" s="152" t="e">
        <f>NA()</f>
        <v>#N/A</v>
      </c>
      <c r="L67" s="152">
        <f>IF(ISNUMBER('将来負担比率（分子）の構造'!L$53), IF('将来負担比率（分子）の構造'!L$53 &lt; 0, 0, '将来負担比率（分子）の構造'!L$53), NA())</f>
        <v>423364</v>
      </c>
      <c r="M67" s="152" t="e">
        <f>NA()</f>
        <v>#N/A</v>
      </c>
      <c r="N67" s="152" t="e">
        <f>NA()</f>
        <v>#N/A</v>
      </c>
      <c r="O67" s="152">
        <f>IF(ISNUMBER('将来負担比率（分子）の構造'!M$53), IF('将来負担比率（分子）の構造'!M$53 &lt; 0, 0, '将来負担比率（分子）の構造'!M$53), NA())</f>
        <v>411847</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25501</v>
      </c>
      <c r="C72" s="156">
        <f>基金残高に係る経年分析!G55</f>
        <v>26472</v>
      </c>
      <c r="D72" s="156">
        <f>基金残高に係る経年分析!H55</f>
        <v>25420</v>
      </c>
    </row>
    <row r="73" spans="1:16" x14ac:dyDescent="0.2">
      <c r="A73" s="155" t="s">
        <v>76</v>
      </c>
      <c r="B73" s="156">
        <f>基金残高に係る経年分析!F56</f>
        <v>48537</v>
      </c>
      <c r="C73" s="156">
        <f>基金残高に係る経年分析!G56</f>
        <v>48700</v>
      </c>
      <c r="D73" s="156">
        <f>基金残高に係る経年分析!H56</f>
        <v>38785</v>
      </c>
    </row>
    <row r="74" spans="1:16" x14ac:dyDescent="0.2">
      <c r="A74" s="155" t="s">
        <v>77</v>
      </c>
      <c r="B74" s="156">
        <f>基金残高に係る経年分析!F57</f>
        <v>90511</v>
      </c>
      <c r="C74" s="156">
        <f>基金残高に係る経年分析!G57</f>
        <v>95033</v>
      </c>
      <c r="D74" s="156">
        <f>基金残高に係る経年分析!H57</f>
        <v>98243</v>
      </c>
    </row>
  </sheetData>
  <sheetProtection algorithmName="SHA-512" hashValue="3IPjlhIPxAtJnq6AtxY0dNB1kPcwJcnDkFeSYoimgbPgc36Yf61rbrzCCfqAag4/b+1NG0IeVfBJM8eDvlGYSQ==" saltValue="Bi2pTxi2QEPcFtNbTxGD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184</v>
      </c>
      <c r="DD1" s="590"/>
      <c r="DE1" s="590"/>
      <c r="DF1" s="590"/>
      <c r="DG1" s="590"/>
      <c r="DH1" s="590"/>
      <c r="DI1" s="591"/>
      <c r="DK1" s="589" t="s">
        <v>185</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189</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190</v>
      </c>
      <c r="S4" s="593"/>
      <c r="T4" s="593"/>
      <c r="U4" s="593"/>
      <c r="V4" s="593"/>
      <c r="W4" s="593"/>
      <c r="X4" s="593"/>
      <c r="Y4" s="594"/>
      <c r="Z4" s="592" t="s">
        <v>191</v>
      </c>
      <c r="AA4" s="593"/>
      <c r="AB4" s="593"/>
      <c r="AC4" s="594"/>
      <c r="AD4" s="592" t="s">
        <v>192</v>
      </c>
      <c r="AE4" s="593"/>
      <c r="AF4" s="593"/>
      <c r="AG4" s="593"/>
      <c r="AH4" s="593"/>
      <c r="AI4" s="593"/>
      <c r="AJ4" s="593"/>
      <c r="AK4" s="594"/>
      <c r="AL4" s="592" t="s">
        <v>191</v>
      </c>
      <c r="AM4" s="593"/>
      <c r="AN4" s="593"/>
      <c r="AO4" s="594"/>
      <c r="AP4" s="595" t="s">
        <v>193</v>
      </c>
      <c r="AQ4" s="595"/>
      <c r="AR4" s="595"/>
      <c r="AS4" s="595"/>
      <c r="AT4" s="595"/>
      <c r="AU4" s="595"/>
      <c r="AV4" s="595"/>
      <c r="AW4" s="595"/>
      <c r="AX4" s="595"/>
      <c r="AY4" s="595"/>
      <c r="AZ4" s="595"/>
      <c r="BA4" s="595"/>
      <c r="BB4" s="595"/>
      <c r="BC4" s="595"/>
      <c r="BD4" s="595" t="s">
        <v>194</v>
      </c>
      <c r="BE4" s="595"/>
      <c r="BF4" s="595"/>
      <c r="BG4" s="595"/>
      <c r="BH4" s="595"/>
      <c r="BI4" s="595"/>
      <c r="BJ4" s="595"/>
      <c r="BK4" s="595"/>
      <c r="BL4" s="595" t="s">
        <v>191</v>
      </c>
      <c r="BM4" s="595"/>
      <c r="BN4" s="595"/>
      <c r="BO4" s="595"/>
      <c r="BP4" s="595" t="s">
        <v>195</v>
      </c>
      <c r="BQ4" s="595"/>
      <c r="BR4" s="595"/>
      <c r="BS4" s="595"/>
      <c r="BT4" s="595"/>
      <c r="BU4" s="595"/>
      <c r="BV4" s="595"/>
      <c r="BW4" s="595"/>
      <c r="BY4" s="592" t="s">
        <v>196</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197</v>
      </c>
      <c r="C5" s="597"/>
      <c r="D5" s="597"/>
      <c r="E5" s="597"/>
      <c r="F5" s="597"/>
      <c r="G5" s="597"/>
      <c r="H5" s="597"/>
      <c r="I5" s="597"/>
      <c r="J5" s="597"/>
      <c r="K5" s="597"/>
      <c r="L5" s="597"/>
      <c r="M5" s="597"/>
      <c r="N5" s="597"/>
      <c r="O5" s="597"/>
      <c r="P5" s="597"/>
      <c r="Q5" s="598"/>
      <c r="R5" s="599">
        <v>150753479</v>
      </c>
      <c r="S5" s="600"/>
      <c r="T5" s="600"/>
      <c r="U5" s="600"/>
      <c r="V5" s="600"/>
      <c r="W5" s="600"/>
      <c r="X5" s="600"/>
      <c r="Y5" s="601"/>
      <c r="Z5" s="602">
        <v>30.2</v>
      </c>
      <c r="AA5" s="602"/>
      <c r="AB5" s="602"/>
      <c r="AC5" s="602"/>
      <c r="AD5" s="603">
        <v>122834793</v>
      </c>
      <c r="AE5" s="603"/>
      <c r="AF5" s="603"/>
      <c r="AG5" s="603"/>
      <c r="AH5" s="603"/>
      <c r="AI5" s="603"/>
      <c r="AJ5" s="603"/>
      <c r="AK5" s="603"/>
      <c r="AL5" s="604">
        <v>41.2</v>
      </c>
      <c r="AM5" s="605"/>
      <c r="AN5" s="605"/>
      <c r="AO5" s="606"/>
      <c r="AP5" s="596" t="s">
        <v>198</v>
      </c>
      <c r="AQ5" s="597"/>
      <c r="AR5" s="597"/>
      <c r="AS5" s="597"/>
      <c r="AT5" s="597"/>
      <c r="AU5" s="597"/>
      <c r="AV5" s="597"/>
      <c r="AW5" s="597"/>
      <c r="AX5" s="597"/>
      <c r="AY5" s="597"/>
      <c r="AZ5" s="597"/>
      <c r="BA5" s="597"/>
      <c r="BB5" s="597"/>
      <c r="BC5" s="598"/>
      <c r="BD5" s="610">
        <v>150602419</v>
      </c>
      <c r="BE5" s="611"/>
      <c r="BF5" s="611"/>
      <c r="BG5" s="611"/>
      <c r="BH5" s="611"/>
      <c r="BI5" s="611"/>
      <c r="BJ5" s="611"/>
      <c r="BK5" s="612"/>
      <c r="BL5" s="613">
        <v>99.9</v>
      </c>
      <c r="BM5" s="613"/>
      <c r="BN5" s="613"/>
      <c r="BO5" s="613"/>
      <c r="BP5" s="614">
        <v>801163</v>
      </c>
      <c r="BQ5" s="614"/>
      <c r="BR5" s="614"/>
      <c r="BS5" s="614"/>
      <c r="BT5" s="614"/>
      <c r="BU5" s="614"/>
      <c r="BV5" s="614"/>
      <c r="BW5" s="618"/>
      <c r="BY5" s="592" t="s">
        <v>193</v>
      </c>
      <c r="BZ5" s="593"/>
      <c r="CA5" s="593"/>
      <c r="CB5" s="593"/>
      <c r="CC5" s="593"/>
      <c r="CD5" s="593"/>
      <c r="CE5" s="593"/>
      <c r="CF5" s="593"/>
      <c r="CG5" s="593"/>
      <c r="CH5" s="593"/>
      <c r="CI5" s="593"/>
      <c r="CJ5" s="593"/>
      <c r="CK5" s="593"/>
      <c r="CL5" s="594"/>
      <c r="CM5" s="592" t="s">
        <v>199</v>
      </c>
      <c r="CN5" s="593"/>
      <c r="CO5" s="593"/>
      <c r="CP5" s="593"/>
      <c r="CQ5" s="593"/>
      <c r="CR5" s="593"/>
      <c r="CS5" s="593"/>
      <c r="CT5" s="594"/>
      <c r="CU5" s="592" t="s">
        <v>191</v>
      </c>
      <c r="CV5" s="593"/>
      <c r="CW5" s="593"/>
      <c r="CX5" s="594"/>
      <c r="CY5" s="592" t="s">
        <v>200</v>
      </c>
      <c r="CZ5" s="593"/>
      <c r="DA5" s="593"/>
      <c r="DB5" s="593"/>
      <c r="DC5" s="593"/>
      <c r="DD5" s="593"/>
      <c r="DE5" s="593"/>
      <c r="DF5" s="593"/>
      <c r="DG5" s="593"/>
      <c r="DH5" s="593"/>
      <c r="DI5" s="593"/>
      <c r="DJ5" s="593"/>
      <c r="DK5" s="594"/>
      <c r="DL5" s="592" t="s">
        <v>201</v>
      </c>
      <c r="DM5" s="593"/>
      <c r="DN5" s="593"/>
      <c r="DO5" s="593"/>
      <c r="DP5" s="593"/>
      <c r="DQ5" s="593"/>
      <c r="DR5" s="593"/>
      <c r="DS5" s="593"/>
      <c r="DT5" s="593"/>
      <c r="DU5" s="593"/>
      <c r="DV5" s="593"/>
      <c r="DW5" s="593"/>
      <c r="DX5" s="594"/>
    </row>
    <row r="6" spans="2:138" ht="11.25" customHeight="1" x14ac:dyDescent="0.2">
      <c r="B6" s="607" t="s">
        <v>202</v>
      </c>
      <c r="C6" s="608"/>
      <c r="D6" s="608"/>
      <c r="E6" s="608"/>
      <c r="F6" s="608"/>
      <c r="G6" s="608"/>
      <c r="H6" s="608"/>
      <c r="I6" s="608"/>
      <c r="J6" s="608"/>
      <c r="K6" s="608"/>
      <c r="L6" s="608"/>
      <c r="M6" s="608"/>
      <c r="N6" s="608"/>
      <c r="O6" s="608"/>
      <c r="P6" s="608"/>
      <c r="Q6" s="609"/>
      <c r="R6" s="610">
        <v>21117966</v>
      </c>
      <c r="S6" s="611"/>
      <c r="T6" s="611"/>
      <c r="U6" s="611"/>
      <c r="V6" s="611"/>
      <c r="W6" s="611"/>
      <c r="X6" s="611"/>
      <c r="Y6" s="612"/>
      <c r="Z6" s="613">
        <v>4.2</v>
      </c>
      <c r="AA6" s="613"/>
      <c r="AB6" s="613"/>
      <c r="AC6" s="613"/>
      <c r="AD6" s="614">
        <v>21117966</v>
      </c>
      <c r="AE6" s="614"/>
      <c r="AF6" s="614"/>
      <c r="AG6" s="614"/>
      <c r="AH6" s="614"/>
      <c r="AI6" s="614"/>
      <c r="AJ6" s="614"/>
      <c r="AK6" s="614"/>
      <c r="AL6" s="615">
        <v>7.1</v>
      </c>
      <c r="AM6" s="616"/>
      <c r="AN6" s="616"/>
      <c r="AO6" s="617"/>
      <c r="AP6" s="607" t="s">
        <v>203</v>
      </c>
      <c r="AQ6" s="608"/>
      <c r="AR6" s="608"/>
      <c r="AS6" s="608"/>
      <c r="AT6" s="608"/>
      <c r="AU6" s="608"/>
      <c r="AV6" s="608"/>
      <c r="AW6" s="608"/>
      <c r="AX6" s="608"/>
      <c r="AY6" s="608"/>
      <c r="AZ6" s="608"/>
      <c r="BA6" s="608"/>
      <c r="BB6" s="608"/>
      <c r="BC6" s="609"/>
      <c r="BD6" s="610">
        <v>150602419</v>
      </c>
      <c r="BE6" s="611"/>
      <c r="BF6" s="611"/>
      <c r="BG6" s="611"/>
      <c r="BH6" s="611"/>
      <c r="BI6" s="611"/>
      <c r="BJ6" s="611"/>
      <c r="BK6" s="612"/>
      <c r="BL6" s="613">
        <v>99.9</v>
      </c>
      <c r="BM6" s="613"/>
      <c r="BN6" s="613"/>
      <c r="BO6" s="613"/>
      <c r="BP6" s="614">
        <v>801163</v>
      </c>
      <c r="BQ6" s="614"/>
      <c r="BR6" s="614"/>
      <c r="BS6" s="614"/>
      <c r="BT6" s="614"/>
      <c r="BU6" s="614"/>
      <c r="BV6" s="614"/>
      <c r="BW6" s="618"/>
      <c r="BY6" s="596" t="s">
        <v>204</v>
      </c>
      <c r="BZ6" s="597"/>
      <c r="CA6" s="597"/>
      <c r="CB6" s="597"/>
      <c r="CC6" s="597"/>
      <c r="CD6" s="597"/>
      <c r="CE6" s="597"/>
      <c r="CF6" s="597"/>
      <c r="CG6" s="597"/>
      <c r="CH6" s="597"/>
      <c r="CI6" s="597"/>
      <c r="CJ6" s="597"/>
      <c r="CK6" s="597"/>
      <c r="CL6" s="598"/>
      <c r="CM6" s="610">
        <v>1075807</v>
      </c>
      <c r="CN6" s="611"/>
      <c r="CO6" s="611"/>
      <c r="CP6" s="611"/>
      <c r="CQ6" s="611"/>
      <c r="CR6" s="611"/>
      <c r="CS6" s="611"/>
      <c r="CT6" s="612"/>
      <c r="CU6" s="613">
        <v>0.2</v>
      </c>
      <c r="CV6" s="613"/>
      <c r="CW6" s="613"/>
      <c r="CX6" s="613"/>
      <c r="CY6" s="619">
        <v>1058</v>
      </c>
      <c r="CZ6" s="611"/>
      <c r="DA6" s="611"/>
      <c r="DB6" s="611"/>
      <c r="DC6" s="611"/>
      <c r="DD6" s="611"/>
      <c r="DE6" s="611"/>
      <c r="DF6" s="611"/>
      <c r="DG6" s="611"/>
      <c r="DH6" s="611"/>
      <c r="DI6" s="611"/>
      <c r="DJ6" s="611"/>
      <c r="DK6" s="612"/>
      <c r="DL6" s="619">
        <v>1075807</v>
      </c>
      <c r="DM6" s="611"/>
      <c r="DN6" s="611"/>
      <c r="DO6" s="611"/>
      <c r="DP6" s="611"/>
      <c r="DQ6" s="611"/>
      <c r="DR6" s="611"/>
      <c r="DS6" s="611"/>
      <c r="DT6" s="611"/>
      <c r="DU6" s="611"/>
      <c r="DV6" s="611"/>
      <c r="DW6" s="611"/>
      <c r="DX6" s="620"/>
    </row>
    <row r="7" spans="2:138" ht="11.25" customHeight="1" x14ac:dyDescent="0.2">
      <c r="B7" s="607" t="s">
        <v>205</v>
      </c>
      <c r="C7" s="608"/>
      <c r="D7" s="608"/>
      <c r="E7" s="608"/>
      <c r="F7" s="608"/>
      <c r="G7" s="608"/>
      <c r="H7" s="608"/>
      <c r="I7" s="608"/>
      <c r="J7" s="608"/>
      <c r="K7" s="608"/>
      <c r="L7" s="608"/>
      <c r="M7" s="608"/>
      <c r="N7" s="608"/>
      <c r="O7" s="608"/>
      <c r="P7" s="608"/>
      <c r="Q7" s="609"/>
      <c r="R7" s="610">
        <v>1618370</v>
      </c>
      <c r="S7" s="611"/>
      <c r="T7" s="611"/>
      <c r="U7" s="611"/>
      <c r="V7" s="611"/>
      <c r="W7" s="611"/>
      <c r="X7" s="611"/>
      <c r="Y7" s="612"/>
      <c r="Z7" s="613">
        <v>0.3</v>
      </c>
      <c r="AA7" s="613"/>
      <c r="AB7" s="613"/>
      <c r="AC7" s="613"/>
      <c r="AD7" s="614">
        <v>1618370</v>
      </c>
      <c r="AE7" s="614"/>
      <c r="AF7" s="614"/>
      <c r="AG7" s="614"/>
      <c r="AH7" s="614"/>
      <c r="AI7" s="614"/>
      <c r="AJ7" s="614"/>
      <c r="AK7" s="614"/>
      <c r="AL7" s="615">
        <v>0.5</v>
      </c>
      <c r="AM7" s="616"/>
      <c r="AN7" s="616"/>
      <c r="AO7" s="617"/>
      <c r="AP7" s="607" t="s">
        <v>206</v>
      </c>
      <c r="AQ7" s="608"/>
      <c r="AR7" s="608"/>
      <c r="AS7" s="608"/>
      <c r="AT7" s="608"/>
      <c r="AU7" s="608"/>
      <c r="AV7" s="608"/>
      <c r="AW7" s="608"/>
      <c r="AX7" s="608"/>
      <c r="AY7" s="608"/>
      <c r="AZ7" s="608"/>
      <c r="BA7" s="608"/>
      <c r="BB7" s="608"/>
      <c r="BC7" s="609"/>
      <c r="BD7" s="610">
        <v>57079080</v>
      </c>
      <c r="BE7" s="611"/>
      <c r="BF7" s="611"/>
      <c r="BG7" s="611"/>
      <c r="BH7" s="611"/>
      <c r="BI7" s="611"/>
      <c r="BJ7" s="611"/>
      <c r="BK7" s="612"/>
      <c r="BL7" s="613">
        <v>37.9</v>
      </c>
      <c r="BM7" s="613"/>
      <c r="BN7" s="613"/>
      <c r="BO7" s="613"/>
      <c r="BP7" s="614">
        <v>801163</v>
      </c>
      <c r="BQ7" s="614"/>
      <c r="BR7" s="614"/>
      <c r="BS7" s="614"/>
      <c r="BT7" s="614"/>
      <c r="BU7" s="614"/>
      <c r="BV7" s="614"/>
      <c r="BW7" s="618"/>
      <c r="BY7" s="607" t="s">
        <v>207</v>
      </c>
      <c r="BZ7" s="608"/>
      <c r="CA7" s="608"/>
      <c r="CB7" s="608"/>
      <c r="CC7" s="608"/>
      <c r="CD7" s="608"/>
      <c r="CE7" s="608"/>
      <c r="CF7" s="608"/>
      <c r="CG7" s="608"/>
      <c r="CH7" s="608"/>
      <c r="CI7" s="608"/>
      <c r="CJ7" s="608"/>
      <c r="CK7" s="608"/>
      <c r="CL7" s="609"/>
      <c r="CM7" s="610">
        <v>25305491</v>
      </c>
      <c r="CN7" s="611"/>
      <c r="CO7" s="611"/>
      <c r="CP7" s="611"/>
      <c r="CQ7" s="611"/>
      <c r="CR7" s="611"/>
      <c r="CS7" s="611"/>
      <c r="CT7" s="612"/>
      <c r="CU7" s="613">
        <v>5.0999999999999996</v>
      </c>
      <c r="CV7" s="613"/>
      <c r="CW7" s="613"/>
      <c r="CX7" s="613"/>
      <c r="CY7" s="619">
        <v>1088839</v>
      </c>
      <c r="CZ7" s="611"/>
      <c r="DA7" s="611"/>
      <c r="DB7" s="611"/>
      <c r="DC7" s="611"/>
      <c r="DD7" s="611"/>
      <c r="DE7" s="611"/>
      <c r="DF7" s="611"/>
      <c r="DG7" s="611"/>
      <c r="DH7" s="611"/>
      <c r="DI7" s="611"/>
      <c r="DJ7" s="611"/>
      <c r="DK7" s="612"/>
      <c r="DL7" s="619">
        <v>21063058</v>
      </c>
      <c r="DM7" s="611"/>
      <c r="DN7" s="611"/>
      <c r="DO7" s="611"/>
      <c r="DP7" s="611"/>
      <c r="DQ7" s="611"/>
      <c r="DR7" s="611"/>
      <c r="DS7" s="611"/>
      <c r="DT7" s="611"/>
      <c r="DU7" s="611"/>
      <c r="DV7" s="611"/>
      <c r="DW7" s="611"/>
      <c r="DX7" s="620"/>
    </row>
    <row r="8" spans="2:138" ht="11.25" customHeight="1" x14ac:dyDescent="0.2">
      <c r="B8" s="607" t="s">
        <v>208</v>
      </c>
      <c r="C8" s="608"/>
      <c r="D8" s="608"/>
      <c r="E8" s="608"/>
      <c r="F8" s="608"/>
      <c r="G8" s="608"/>
      <c r="H8" s="608"/>
      <c r="I8" s="608"/>
      <c r="J8" s="608"/>
      <c r="K8" s="608"/>
      <c r="L8" s="608"/>
      <c r="M8" s="608"/>
      <c r="N8" s="608"/>
      <c r="O8" s="608"/>
      <c r="P8" s="608"/>
      <c r="Q8" s="609"/>
      <c r="R8" s="610" t="s">
        <v>119</v>
      </c>
      <c r="S8" s="611"/>
      <c r="T8" s="611"/>
      <c r="U8" s="611"/>
      <c r="V8" s="611"/>
      <c r="W8" s="611"/>
      <c r="X8" s="611"/>
      <c r="Y8" s="612"/>
      <c r="Z8" s="613" t="s">
        <v>120</v>
      </c>
      <c r="AA8" s="613"/>
      <c r="AB8" s="613"/>
      <c r="AC8" s="613"/>
      <c r="AD8" s="614" t="s">
        <v>119</v>
      </c>
      <c r="AE8" s="614"/>
      <c r="AF8" s="614"/>
      <c r="AG8" s="614"/>
      <c r="AH8" s="614"/>
      <c r="AI8" s="614"/>
      <c r="AJ8" s="614"/>
      <c r="AK8" s="614"/>
      <c r="AL8" s="615" t="s">
        <v>119</v>
      </c>
      <c r="AM8" s="616"/>
      <c r="AN8" s="616"/>
      <c r="AO8" s="617"/>
      <c r="AP8" s="607" t="s">
        <v>209</v>
      </c>
      <c r="AQ8" s="608"/>
      <c r="AR8" s="608"/>
      <c r="AS8" s="608"/>
      <c r="AT8" s="608"/>
      <c r="AU8" s="608"/>
      <c r="AV8" s="608"/>
      <c r="AW8" s="608"/>
      <c r="AX8" s="608"/>
      <c r="AY8" s="608"/>
      <c r="AZ8" s="608"/>
      <c r="BA8" s="608"/>
      <c r="BB8" s="608"/>
      <c r="BC8" s="609"/>
      <c r="BD8" s="610">
        <v>1252636</v>
      </c>
      <c r="BE8" s="611"/>
      <c r="BF8" s="611"/>
      <c r="BG8" s="611"/>
      <c r="BH8" s="611"/>
      <c r="BI8" s="611"/>
      <c r="BJ8" s="611"/>
      <c r="BK8" s="612"/>
      <c r="BL8" s="613">
        <v>0.8</v>
      </c>
      <c r="BM8" s="613"/>
      <c r="BN8" s="613"/>
      <c r="BO8" s="613"/>
      <c r="BP8" s="614">
        <v>318299</v>
      </c>
      <c r="BQ8" s="614"/>
      <c r="BR8" s="614"/>
      <c r="BS8" s="614"/>
      <c r="BT8" s="614"/>
      <c r="BU8" s="614"/>
      <c r="BV8" s="614"/>
      <c r="BW8" s="618"/>
      <c r="BY8" s="607" t="s">
        <v>210</v>
      </c>
      <c r="BZ8" s="608"/>
      <c r="CA8" s="608"/>
      <c r="CB8" s="608"/>
      <c r="CC8" s="608"/>
      <c r="CD8" s="608"/>
      <c r="CE8" s="608"/>
      <c r="CF8" s="608"/>
      <c r="CG8" s="608"/>
      <c r="CH8" s="608"/>
      <c r="CI8" s="608"/>
      <c r="CJ8" s="608"/>
      <c r="CK8" s="608"/>
      <c r="CL8" s="609"/>
      <c r="CM8" s="610">
        <v>84262765</v>
      </c>
      <c r="CN8" s="611"/>
      <c r="CO8" s="611"/>
      <c r="CP8" s="611"/>
      <c r="CQ8" s="611"/>
      <c r="CR8" s="611"/>
      <c r="CS8" s="611"/>
      <c r="CT8" s="612"/>
      <c r="CU8" s="613">
        <v>17.100000000000001</v>
      </c>
      <c r="CV8" s="613"/>
      <c r="CW8" s="613"/>
      <c r="CX8" s="613"/>
      <c r="CY8" s="619">
        <v>2241775</v>
      </c>
      <c r="CZ8" s="611"/>
      <c r="DA8" s="611"/>
      <c r="DB8" s="611"/>
      <c r="DC8" s="611"/>
      <c r="DD8" s="611"/>
      <c r="DE8" s="611"/>
      <c r="DF8" s="611"/>
      <c r="DG8" s="611"/>
      <c r="DH8" s="611"/>
      <c r="DI8" s="611"/>
      <c r="DJ8" s="611"/>
      <c r="DK8" s="612"/>
      <c r="DL8" s="619">
        <v>74252689</v>
      </c>
      <c r="DM8" s="611"/>
      <c r="DN8" s="611"/>
      <c r="DO8" s="611"/>
      <c r="DP8" s="611"/>
      <c r="DQ8" s="611"/>
      <c r="DR8" s="611"/>
      <c r="DS8" s="611"/>
      <c r="DT8" s="611"/>
      <c r="DU8" s="611"/>
      <c r="DV8" s="611"/>
      <c r="DW8" s="611"/>
      <c r="DX8" s="620"/>
    </row>
    <row r="9" spans="2:138" ht="11.25" customHeight="1" x14ac:dyDescent="0.2">
      <c r="B9" s="607" t="s">
        <v>211</v>
      </c>
      <c r="C9" s="608"/>
      <c r="D9" s="608"/>
      <c r="E9" s="608"/>
      <c r="F9" s="608"/>
      <c r="G9" s="608"/>
      <c r="H9" s="608"/>
      <c r="I9" s="608"/>
      <c r="J9" s="608"/>
      <c r="K9" s="608"/>
      <c r="L9" s="608"/>
      <c r="M9" s="608"/>
      <c r="N9" s="608"/>
      <c r="O9" s="608"/>
      <c r="P9" s="608"/>
      <c r="Q9" s="609"/>
      <c r="R9" s="610" t="s">
        <v>212</v>
      </c>
      <c r="S9" s="611"/>
      <c r="T9" s="611"/>
      <c r="U9" s="611"/>
      <c r="V9" s="611"/>
      <c r="W9" s="611"/>
      <c r="X9" s="611"/>
      <c r="Y9" s="612"/>
      <c r="Z9" s="613" t="s">
        <v>119</v>
      </c>
      <c r="AA9" s="613"/>
      <c r="AB9" s="613"/>
      <c r="AC9" s="613"/>
      <c r="AD9" s="614" t="s">
        <v>119</v>
      </c>
      <c r="AE9" s="614"/>
      <c r="AF9" s="614"/>
      <c r="AG9" s="614"/>
      <c r="AH9" s="614"/>
      <c r="AI9" s="614"/>
      <c r="AJ9" s="614"/>
      <c r="AK9" s="614"/>
      <c r="AL9" s="615" t="s">
        <v>212</v>
      </c>
      <c r="AM9" s="616"/>
      <c r="AN9" s="616"/>
      <c r="AO9" s="617"/>
      <c r="AP9" s="607" t="s">
        <v>213</v>
      </c>
      <c r="AQ9" s="608"/>
      <c r="AR9" s="608"/>
      <c r="AS9" s="608"/>
      <c r="AT9" s="608"/>
      <c r="AU9" s="608"/>
      <c r="AV9" s="608"/>
      <c r="AW9" s="608"/>
      <c r="AX9" s="608"/>
      <c r="AY9" s="608"/>
      <c r="AZ9" s="608"/>
      <c r="BA9" s="608"/>
      <c r="BB9" s="608"/>
      <c r="BC9" s="609"/>
      <c r="BD9" s="610">
        <v>47005042</v>
      </c>
      <c r="BE9" s="611"/>
      <c r="BF9" s="611"/>
      <c r="BG9" s="611"/>
      <c r="BH9" s="611"/>
      <c r="BI9" s="611"/>
      <c r="BJ9" s="611"/>
      <c r="BK9" s="612"/>
      <c r="BL9" s="613">
        <v>31.2</v>
      </c>
      <c r="BM9" s="613"/>
      <c r="BN9" s="613"/>
      <c r="BO9" s="613"/>
      <c r="BP9" s="614" t="s">
        <v>120</v>
      </c>
      <c r="BQ9" s="614"/>
      <c r="BR9" s="614"/>
      <c r="BS9" s="614"/>
      <c r="BT9" s="614"/>
      <c r="BU9" s="614"/>
      <c r="BV9" s="614"/>
      <c r="BW9" s="618"/>
      <c r="BY9" s="607" t="s">
        <v>214</v>
      </c>
      <c r="BZ9" s="608"/>
      <c r="CA9" s="608"/>
      <c r="CB9" s="608"/>
      <c r="CC9" s="608"/>
      <c r="CD9" s="608"/>
      <c r="CE9" s="608"/>
      <c r="CF9" s="608"/>
      <c r="CG9" s="608"/>
      <c r="CH9" s="608"/>
      <c r="CI9" s="608"/>
      <c r="CJ9" s="608"/>
      <c r="CK9" s="608"/>
      <c r="CL9" s="609"/>
      <c r="CM9" s="610">
        <v>25246025</v>
      </c>
      <c r="CN9" s="611"/>
      <c r="CO9" s="611"/>
      <c r="CP9" s="611"/>
      <c r="CQ9" s="611"/>
      <c r="CR9" s="611"/>
      <c r="CS9" s="611"/>
      <c r="CT9" s="612"/>
      <c r="CU9" s="613">
        <v>5.0999999999999996</v>
      </c>
      <c r="CV9" s="613"/>
      <c r="CW9" s="613"/>
      <c r="CX9" s="613"/>
      <c r="CY9" s="619">
        <v>1662698</v>
      </c>
      <c r="CZ9" s="611"/>
      <c r="DA9" s="611"/>
      <c r="DB9" s="611"/>
      <c r="DC9" s="611"/>
      <c r="DD9" s="611"/>
      <c r="DE9" s="611"/>
      <c r="DF9" s="611"/>
      <c r="DG9" s="611"/>
      <c r="DH9" s="611"/>
      <c r="DI9" s="611"/>
      <c r="DJ9" s="611"/>
      <c r="DK9" s="612"/>
      <c r="DL9" s="619">
        <v>12366438</v>
      </c>
      <c r="DM9" s="611"/>
      <c r="DN9" s="611"/>
      <c r="DO9" s="611"/>
      <c r="DP9" s="611"/>
      <c r="DQ9" s="611"/>
      <c r="DR9" s="611"/>
      <c r="DS9" s="611"/>
      <c r="DT9" s="611"/>
      <c r="DU9" s="611"/>
      <c r="DV9" s="611"/>
      <c r="DW9" s="611"/>
      <c r="DX9" s="620"/>
    </row>
    <row r="10" spans="2:138" ht="11.25" customHeight="1" x14ac:dyDescent="0.2">
      <c r="B10" s="607" t="s">
        <v>215</v>
      </c>
      <c r="C10" s="608"/>
      <c r="D10" s="608"/>
      <c r="E10" s="608"/>
      <c r="F10" s="608"/>
      <c r="G10" s="608"/>
      <c r="H10" s="608"/>
      <c r="I10" s="608"/>
      <c r="J10" s="608"/>
      <c r="K10" s="608"/>
      <c r="L10" s="608"/>
      <c r="M10" s="608"/>
      <c r="N10" s="608"/>
      <c r="O10" s="608"/>
      <c r="P10" s="608"/>
      <c r="Q10" s="609"/>
      <c r="R10" s="610">
        <v>81853</v>
      </c>
      <c r="S10" s="611"/>
      <c r="T10" s="611"/>
      <c r="U10" s="611"/>
      <c r="V10" s="611"/>
      <c r="W10" s="611"/>
      <c r="X10" s="611"/>
      <c r="Y10" s="612"/>
      <c r="Z10" s="613">
        <v>0</v>
      </c>
      <c r="AA10" s="613"/>
      <c r="AB10" s="613"/>
      <c r="AC10" s="613"/>
      <c r="AD10" s="614">
        <v>81853</v>
      </c>
      <c r="AE10" s="614"/>
      <c r="AF10" s="614"/>
      <c r="AG10" s="614"/>
      <c r="AH10" s="614"/>
      <c r="AI10" s="614"/>
      <c r="AJ10" s="614"/>
      <c r="AK10" s="614"/>
      <c r="AL10" s="615">
        <v>0</v>
      </c>
      <c r="AM10" s="616"/>
      <c r="AN10" s="616"/>
      <c r="AO10" s="617"/>
      <c r="AP10" s="607" t="s">
        <v>216</v>
      </c>
      <c r="AQ10" s="608"/>
      <c r="AR10" s="608"/>
      <c r="AS10" s="608"/>
      <c r="AT10" s="608"/>
      <c r="AU10" s="608"/>
      <c r="AV10" s="608"/>
      <c r="AW10" s="608"/>
      <c r="AX10" s="608"/>
      <c r="AY10" s="608"/>
      <c r="AZ10" s="608"/>
      <c r="BA10" s="608"/>
      <c r="BB10" s="608"/>
      <c r="BC10" s="609"/>
      <c r="BD10" s="610">
        <v>1191028</v>
      </c>
      <c r="BE10" s="611"/>
      <c r="BF10" s="611"/>
      <c r="BG10" s="611"/>
      <c r="BH10" s="611"/>
      <c r="BI10" s="611"/>
      <c r="BJ10" s="611"/>
      <c r="BK10" s="612"/>
      <c r="BL10" s="613">
        <v>0.8</v>
      </c>
      <c r="BM10" s="613"/>
      <c r="BN10" s="613"/>
      <c r="BO10" s="613"/>
      <c r="BP10" s="614">
        <v>56628</v>
      </c>
      <c r="BQ10" s="614"/>
      <c r="BR10" s="614"/>
      <c r="BS10" s="614"/>
      <c r="BT10" s="614"/>
      <c r="BU10" s="614"/>
      <c r="BV10" s="614"/>
      <c r="BW10" s="618"/>
      <c r="BY10" s="607" t="s">
        <v>217</v>
      </c>
      <c r="BZ10" s="608"/>
      <c r="CA10" s="608"/>
      <c r="CB10" s="608"/>
      <c r="CC10" s="608"/>
      <c r="CD10" s="608"/>
      <c r="CE10" s="608"/>
      <c r="CF10" s="608"/>
      <c r="CG10" s="608"/>
      <c r="CH10" s="608"/>
      <c r="CI10" s="608"/>
      <c r="CJ10" s="608"/>
      <c r="CK10" s="608"/>
      <c r="CL10" s="609"/>
      <c r="CM10" s="610">
        <v>1030754</v>
      </c>
      <c r="CN10" s="611"/>
      <c r="CO10" s="611"/>
      <c r="CP10" s="611"/>
      <c r="CQ10" s="611"/>
      <c r="CR10" s="611"/>
      <c r="CS10" s="611"/>
      <c r="CT10" s="612"/>
      <c r="CU10" s="613">
        <v>0.2</v>
      </c>
      <c r="CV10" s="613"/>
      <c r="CW10" s="613"/>
      <c r="CX10" s="613"/>
      <c r="CY10" s="619">
        <v>1838</v>
      </c>
      <c r="CZ10" s="611"/>
      <c r="DA10" s="611"/>
      <c r="DB10" s="611"/>
      <c r="DC10" s="611"/>
      <c r="DD10" s="611"/>
      <c r="DE10" s="611"/>
      <c r="DF10" s="611"/>
      <c r="DG10" s="611"/>
      <c r="DH10" s="611"/>
      <c r="DI10" s="611"/>
      <c r="DJ10" s="611"/>
      <c r="DK10" s="612"/>
      <c r="DL10" s="619">
        <v>558010</v>
      </c>
      <c r="DM10" s="611"/>
      <c r="DN10" s="611"/>
      <c r="DO10" s="611"/>
      <c r="DP10" s="611"/>
      <c r="DQ10" s="611"/>
      <c r="DR10" s="611"/>
      <c r="DS10" s="611"/>
      <c r="DT10" s="611"/>
      <c r="DU10" s="611"/>
      <c r="DV10" s="611"/>
      <c r="DW10" s="611"/>
      <c r="DX10" s="620"/>
    </row>
    <row r="11" spans="2:138" ht="11.25" customHeight="1" x14ac:dyDescent="0.2">
      <c r="B11" s="607" t="s">
        <v>218</v>
      </c>
      <c r="C11" s="608"/>
      <c r="D11" s="608"/>
      <c r="E11" s="608"/>
      <c r="F11" s="608"/>
      <c r="G11" s="608"/>
      <c r="H11" s="608"/>
      <c r="I11" s="608"/>
      <c r="J11" s="608"/>
      <c r="K11" s="608"/>
      <c r="L11" s="608"/>
      <c r="M11" s="608"/>
      <c r="N11" s="608"/>
      <c r="O11" s="608"/>
      <c r="P11" s="608"/>
      <c r="Q11" s="609"/>
      <c r="R11" s="610" t="s">
        <v>120</v>
      </c>
      <c r="S11" s="611"/>
      <c r="T11" s="611"/>
      <c r="U11" s="611"/>
      <c r="V11" s="611"/>
      <c r="W11" s="611"/>
      <c r="X11" s="611"/>
      <c r="Y11" s="612"/>
      <c r="Z11" s="613" t="s">
        <v>119</v>
      </c>
      <c r="AA11" s="613"/>
      <c r="AB11" s="613"/>
      <c r="AC11" s="613"/>
      <c r="AD11" s="614" t="s">
        <v>212</v>
      </c>
      <c r="AE11" s="614"/>
      <c r="AF11" s="614"/>
      <c r="AG11" s="614"/>
      <c r="AH11" s="614"/>
      <c r="AI11" s="614"/>
      <c r="AJ11" s="614"/>
      <c r="AK11" s="614"/>
      <c r="AL11" s="615" t="s">
        <v>119</v>
      </c>
      <c r="AM11" s="616"/>
      <c r="AN11" s="616"/>
      <c r="AO11" s="617"/>
      <c r="AP11" s="607" t="s">
        <v>219</v>
      </c>
      <c r="AQ11" s="608"/>
      <c r="AR11" s="608"/>
      <c r="AS11" s="608"/>
      <c r="AT11" s="608"/>
      <c r="AU11" s="608"/>
      <c r="AV11" s="608"/>
      <c r="AW11" s="608"/>
      <c r="AX11" s="608"/>
      <c r="AY11" s="608"/>
      <c r="AZ11" s="608"/>
      <c r="BA11" s="608"/>
      <c r="BB11" s="608"/>
      <c r="BC11" s="609"/>
      <c r="BD11" s="610">
        <v>2393503</v>
      </c>
      <c r="BE11" s="611"/>
      <c r="BF11" s="611"/>
      <c r="BG11" s="611"/>
      <c r="BH11" s="611"/>
      <c r="BI11" s="611"/>
      <c r="BJ11" s="611"/>
      <c r="BK11" s="612"/>
      <c r="BL11" s="613">
        <v>1.6</v>
      </c>
      <c r="BM11" s="613"/>
      <c r="BN11" s="613"/>
      <c r="BO11" s="613"/>
      <c r="BP11" s="614">
        <v>426236</v>
      </c>
      <c r="BQ11" s="614"/>
      <c r="BR11" s="614"/>
      <c r="BS11" s="614"/>
      <c r="BT11" s="614"/>
      <c r="BU11" s="614"/>
      <c r="BV11" s="614"/>
      <c r="BW11" s="618"/>
      <c r="BY11" s="607" t="s">
        <v>220</v>
      </c>
      <c r="BZ11" s="608"/>
      <c r="CA11" s="608"/>
      <c r="CB11" s="608"/>
      <c r="CC11" s="608"/>
      <c r="CD11" s="608"/>
      <c r="CE11" s="608"/>
      <c r="CF11" s="608"/>
      <c r="CG11" s="608"/>
      <c r="CH11" s="608"/>
      <c r="CI11" s="608"/>
      <c r="CJ11" s="608"/>
      <c r="CK11" s="608"/>
      <c r="CL11" s="609"/>
      <c r="CM11" s="610">
        <v>17063031</v>
      </c>
      <c r="CN11" s="611"/>
      <c r="CO11" s="611"/>
      <c r="CP11" s="611"/>
      <c r="CQ11" s="611"/>
      <c r="CR11" s="611"/>
      <c r="CS11" s="611"/>
      <c r="CT11" s="612"/>
      <c r="CU11" s="613">
        <v>3.5</v>
      </c>
      <c r="CV11" s="613"/>
      <c r="CW11" s="613"/>
      <c r="CX11" s="613"/>
      <c r="CY11" s="619">
        <v>10050400</v>
      </c>
      <c r="CZ11" s="611"/>
      <c r="DA11" s="611"/>
      <c r="DB11" s="611"/>
      <c r="DC11" s="611"/>
      <c r="DD11" s="611"/>
      <c r="DE11" s="611"/>
      <c r="DF11" s="611"/>
      <c r="DG11" s="611"/>
      <c r="DH11" s="611"/>
      <c r="DI11" s="611"/>
      <c r="DJ11" s="611"/>
      <c r="DK11" s="612"/>
      <c r="DL11" s="619">
        <v>6053885</v>
      </c>
      <c r="DM11" s="611"/>
      <c r="DN11" s="611"/>
      <c r="DO11" s="611"/>
      <c r="DP11" s="611"/>
      <c r="DQ11" s="611"/>
      <c r="DR11" s="611"/>
      <c r="DS11" s="611"/>
      <c r="DT11" s="611"/>
      <c r="DU11" s="611"/>
      <c r="DV11" s="611"/>
      <c r="DW11" s="611"/>
      <c r="DX11" s="620"/>
    </row>
    <row r="12" spans="2:138" ht="11.25" customHeight="1" x14ac:dyDescent="0.2">
      <c r="B12" s="607" t="s">
        <v>221</v>
      </c>
      <c r="C12" s="608"/>
      <c r="D12" s="608"/>
      <c r="E12" s="608"/>
      <c r="F12" s="608"/>
      <c r="G12" s="608"/>
      <c r="H12" s="608"/>
      <c r="I12" s="608"/>
      <c r="J12" s="608"/>
      <c r="K12" s="608"/>
      <c r="L12" s="608"/>
      <c r="M12" s="608"/>
      <c r="N12" s="608"/>
      <c r="O12" s="608"/>
      <c r="P12" s="608"/>
      <c r="Q12" s="609"/>
      <c r="R12" s="610">
        <v>19417743</v>
      </c>
      <c r="S12" s="611"/>
      <c r="T12" s="611"/>
      <c r="U12" s="611"/>
      <c r="V12" s="611"/>
      <c r="W12" s="611"/>
      <c r="X12" s="611"/>
      <c r="Y12" s="612"/>
      <c r="Z12" s="613">
        <v>3.9</v>
      </c>
      <c r="AA12" s="613"/>
      <c r="AB12" s="613"/>
      <c r="AC12" s="613"/>
      <c r="AD12" s="614">
        <v>19417743</v>
      </c>
      <c r="AE12" s="614"/>
      <c r="AF12" s="614"/>
      <c r="AG12" s="614"/>
      <c r="AH12" s="614"/>
      <c r="AI12" s="614"/>
      <c r="AJ12" s="614"/>
      <c r="AK12" s="614"/>
      <c r="AL12" s="615">
        <v>6.5</v>
      </c>
      <c r="AM12" s="616"/>
      <c r="AN12" s="616"/>
      <c r="AO12" s="617"/>
      <c r="AP12" s="607" t="s">
        <v>222</v>
      </c>
      <c r="AQ12" s="608"/>
      <c r="AR12" s="608"/>
      <c r="AS12" s="608"/>
      <c r="AT12" s="608"/>
      <c r="AU12" s="608"/>
      <c r="AV12" s="608"/>
      <c r="AW12" s="608"/>
      <c r="AX12" s="608"/>
      <c r="AY12" s="608"/>
      <c r="AZ12" s="608"/>
      <c r="BA12" s="608"/>
      <c r="BB12" s="608"/>
      <c r="BC12" s="609"/>
      <c r="BD12" s="610">
        <v>767277</v>
      </c>
      <c r="BE12" s="611"/>
      <c r="BF12" s="611"/>
      <c r="BG12" s="611"/>
      <c r="BH12" s="611"/>
      <c r="BI12" s="611"/>
      <c r="BJ12" s="611"/>
      <c r="BK12" s="612"/>
      <c r="BL12" s="613">
        <v>0.5</v>
      </c>
      <c r="BM12" s="613"/>
      <c r="BN12" s="613"/>
      <c r="BO12" s="613"/>
      <c r="BP12" s="614" t="s">
        <v>120</v>
      </c>
      <c r="BQ12" s="614"/>
      <c r="BR12" s="614"/>
      <c r="BS12" s="614"/>
      <c r="BT12" s="614"/>
      <c r="BU12" s="614"/>
      <c r="BV12" s="614"/>
      <c r="BW12" s="618"/>
      <c r="BY12" s="607" t="s">
        <v>223</v>
      </c>
      <c r="BZ12" s="608"/>
      <c r="CA12" s="608"/>
      <c r="CB12" s="608"/>
      <c r="CC12" s="608"/>
      <c r="CD12" s="608"/>
      <c r="CE12" s="608"/>
      <c r="CF12" s="608"/>
      <c r="CG12" s="608"/>
      <c r="CH12" s="608"/>
      <c r="CI12" s="608"/>
      <c r="CJ12" s="608"/>
      <c r="CK12" s="608"/>
      <c r="CL12" s="609"/>
      <c r="CM12" s="610">
        <v>6559320</v>
      </c>
      <c r="CN12" s="611"/>
      <c r="CO12" s="611"/>
      <c r="CP12" s="611"/>
      <c r="CQ12" s="611"/>
      <c r="CR12" s="611"/>
      <c r="CS12" s="611"/>
      <c r="CT12" s="612"/>
      <c r="CU12" s="613">
        <v>1.3</v>
      </c>
      <c r="CV12" s="613"/>
      <c r="CW12" s="613"/>
      <c r="CX12" s="613"/>
      <c r="CY12" s="619">
        <v>259010</v>
      </c>
      <c r="CZ12" s="611"/>
      <c r="DA12" s="611"/>
      <c r="DB12" s="611"/>
      <c r="DC12" s="611"/>
      <c r="DD12" s="611"/>
      <c r="DE12" s="611"/>
      <c r="DF12" s="611"/>
      <c r="DG12" s="611"/>
      <c r="DH12" s="611"/>
      <c r="DI12" s="611"/>
      <c r="DJ12" s="611"/>
      <c r="DK12" s="612"/>
      <c r="DL12" s="619">
        <v>5566653</v>
      </c>
      <c r="DM12" s="611"/>
      <c r="DN12" s="611"/>
      <c r="DO12" s="611"/>
      <c r="DP12" s="611"/>
      <c r="DQ12" s="611"/>
      <c r="DR12" s="611"/>
      <c r="DS12" s="611"/>
      <c r="DT12" s="611"/>
      <c r="DU12" s="611"/>
      <c r="DV12" s="611"/>
      <c r="DW12" s="611"/>
      <c r="DX12" s="620"/>
    </row>
    <row r="13" spans="2:138" ht="11.25" customHeight="1" x14ac:dyDescent="0.2">
      <c r="B13" s="607" t="s">
        <v>224</v>
      </c>
      <c r="C13" s="608"/>
      <c r="D13" s="608"/>
      <c r="E13" s="608"/>
      <c r="F13" s="608"/>
      <c r="G13" s="608"/>
      <c r="H13" s="608"/>
      <c r="I13" s="608"/>
      <c r="J13" s="608"/>
      <c r="K13" s="608"/>
      <c r="L13" s="608"/>
      <c r="M13" s="608"/>
      <c r="N13" s="608"/>
      <c r="O13" s="608"/>
      <c r="P13" s="608"/>
      <c r="Q13" s="609"/>
      <c r="R13" s="610" t="s">
        <v>119</v>
      </c>
      <c r="S13" s="611"/>
      <c r="T13" s="611"/>
      <c r="U13" s="611"/>
      <c r="V13" s="611"/>
      <c r="W13" s="611"/>
      <c r="X13" s="611"/>
      <c r="Y13" s="612"/>
      <c r="Z13" s="613" t="s">
        <v>119</v>
      </c>
      <c r="AA13" s="613"/>
      <c r="AB13" s="613"/>
      <c r="AC13" s="613"/>
      <c r="AD13" s="614" t="s">
        <v>212</v>
      </c>
      <c r="AE13" s="614"/>
      <c r="AF13" s="614"/>
      <c r="AG13" s="614"/>
      <c r="AH13" s="614"/>
      <c r="AI13" s="614"/>
      <c r="AJ13" s="614"/>
      <c r="AK13" s="614"/>
      <c r="AL13" s="615" t="s">
        <v>119</v>
      </c>
      <c r="AM13" s="616"/>
      <c r="AN13" s="616"/>
      <c r="AO13" s="617"/>
      <c r="AP13" s="607" t="s">
        <v>225</v>
      </c>
      <c r="AQ13" s="608"/>
      <c r="AR13" s="608"/>
      <c r="AS13" s="608"/>
      <c r="AT13" s="608"/>
      <c r="AU13" s="608"/>
      <c r="AV13" s="608"/>
      <c r="AW13" s="608"/>
      <c r="AX13" s="608"/>
      <c r="AY13" s="608"/>
      <c r="AZ13" s="608"/>
      <c r="BA13" s="608"/>
      <c r="BB13" s="608"/>
      <c r="BC13" s="609"/>
      <c r="BD13" s="610">
        <v>2479570</v>
      </c>
      <c r="BE13" s="611"/>
      <c r="BF13" s="611"/>
      <c r="BG13" s="611"/>
      <c r="BH13" s="611"/>
      <c r="BI13" s="611"/>
      <c r="BJ13" s="611"/>
      <c r="BK13" s="612"/>
      <c r="BL13" s="613">
        <v>1.6</v>
      </c>
      <c r="BM13" s="613"/>
      <c r="BN13" s="613"/>
      <c r="BO13" s="613"/>
      <c r="BP13" s="614" t="s">
        <v>212</v>
      </c>
      <c r="BQ13" s="614"/>
      <c r="BR13" s="614"/>
      <c r="BS13" s="614"/>
      <c r="BT13" s="614"/>
      <c r="BU13" s="614"/>
      <c r="BV13" s="614"/>
      <c r="BW13" s="618"/>
      <c r="BY13" s="607" t="s">
        <v>226</v>
      </c>
      <c r="BZ13" s="608"/>
      <c r="CA13" s="608"/>
      <c r="CB13" s="608"/>
      <c r="CC13" s="608"/>
      <c r="CD13" s="608"/>
      <c r="CE13" s="608"/>
      <c r="CF13" s="608"/>
      <c r="CG13" s="608"/>
      <c r="CH13" s="608"/>
      <c r="CI13" s="608"/>
      <c r="CJ13" s="608"/>
      <c r="CK13" s="608"/>
      <c r="CL13" s="609"/>
      <c r="CM13" s="610">
        <v>60331703</v>
      </c>
      <c r="CN13" s="611"/>
      <c r="CO13" s="611"/>
      <c r="CP13" s="611"/>
      <c r="CQ13" s="611"/>
      <c r="CR13" s="611"/>
      <c r="CS13" s="611"/>
      <c r="CT13" s="612"/>
      <c r="CU13" s="613">
        <v>12.2</v>
      </c>
      <c r="CV13" s="613"/>
      <c r="CW13" s="613"/>
      <c r="CX13" s="613"/>
      <c r="CY13" s="619">
        <v>49212908</v>
      </c>
      <c r="CZ13" s="611"/>
      <c r="DA13" s="611"/>
      <c r="DB13" s="611"/>
      <c r="DC13" s="611"/>
      <c r="DD13" s="611"/>
      <c r="DE13" s="611"/>
      <c r="DF13" s="611"/>
      <c r="DG13" s="611"/>
      <c r="DH13" s="611"/>
      <c r="DI13" s="611"/>
      <c r="DJ13" s="611"/>
      <c r="DK13" s="612"/>
      <c r="DL13" s="619">
        <v>17214091</v>
      </c>
      <c r="DM13" s="611"/>
      <c r="DN13" s="611"/>
      <c r="DO13" s="611"/>
      <c r="DP13" s="611"/>
      <c r="DQ13" s="611"/>
      <c r="DR13" s="611"/>
      <c r="DS13" s="611"/>
      <c r="DT13" s="611"/>
      <c r="DU13" s="611"/>
      <c r="DV13" s="611"/>
      <c r="DW13" s="611"/>
      <c r="DX13" s="620"/>
    </row>
    <row r="14" spans="2:138" ht="11.25" customHeight="1" x14ac:dyDescent="0.2">
      <c r="B14" s="607" t="s">
        <v>227</v>
      </c>
      <c r="C14" s="608"/>
      <c r="D14" s="608"/>
      <c r="E14" s="608"/>
      <c r="F14" s="608"/>
      <c r="G14" s="608"/>
      <c r="H14" s="608"/>
      <c r="I14" s="608"/>
      <c r="J14" s="608"/>
      <c r="K14" s="608"/>
      <c r="L14" s="608"/>
      <c r="M14" s="608"/>
      <c r="N14" s="608"/>
      <c r="O14" s="608"/>
      <c r="P14" s="608"/>
      <c r="Q14" s="609"/>
      <c r="R14" s="610">
        <v>648574</v>
      </c>
      <c r="S14" s="611"/>
      <c r="T14" s="611"/>
      <c r="U14" s="611"/>
      <c r="V14" s="611"/>
      <c r="W14" s="611"/>
      <c r="X14" s="611"/>
      <c r="Y14" s="612"/>
      <c r="Z14" s="613">
        <v>0.1</v>
      </c>
      <c r="AA14" s="613"/>
      <c r="AB14" s="613"/>
      <c r="AC14" s="613"/>
      <c r="AD14" s="614">
        <v>648574</v>
      </c>
      <c r="AE14" s="614"/>
      <c r="AF14" s="614"/>
      <c r="AG14" s="614"/>
      <c r="AH14" s="614"/>
      <c r="AI14" s="614"/>
      <c r="AJ14" s="614"/>
      <c r="AK14" s="614"/>
      <c r="AL14" s="615">
        <v>0.2</v>
      </c>
      <c r="AM14" s="616"/>
      <c r="AN14" s="616"/>
      <c r="AO14" s="617"/>
      <c r="AP14" s="607" t="s">
        <v>228</v>
      </c>
      <c r="AQ14" s="608"/>
      <c r="AR14" s="608"/>
      <c r="AS14" s="608"/>
      <c r="AT14" s="608"/>
      <c r="AU14" s="608"/>
      <c r="AV14" s="608"/>
      <c r="AW14" s="608"/>
      <c r="AX14" s="608"/>
      <c r="AY14" s="608"/>
      <c r="AZ14" s="608"/>
      <c r="BA14" s="608"/>
      <c r="BB14" s="608"/>
      <c r="BC14" s="609"/>
      <c r="BD14" s="610">
        <v>1990024</v>
      </c>
      <c r="BE14" s="611"/>
      <c r="BF14" s="611"/>
      <c r="BG14" s="611"/>
      <c r="BH14" s="611"/>
      <c r="BI14" s="611"/>
      <c r="BJ14" s="611"/>
      <c r="BK14" s="612"/>
      <c r="BL14" s="613">
        <v>1.3</v>
      </c>
      <c r="BM14" s="613"/>
      <c r="BN14" s="613"/>
      <c r="BO14" s="613"/>
      <c r="BP14" s="614" t="s">
        <v>119</v>
      </c>
      <c r="BQ14" s="614"/>
      <c r="BR14" s="614"/>
      <c r="BS14" s="614"/>
      <c r="BT14" s="614"/>
      <c r="BU14" s="614"/>
      <c r="BV14" s="614"/>
      <c r="BW14" s="618"/>
      <c r="BY14" s="607" t="s">
        <v>229</v>
      </c>
      <c r="BZ14" s="608"/>
      <c r="CA14" s="608"/>
      <c r="CB14" s="608"/>
      <c r="CC14" s="608"/>
      <c r="CD14" s="608"/>
      <c r="CE14" s="608"/>
      <c r="CF14" s="608"/>
      <c r="CG14" s="608"/>
      <c r="CH14" s="608"/>
      <c r="CI14" s="608"/>
      <c r="CJ14" s="608"/>
      <c r="CK14" s="608"/>
      <c r="CL14" s="609"/>
      <c r="CM14" s="610">
        <v>28282250</v>
      </c>
      <c r="CN14" s="611"/>
      <c r="CO14" s="611"/>
      <c r="CP14" s="611"/>
      <c r="CQ14" s="611"/>
      <c r="CR14" s="611"/>
      <c r="CS14" s="611"/>
      <c r="CT14" s="612"/>
      <c r="CU14" s="613">
        <v>5.7</v>
      </c>
      <c r="CV14" s="613"/>
      <c r="CW14" s="613"/>
      <c r="CX14" s="613"/>
      <c r="CY14" s="619">
        <v>1088387</v>
      </c>
      <c r="CZ14" s="611"/>
      <c r="DA14" s="611"/>
      <c r="DB14" s="611"/>
      <c r="DC14" s="611"/>
      <c r="DD14" s="611"/>
      <c r="DE14" s="611"/>
      <c r="DF14" s="611"/>
      <c r="DG14" s="611"/>
      <c r="DH14" s="611"/>
      <c r="DI14" s="611"/>
      <c r="DJ14" s="611"/>
      <c r="DK14" s="612"/>
      <c r="DL14" s="619">
        <v>26090908</v>
      </c>
      <c r="DM14" s="611"/>
      <c r="DN14" s="611"/>
      <c r="DO14" s="611"/>
      <c r="DP14" s="611"/>
      <c r="DQ14" s="611"/>
      <c r="DR14" s="611"/>
      <c r="DS14" s="611"/>
      <c r="DT14" s="611"/>
      <c r="DU14" s="611"/>
      <c r="DV14" s="611"/>
      <c r="DW14" s="611"/>
      <c r="DX14" s="620"/>
    </row>
    <row r="15" spans="2:138" ht="11.25" customHeight="1" x14ac:dyDescent="0.2">
      <c r="B15" s="607" t="s">
        <v>230</v>
      </c>
      <c r="C15" s="608"/>
      <c r="D15" s="608"/>
      <c r="E15" s="608"/>
      <c r="F15" s="608"/>
      <c r="G15" s="608"/>
      <c r="H15" s="608"/>
      <c r="I15" s="608"/>
      <c r="J15" s="608"/>
      <c r="K15" s="608"/>
      <c r="L15" s="608"/>
      <c r="M15" s="608"/>
      <c r="N15" s="608"/>
      <c r="O15" s="608"/>
      <c r="P15" s="608"/>
      <c r="Q15" s="609"/>
      <c r="R15" s="610">
        <v>154044589</v>
      </c>
      <c r="S15" s="611"/>
      <c r="T15" s="611"/>
      <c r="U15" s="611"/>
      <c r="V15" s="611"/>
      <c r="W15" s="611"/>
      <c r="X15" s="611"/>
      <c r="Y15" s="612"/>
      <c r="Z15" s="613">
        <v>30.9</v>
      </c>
      <c r="AA15" s="613"/>
      <c r="AB15" s="613"/>
      <c r="AC15" s="613"/>
      <c r="AD15" s="614">
        <v>151601493</v>
      </c>
      <c r="AE15" s="614"/>
      <c r="AF15" s="614"/>
      <c r="AG15" s="614"/>
      <c r="AH15" s="614"/>
      <c r="AI15" s="614"/>
      <c r="AJ15" s="614"/>
      <c r="AK15" s="614"/>
      <c r="AL15" s="615">
        <v>50.9</v>
      </c>
      <c r="AM15" s="616"/>
      <c r="AN15" s="616"/>
      <c r="AO15" s="617"/>
      <c r="AP15" s="607" t="s">
        <v>231</v>
      </c>
      <c r="AQ15" s="608"/>
      <c r="AR15" s="608"/>
      <c r="AS15" s="608"/>
      <c r="AT15" s="608"/>
      <c r="AU15" s="608"/>
      <c r="AV15" s="608"/>
      <c r="AW15" s="608"/>
      <c r="AX15" s="608"/>
      <c r="AY15" s="608"/>
      <c r="AZ15" s="608"/>
      <c r="BA15" s="608"/>
      <c r="BB15" s="608"/>
      <c r="BC15" s="609"/>
      <c r="BD15" s="610">
        <v>20347637</v>
      </c>
      <c r="BE15" s="611"/>
      <c r="BF15" s="611"/>
      <c r="BG15" s="611"/>
      <c r="BH15" s="611"/>
      <c r="BI15" s="611"/>
      <c r="BJ15" s="611"/>
      <c r="BK15" s="612"/>
      <c r="BL15" s="613">
        <v>13.5</v>
      </c>
      <c r="BM15" s="613"/>
      <c r="BN15" s="613"/>
      <c r="BO15" s="613"/>
      <c r="BP15" s="614" t="s">
        <v>212</v>
      </c>
      <c r="BQ15" s="614"/>
      <c r="BR15" s="614"/>
      <c r="BS15" s="614"/>
      <c r="BT15" s="614"/>
      <c r="BU15" s="614"/>
      <c r="BV15" s="614"/>
      <c r="BW15" s="618"/>
      <c r="BY15" s="607" t="s">
        <v>232</v>
      </c>
      <c r="BZ15" s="608"/>
      <c r="CA15" s="608"/>
      <c r="CB15" s="608"/>
      <c r="CC15" s="608"/>
      <c r="CD15" s="608"/>
      <c r="CE15" s="608"/>
      <c r="CF15" s="608"/>
      <c r="CG15" s="608"/>
      <c r="CH15" s="608"/>
      <c r="CI15" s="608"/>
      <c r="CJ15" s="608"/>
      <c r="CK15" s="608"/>
      <c r="CL15" s="609"/>
      <c r="CM15" s="610" t="s">
        <v>119</v>
      </c>
      <c r="CN15" s="611"/>
      <c r="CO15" s="611"/>
      <c r="CP15" s="611"/>
      <c r="CQ15" s="611"/>
      <c r="CR15" s="611"/>
      <c r="CS15" s="611"/>
      <c r="CT15" s="612"/>
      <c r="CU15" s="613" t="s">
        <v>120</v>
      </c>
      <c r="CV15" s="613"/>
      <c r="CW15" s="613"/>
      <c r="CX15" s="613"/>
      <c r="CY15" s="619" t="s">
        <v>120</v>
      </c>
      <c r="CZ15" s="611"/>
      <c r="DA15" s="611"/>
      <c r="DB15" s="611"/>
      <c r="DC15" s="611"/>
      <c r="DD15" s="611"/>
      <c r="DE15" s="611"/>
      <c r="DF15" s="611"/>
      <c r="DG15" s="611"/>
      <c r="DH15" s="611"/>
      <c r="DI15" s="611"/>
      <c r="DJ15" s="611"/>
      <c r="DK15" s="612"/>
      <c r="DL15" s="619" t="s">
        <v>212</v>
      </c>
      <c r="DM15" s="611"/>
      <c r="DN15" s="611"/>
      <c r="DO15" s="611"/>
      <c r="DP15" s="611"/>
      <c r="DQ15" s="611"/>
      <c r="DR15" s="611"/>
      <c r="DS15" s="611"/>
      <c r="DT15" s="611"/>
      <c r="DU15" s="611"/>
      <c r="DV15" s="611"/>
      <c r="DW15" s="611"/>
      <c r="DX15" s="620"/>
    </row>
    <row r="16" spans="2:138" ht="11.25" customHeight="1" x14ac:dyDescent="0.2">
      <c r="B16" s="607" t="s">
        <v>233</v>
      </c>
      <c r="C16" s="608"/>
      <c r="D16" s="608"/>
      <c r="E16" s="608"/>
      <c r="F16" s="608"/>
      <c r="G16" s="608"/>
      <c r="H16" s="608"/>
      <c r="I16" s="608"/>
      <c r="J16" s="608"/>
      <c r="K16" s="608"/>
      <c r="L16" s="608"/>
      <c r="M16" s="608"/>
      <c r="N16" s="608"/>
      <c r="O16" s="608"/>
      <c r="P16" s="608"/>
      <c r="Q16" s="609"/>
      <c r="R16" s="610">
        <v>151601493</v>
      </c>
      <c r="S16" s="611"/>
      <c r="T16" s="611"/>
      <c r="U16" s="611"/>
      <c r="V16" s="611"/>
      <c r="W16" s="611"/>
      <c r="X16" s="611"/>
      <c r="Y16" s="612"/>
      <c r="Z16" s="615">
        <v>30.4</v>
      </c>
      <c r="AA16" s="616"/>
      <c r="AB16" s="616"/>
      <c r="AC16" s="621"/>
      <c r="AD16" s="619">
        <v>151601493</v>
      </c>
      <c r="AE16" s="611"/>
      <c r="AF16" s="611"/>
      <c r="AG16" s="611"/>
      <c r="AH16" s="611"/>
      <c r="AI16" s="611"/>
      <c r="AJ16" s="611"/>
      <c r="AK16" s="612"/>
      <c r="AL16" s="615">
        <v>50.9</v>
      </c>
      <c r="AM16" s="616"/>
      <c r="AN16" s="616"/>
      <c r="AO16" s="617"/>
      <c r="AP16" s="607" t="s">
        <v>234</v>
      </c>
      <c r="AQ16" s="608"/>
      <c r="AR16" s="608"/>
      <c r="AS16" s="608"/>
      <c r="AT16" s="608"/>
      <c r="AU16" s="608"/>
      <c r="AV16" s="608"/>
      <c r="AW16" s="608"/>
      <c r="AX16" s="608"/>
      <c r="AY16" s="608"/>
      <c r="AZ16" s="608"/>
      <c r="BA16" s="608"/>
      <c r="BB16" s="608"/>
      <c r="BC16" s="609"/>
      <c r="BD16" s="610">
        <v>1331432</v>
      </c>
      <c r="BE16" s="611"/>
      <c r="BF16" s="611"/>
      <c r="BG16" s="611"/>
      <c r="BH16" s="611"/>
      <c r="BI16" s="611"/>
      <c r="BJ16" s="611"/>
      <c r="BK16" s="612"/>
      <c r="BL16" s="613">
        <v>0.9</v>
      </c>
      <c r="BM16" s="613"/>
      <c r="BN16" s="613"/>
      <c r="BO16" s="613"/>
      <c r="BP16" s="614" t="s">
        <v>212</v>
      </c>
      <c r="BQ16" s="614"/>
      <c r="BR16" s="614"/>
      <c r="BS16" s="614"/>
      <c r="BT16" s="614"/>
      <c r="BU16" s="614"/>
      <c r="BV16" s="614"/>
      <c r="BW16" s="618"/>
      <c r="BY16" s="607" t="s">
        <v>235</v>
      </c>
      <c r="BZ16" s="608"/>
      <c r="CA16" s="608"/>
      <c r="CB16" s="608"/>
      <c r="CC16" s="608"/>
      <c r="CD16" s="608"/>
      <c r="CE16" s="608"/>
      <c r="CF16" s="608"/>
      <c r="CG16" s="608"/>
      <c r="CH16" s="608"/>
      <c r="CI16" s="608"/>
      <c r="CJ16" s="608"/>
      <c r="CK16" s="608"/>
      <c r="CL16" s="609"/>
      <c r="CM16" s="610">
        <v>119782988</v>
      </c>
      <c r="CN16" s="611"/>
      <c r="CO16" s="611"/>
      <c r="CP16" s="611"/>
      <c r="CQ16" s="611"/>
      <c r="CR16" s="611"/>
      <c r="CS16" s="611"/>
      <c r="CT16" s="612"/>
      <c r="CU16" s="613">
        <v>24.3</v>
      </c>
      <c r="CV16" s="613"/>
      <c r="CW16" s="613"/>
      <c r="CX16" s="613"/>
      <c r="CY16" s="619">
        <v>5593605</v>
      </c>
      <c r="CZ16" s="611"/>
      <c r="DA16" s="611"/>
      <c r="DB16" s="611"/>
      <c r="DC16" s="611"/>
      <c r="DD16" s="611"/>
      <c r="DE16" s="611"/>
      <c r="DF16" s="611"/>
      <c r="DG16" s="611"/>
      <c r="DH16" s="611"/>
      <c r="DI16" s="611"/>
      <c r="DJ16" s="611"/>
      <c r="DK16" s="612"/>
      <c r="DL16" s="619">
        <v>89906446</v>
      </c>
      <c r="DM16" s="611"/>
      <c r="DN16" s="611"/>
      <c r="DO16" s="611"/>
      <c r="DP16" s="611"/>
      <c r="DQ16" s="611"/>
      <c r="DR16" s="611"/>
      <c r="DS16" s="611"/>
      <c r="DT16" s="611"/>
      <c r="DU16" s="611"/>
      <c r="DV16" s="611"/>
      <c r="DW16" s="611"/>
      <c r="DX16" s="620"/>
    </row>
    <row r="17" spans="2:128" ht="11.25" customHeight="1" x14ac:dyDescent="0.2">
      <c r="B17" s="607" t="s">
        <v>236</v>
      </c>
      <c r="C17" s="608"/>
      <c r="D17" s="608"/>
      <c r="E17" s="608"/>
      <c r="F17" s="608"/>
      <c r="G17" s="608"/>
      <c r="H17" s="608"/>
      <c r="I17" s="608"/>
      <c r="J17" s="608"/>
      <c r="K17" s="608"/>
      <c r="L17" s="608"/>
      <c r="M17" s="608"/>
      <c r="N17" s="608"/>
      <c r="O17" s="608"/>
      <c r="P17" s="608"/>
      <c r="Q17" s="609"/>
      <c r="R17" s="610">
        <v>2432822</v>
      </c>
      <c r="S17" s="611"/>
      <c r="T17" s="611"/>
      <c r="U17" s="611"/>
      <c r="V17" s="611"/>
      <c r="W17" s="611"/>
      <c r="X17" s="611"/>
      <c r="Y17" s="612"/>
      <c r="Z17" s="615">
        <v>0.5</v>
      </c>
      <c r="AA17" s="616"/>
      <c r="AB17" s="616"/>
      <c r="AC17" s="621"/>
      <c r="AD17" s="619" t="s">
        <v>120</v>
      </c>
      <c r="AE17" s="611"/>
      <c r="AF17" s="611"/>
      <c r="AG17" s="611"/>
      <c r="AH17" s="611"/>
      <c r="AI17" s="611"/>
      <c r="AJ17" s="611"/>
      <c r="AK17" s="612"/>
      <c r="AL17" s="615" t="s">
        <v>212</v>
      </c>
      <c r="AM17" s="616"/>
      <c r="AN17" s="616"/>
      <c r="AO17" s="617"/>
      <c r="AP17" s="607" t="s">
        <v>237</v>
      </c>
      <c r="AQ17" s="608"/>
      <c r="AR17" s="608"/>
      <c r="AS17" s="608"/>
      <c r="AT17" s="608"/>
      <c r="AU17" s="608"/>
      <c r="AV17" s="608"/>
      <c r="AW17" s="608"/>
      <c r="AX17" s="608"/>
      <c r="AY17" s="608"/>
      <c r="AZ17" s="608"/>
      <c r="BA17" s="608"/>
      <c r="BB17" s="608"/>
      <c r="BC17" s="609"/>
      <c r="BD17" s="610">
        <v>19016205</v>
      </c>
      <c r="BE17" s="611"/>
      <c r="BF17" s="611"/>
      <c r="BG17" s="611"/>
      <c r="BH17" s="611"/>
      <c r="BI17" s="611"/>
      <c r="BJ17" s="611"/>
      <c r="BK17" s="612"/>
      <c r="BL17" s="613">
        <v>12.6</v>
      </c>
      <c r="BM17" s="613"/>
      <c r="BN17" s="613"/>
      <c r="BO17" s="613"/>
      <c r="BP17" s="614" t="s">
        <v>119</v>
      </c>
      <c r="BQ17" s="614"/>
      <c r="BR17" s="614"/>
      <c r="BS17" s="614"/>
      <c r="BT17" s="614"/>
      <c r="BU17" s="614"/>
      <c r="BV17" s="614"/>
      <c r="BW17" s="618"/>
      <c r="BY17" s="607" t="s">
        <v>238</v>
      </c>
      <c r="BZ17" s="608"/>
      <c r="CA17" s="608"/>
      <c r="CB17" s="608"/>
      <c r="CC17" s="608"/>
      <c r="CD17" s="608"/>
      <c r="CE17" s="608"/>
      <c r="CF17" s="608"/>
      <c r="CG17" s="608"/>
      <c r="CH17" s="608"/>
      <c r="CI17" s="608"/>
      <c r="CJ17" s="608"/>
      <c r="CK17" s="608"/>
      <c r="CL17" s="609"/>
      <c r="CM17" s="610">
        <v>4907633</v>
      </c>
      <c r="CN17" s="611"/>
      <c r="CO17" s="611"/>
      <c r="CP17" s="611"/>
      <c r="CQ17" s="611"/>
      <c r="CR17" s="611"/>
      <c r="CS17" s="611"/>
      <c r="CT17" s="612"/>
      <c r="CU17" s="613">
        <v>1</v>
      </c>
      <c r="CV17" s="613"/>
      <c r="CW17" s="613"/>
      <c r="CX17" s="613"/>
      <c r="CY17" s="619" t="s">
        <v>120</v>
      </c>
      <c r="CZ17" s="611"/>
      <c r="DA17" s="611"/>
      <c r="DB17" s="611"/>
      <c r="DC17" s="611"/>
      <c r="DD17" s="611"/>
      <c r="DE17" s="611"/>
      <c r="DF17" s="611"/>
      <c r="DG17" s="611"/>
      <c r="DH17" s="611"/>
      <c r="DI17" s="611"/>
      <c r="DJ17" s="611"/>
      <c r="DK17" s="612"/>
      <c r="DL17" s="619">
        <v>125866</v>
      </c>
      <c r="DM17" s="611"/>
      <c r="DN17" s="611"/>
      <c r="DO17" s="611"/>
      <c r="DP17" s="611"/>
      <c r="DQ17" s="611"/>
      <c r="DR17" s="611"/>
      <c r="DS17" s="611"/>
      <c r="DT17" s="611"/>
      <c r="DU17" s="611"/>
      <c r="DV17" s="611"/>
      <c r="DW17" s="611"/>
      <c r="DX17" s="620"/>
    </row>
    <row r="18" spans="2:128" ht="11.25" customHeight="1" x14ac:dyDescent="0.2">
      <c r="B18" s="607" t="s">
        <v>239</v>
      </c>
      <c r="C18" s="608"/>
      <c r="D18" s="608"/>
      <c r="E18" s="608"/>
      <c r="F18" s="608"/>
      <c r="G18" s="608"/>
      <c r="H18" s="608"/>
      <c r="I18" s="608"/>
      <c r="J18" s="608"/>
      <c r="K18" s="608"/>
      <c r="L18" s="608"/>
      <c r="M18" s="608"/>
      <c r="N18" s="608"/>
      <c r="O18" s="608"/>
      <c r="P18" s="608"/>
      <c r="Q18" s="609"/>
      <c r="R18" s="610">
        <v>10274</v>
      </c>
      <c r="S18" s="611"/>
      <c r="T18" s="611"/>
      <c r="U18" s="611"/>
      <c r="V18" s="611"/>
      <c r="W18" s="611"/>
      <c r="X18" s="611"/>
      <c r="Y18" s="612"/>
      <c r="Z18" s="615">
        <v>0</v>
      </c>
      <c r="AA18" s="616"/>
      <c r="AB18" s="616"/>
      <c r="AC18" s="621"/>
      <c r="AD18" s="619" t="s">
        <v>120</v>
      </c>
      <c r="AE18" s="611"/>
      <c r="AF18" s="611"/>
      <c r="AG18" s="611"/>
      <c r="AH18" s="611"/>
      <c r="AI18" s="611"/>
      <c r="AJ18" s="611"/>
      <c r="AK18" s="612"/>
      <c r="AL18" s="615" t="s">
        <v>212</v>
      </c>
      <c r="AM18" s="616"/>
      <c r="AN18" s="616"/>
      <c r="AO18" s="617"/>
      <c r="AP18" s="607" t="s">
        <v>240</v>
      </c>
      <c r="AQ18" s="608"/>
      <c r="AR18" s="608"/>
      <c r="AS18" s="608"/>
      <c r="AT18" s="608"/>
      <c r="AU18" s="608"/>
      <c r="AV18" s="608"/>
      <c r="AW18" s="608"/>
      <c r="AX18" s="608"/>
      <c r="AY18" s="608"/>
      <c r="AZ18" s="608"/>
      <c r="BA18" s="608"/>
      <c r="BB18" s="608"/>
      <c r="BC18" s="609"/>
      <c r="BD18" s="610">
        <v>44998939</v>
      </c>
      <c r="BE18" s="611"/>
      <c r="BF18" s="611"/>
      <c r="BG18" s="611"/>
      <c r="BH18" s="611"/>
      <c r="BI18" s="611"/>
      <c r="BJ18" s="611"/>
      <c r="BK18" s="612"/>
      <c r="BL18" s="613">
        <v>29.8</v>
      </c>
      <c r="BM18" s="613"/>
      <c r="BN18" s="613"/>
      <c r="BO18" s="613"/>
      <c r="BP18" s="614" t="s">
        <v>120</v>
      </c>
      <c r="BQ18" s="614"/>
      <c r="BR18" s="614"/>
      <c r="BS18" s="614"/>
      <c r="BT18" s="614"/>
      <c r="BU18" s="614"/>
      <c r="BV18" s="614"/>
      <c r="BW18" s="618"/>
      <c r="BY18" s="607" t="s">
        <v>241</v>
      </c>
      <c r="BZ18" s="608"/>
      <c r="CA18" s="608"/>
      <c r="CB18" s="608"/>
      <c r="CC18" s="608"/>
      <c r="CD18" s="608"/>
      <c r="CE18" s="608"/>
      <c r="CF18" s="608"/>
      <c r="CG18" s="608"/>
      <c r="CH18" s="608"/>
      <c r="CI18" s="608"/>
      <c r="CJ18" s="608"/>
      <c r="CK18" s="608"/>
      <c r="CL18" s="609"/>
      <c r="CM18" s="610">
        <v>92367651</v>
      </c>
      <c r="CN18" s="611"/>
      <c r="CO18" s="611"/>
      <c r="CP18" s="611"/>
      <c r="CQ18" s="611"/>
      <c r="CR18" s="611"/>
      <c r="CS18" s="611"/>
      <c r="CT18" s="612"/>
      <c r="CU18" s="613">
        <v>18.7</v>
      </c>
      <c r="CV18" s="613"/>
      <c r="CW18" s="613"/>
      <c r="CX18" s="613"/>
      <c r="CY18" s="619" t="s">
        <v>212</v>
      </c>
      <c r="CZ18" s="611"/>
      <c r="DA18" s="611"/>
      <c r="DB18" s="611"/>
      <c r="DC18" s="611"/>
      <c r="DD18" s="611"/>
      <c r="DE18" s="611"/>
      <c r="DF18" s="611"/>
      <c r="DG18" s="611"/>
      <c r="DH18" s="611"/>
      <c r="DI18" s="611"/>
      <c r="DJ18" s="611"/>
      <c r="DK18" s="612"/>
      <c r="DL18" s="619">
        <v>88177413</v>
      </c>
      <c r="DM18" s="611"/>
      <c r="DN18" s="611"/>
      <c r="DO18" s="611"/>
      <c r="DP18" s="611"/>
      <c r="DQ18" s="611"/>
      <c r="DR18" s="611"/>
      <c r="DS18" s="611"/>
      <c r="DT18" s="611"/>
      <c r="DU18" s="611"/>
      <c r="DV18" s="611"/>
      <c r="DW18" s="611"/>
      <c r="DX18" s="620"/>
    </row>
    <row r="19" spans="2:128" ht="11.25" customHeight="1" x14ac:dyDescent="0.2">
      <c r="B19" s="607" t="s">
        <v>242</v>
      </c>
      <c r="C19" s="608"/>
      <c r="D19" s="608"/>
      <c r="E19" s="608"/>
      <c r="F19" s="608"/>
      <c r="G19" s="608"/>
      <c r="H19" s="608"/>
      <c r="I19" s="608"/>
      <c r="J19" s="608"/>
      <c r="K19" s="608"/>
      <c r="L19" s="608"/>
      <c r="M19" s="608"/>
      <c r="N19" s="608"/>
      <c r="O19" s="608"/>
      <c r="P19" s="608"/>
      <c r="Q19" s="609"/>
      <c r="R19" s="610">
        <v>326564608</v>
      </c>
      <c r="S19" s="611"/>
      <c r="T19" s="611"/>
      <c r="U19" s="611"/>
      <c r="V19" s="611"/>
      <c r="W19" s="611"/>
      <c r="X19" s="611"/>
      <c r="Y19" s="612"/>
      <c r="Z19" s="615">
        <v>65.400000000000006</v>
      </c>
      <c r="AA19" s="616"/>
      <c r="AB19" s="616"/>
      <c r="AC19" s="621"/>
      <c r="AD19" s="619">
        <v>296202826</v>
      </c>
      <c r="AE19" s="611"/>
      <c r="AF19" s="611"/>
      <c r="AG19" s="611"/>
      <c r="AH19" s="611"/>
      <c r="AI19" s="611"/>
      <c r="AJ19" s="611"/>
      <c r="AK19" s="612"/>
      <c r="AL19" s="615">
        <v>99.5</v>
      </c>
      <c r="AM19" s="616"/>
      <c r="AN19" s="616"/>
      <c r="AO19" s="617"/>
      <c r="AP19" s="607" t="s">
        <v>243</v>
      </c>
      <c r="AQ19" s="608"/>
      <c r="AR19" s="608"/>
      <c r="AS19" s="608"/>
      <c r="AT19" s="608"/>
      <c r="AU19" s="608"/>
      <c r="AV19" s="608"/>
      <c r="AW19" s="608"/>
      <c r="AX19" s="608"/>
      <c r="AY19" s="608"/>
      <c r="AZ19" s="608"/>
      <c r="BA19" s="608"/>
      <c r="BB19" s="608"/>
      <c r="BC19" s="609"/>
      <c r="BD19" s="610">
        <v>2302193</v>
      </c>
      <c r="BE19" s="611"/>
      <c r="BF19" s="611"/>
      <c r="BG19" s="611"/>
      <c r="BH19" s="611"/>
      <c r="BI19" s="611"/>
      <c r="BJ19" s="611"/>
      <c r="BK19" s="612"/>
      <c r="BL19" s="613">
        <v>1.5</v>
      </c>
      <c r="BM19" s="613"/>
      <c r="BN19" s="613"/>
      <c r="BO19" s="613"/>
      <c r="BP19" s="614" t="s">
        <v>212</v>
      </c>
      <c r="BQ19" s="614"/>
      <c r="BR19" s="614"/>
      <c r="BS19" s="614"/>
      <c r="BT19" s="614"/>
      <c r="BU19" s="614"/>
      <c r="BV19" s="614"/>
      <c r="BW19" s="618"/>
      <c r="BY19" s="607" t="s">
        <v>244</v>
      </c>
      <c r="BZ19" s="608"/>
      <c r="CA19" s="608"/>
      <c r="CB19" s="608"/>
      <c r="CC19" s="608"/>
      <c r="CD19" s="608"/>
      <c r="CE19" s="608"/>
      <c r="CF19" s="608"/>
      <c r="CG19" s="608"/>
      <c r="CH19" s="608"/>
      <c r="CI19" s="608"/>
      <c r="CJ19" s="608"/>
      <c r="CK19" s="608"/>
      <c r="CL19" s="609"/>
      <c r="CM19" s="610" t="s">
        <v>119</v>
      </c>
      <c r="CN19" s="611"/>
      <c r="CO19" s="611"/>
      <c r="CP19" s="611"/>
      <c r="CQ19" s="611"/>
      <c r="CR19" s="611"/>
      <c r="CS19" s="611"/>
      <c r="CT19" s="612"/>
      <c r="CU19" s="613" t="s">
        <v>119</v>
      </c>
      <c r="CV19" s="613"/>
      <c r="CW19" s="613"/>
      <c r="CX19" s="613"/>
      <c r="CY19" s="619" t="s">
        <v>212</v>
      </c>
      <c r="CZ19" s="611"/>
      <c r="DA19" s="611"/>
      <c r="DB19" s="611"/>
      <c r="DC19" s="611"/>
      <c r="DD19" s="611"/>
      <c r="DE19" s="611"/>
      <c r="DF19" s="611"/>
      <c r="DG19" s="611"/>
      <c r="DH19" s="611"/>
      <c r="DI19" s="611"/>
      <c r="DJ19" s="611"/>
      <c r="DK19" s="612"/>
      <c r="DL19" s="619" t="s">
        <v>120</v>
      </c>
      <c r="DM19" s="611"/>
      <c r="DN19" s="611"/>
      <c r="DO19" s="611"/>
      <c r="DP19" s="611"/>
      <c r="DQ19" s="611"/>
      <c r="DR19" s="611"/>
      <c r="DS19" s="611"/>
      <c r="DT19" s="611"/>
      <c r="DU19" s="611"/>
      <c r="DV19" s="611"/>
      <c r="DW19" s="611"/>
      <c r="DX19" s="620"/>
    </row>
    <row r="20" spans="2:128" ht="11.25" customHeight="1" x14ac:dyDescent="0.2">
      <c r="B20" s="607" t="s">
        <v>245</v>
      </c>
      <c r="C20" s="608"/>
      <c r="D20" s="608"/>
      <c r="E20" s="608"/>
      <c r="F20" s="608"/>
      <c r="G20" s="608"/>
      <c r="H20" s="608"/>
      <c r="I20" s="608"/>
      <c r="J20" s="608"/>
      <c r="K20" s="608"/>
      <c r="L20" s="608"/>
      <c r="M20" s="608"/>
      <c r="N20" s="608"/>
      <c r="O20" s="608"/>
      <c r="P20" s="608"/>
      <c r="Q20" s="609"/>
      <c r="R20" s="610">
        <v>316734</v>
      </c>
      <c r="S20" s="611"/>
      <c r="T20" s="611"/>
      <c r="U20" s="611"/>
      <c r="V20" s="611"/>
      <c r="W20" s="611"/>
      <c r="X20" s="611"/>
      <c r="Y20" s="612"/>
      <c r="Z20" s="615">
        <v>0.1</v>
      </c>
      <c r="AA20" s="616"/>
      <c r="AB20" s="616"/>
      <c r="AC20" s="621"/>
      <c r="AD20" s="619">
        <v>316734</v>
      </c>
      <c r="AE20" s="611"/>
      <c r="AF20" s="611"/>
      <c r="AG20" s="611"/>
      <c r="AH20" s="611"/>
      <c r="AI20" s="611"/>
      <c r="AJ20" s="611"/>
      <c r="AK20" s="612"/>
      <c r="AL20" s="615">
        <v>0.1</v>
      </c>
      <c r="AM20" s="616"/>
      <c r="AN20" s="616"/>
      <c r="AO20" s="617"/>
      <c r="AP20" s="622" t="s">
        <v>246</v>
      </c>
      <c r="AQ20" s="623"/>
      <c r="AR20" s="623"/>
      <c r="AS20" s="623"/>
      <c r="AT20" s="623"/>
      <c r="AU20" s="623"/>
      <c r="AV20" s="623"/>
      <c r="AW20" s="623"/>
      <c r="AX20" s="623"/>
      <c r="AY20" s="623"/>
      <c r="AZ20" s="623"/>
      <c r="BA20" s="623"/>
      <c r="BB20" s="623"/>
      <c r="BC20" s="624"/>
      <c r="BD20" s="610">
        <v>1136920</v>
      </c>
      <c r="BE20" s="611"/>
      <c r="BF20" s="611"/>
      <c r="BG20" s="611"/>
      <c r="BH20" s="611"/>
      <c r="BI20" s="611"/>
      <c r="BJ20" s="611"/>
      <c r="BK20" s="612"/>
      <c r="BL20" s="613">
        <v>0.8</v>
      </c>
      <c r="BM20" s="613"/>
      <c r="BN20" s="613"/>
      <c r="BO20" s="613"/>
      <c r="BP20" s="614" t="s">
        <v>119</v>
      </c>
      <c r="BQ20" s="614"/>
      <c r="BR20" s="614"/>
      <c r="BS20" s="614"/>
      <c r="BT20" s="614"/>
      <c r="BU20" s="614"/>
      <c r="BV20" s="614"/>
      <c r="BW20" s="618"/>
      <c r="BY20" s="622" t="s">
        <v>247</v>
      </c>
      <c r="BZ20" s="623"/>
      <c r="CA20" s="623"/>
      <c r="CB20" s="623"/>
      <c r="CC20" s="623"/>
      <c r="CD20" s="623"/>
      <c r="CE20" s="623"/>
      <c r="CF20" s="623"/>
      <c r="CG20" s="623"/>
      <c r="CH20" s="623"/>
      <c r="CI20" s="623"/>
      <c r="CJ20" s="623"/>
      <c r="CK20" s="623"/>
      <c r="CL20" s="624"/>
      <c r="CM20" s="610" t="s">
        <v>212</v>
      </c>
      <c r="CN20" s="611"/>
      <c r="CO20" s="611"/>
      <c r="CP20" s="611"/>
      <c r="CQ20" s="611"/>
      <c r="CR20" s="611"/>
      <c r="CS20" s="611"/>
      <c r="CT20" s="612"/>
      <c r="CU20" s="613" t="s">
        <v>212</v>
      </c>
      <c r="CV20" s="613"/>
      <c r="CW20" s="613"/>
      <c r="CX20" s="613"/>
      <c r="CY20" s="619" t="s">
        <v>119</v>
      </c>
      <c r="CZ20" s="611"/>
      <c r="DA20" s="611"/>
      <c r="DB20" s="611"/>
      <c r="DC20" s="611"/>
      <c r="DD20" s="611"/>
      <c r="DE20" s="611"/>
      <c r="DF20" s="611"/>
      <c r="DG20" s="611"/>
      <c r="DH20" s="611"/>
      <c r="DI20" s="611"/>
      <c r="DJ20" s="611"/>
      <c r="DK20" s="612"/>
      <c r="DL20" s="619" t="s">
        <v>120</v>
      </c>
      <c r="DM20" s="611"/>
      <c r="DN20" s="611"/>
      <c r="DO20" s="611"/>
      <c r="DP20" s="611"/>
      <c r="DQ20" s="611"/>
      <c r="DR20" s="611"/>
      <c r="DS20" s="611"/>
      <c r="DT20" s="611"/>
      <c r="DU20" s="611"/>
      <c r="DV20" s="611"/>
      <c r="DW20" s="611"/>
      <c r="DX20" s="620"/>
    </row>
    <row r="21" spans="2:128" ht="11.25" customHeight="1" x14ac:dyDescent="0.2">
      <c r="B21" s="607" t="s">
        <v>248</v>
      </c>
      <c r="C21" s="608"/>
      <c r="D21" s="608"/>
      <c r="E21" s="608"/>
      <c r="F21" s="608"/>
      <c r="G21" s="608"/>
      <c r="H21" s="608"/>
      <c r="I21" s="608"/>
      <c r="J21" s="608"/>
      <c r="K21" s="608"/>
      <c r="L21" s="608"/>
      <c r="M21" s="608"/>
      <c r="N21" s="608"/>
      <c r="O21" s="608"/>
      <c r="P21" s="608"/>
      <c r="Q21" s="609"/>
      <c r="R21" s="610">
        <v>6374025</v>
      </c>
      <c r="S21" s="611"/>
      <c r="T21" s="611"/>
      <c r="U21" s="611"/>
      <c r="V21" s="611"/>
      <c r="W21" s="611"/>
      <c r="X21" s="611"/>
      <c r="Y21" s="612"/>
      <c r="Z21" s="615">
        <v>1.3</v>
      </c>
      <c r="AA21" s="616"/>
      <c r="AB21" s="616"/>
      <c r="AC21" s="621"/>
      <c r="AD21" s="619" t="s">
        <v>212</v>
      </c>
      <c r="AE21" s="611"/>
      <c r="AF21" s="611"/>
      <c r="AG21" s="611"/>
      <c r="AH21" s="611"/>
      <c r="AI21" s="611"/>
      <c r="AJ21" s="611"/>
      <c r="AK21" s="612"/>
      <c r="AL21" s="615" t="s">
        <v>212</v>
      </c>
      <c r="AM21" s="616"/>
      <c r="AN21" s="616"/>
      <c r="AO21" s="617"/>
      <c r="AP21" s="622" t="s">
        <v>249</v>
      </c>
      <c r="AQ21" s="623"/>
      <c r="AR21" s="623"/>
      <c r="AS21" s="623"/>
      <c r="AT21" s="623"/>
      <c r="AU21" s="623"/>
      <c r="AV21" s="623"/>
      <c r="AW21" s="623"/>
      <c r="AX21" s="623"/>
      <c r="AY21" s="623"/>
      <c r="AZ21" s="623"/>
      <c r="BA21" s="623"/>
      <c r="BB21" s="623"/>
      <c r="BC21" s="624"/>
      <c r="BD21" s="610">
        <v>818423</v>
      </c>
      <c r="BE21" s="611"/>
      <c r="BF21" s="611"/>
      <c r="BG21" s="611"/>
      <c r="BH21" s="611"/>
      <c r="BI21" s="611"/>
      <c r="BJ21" s="611"/>
      <c r="BK21" s="612"/>
      <c r="BL21" s="613">
        <v>0.5</v>
      </c>
      <c r="BM21" s="613"/>
      <c r="BN21" s="613"/>
      <c r="BO21" s="613"/>
      <c r="BP21" s="614" t="s">
        <v>120</v>
      </c>
      <c r="BQ21" s="614"/>
      <c r="BR21" s="614"/>
      <c r="BS21" s="614"/>
      <c r="BT21" s="614"/>
      <c r="BU21" s="614"/>
      <c r="BV21" s="614"/>
      <c r="BW21" s="618"/>
      <c r="BY21" s="622" t="s">
        <v>250</v>
      </c>
      <c r="BZ21" s="623"/>
      <c r="CA21" s="623"/>
      <c r="CB21" s="623"/>
      <c r="CC21" s="623"/>
      <c r="CD21" s="623"/>
      <c r="CE21" s="623"/>
      <c r="CF21" s="623"/>
      <c r="CG21" s="623"/>
      <c r="CH21" s="623"/>
      <c r="CI21" s="623"/>
      <c r="CJ21" s="623"/>
      <c r="CK21" s="623"/>
      <c r="CL21" s="624"/>
      <c r="CM21" s="610">
        <v>468565</v>
      </c>
      <c r="CN21" s="611"/>
      <c r="CO21" s="611"/>
      <c r="CP21" s="611"/>
      <c r="CQ21" s="611"/>
      <c r="CR21" s="611"/>
      <c r="CS21" s="611"/>
      <c r="CT21" s="612"/>
      <c r="CU21" s="613">
        <v>0.1</v>
      </c>
      <c r="CV21" s="613"/>
      <c r="CW21" s="613"/>
      <c r="CX21" s="613"/>
      <c r="CY21" s="619" t="s">
        <v>120</v>
      </c>
      <c r="CZ21" s="611"/>
      <c r="DA21" s="611"/>
      <c r="DB21" s="611"/>
      <c r="DC21" s="611"/>
      <c r="DD21" s="611"/>
      <c r="DE21" s="611"/>
      <c r="DF21" s="611"/>
      <c r="DG21" s="611"/>
      <c r="DH21" s="611"/>
      <c r="DI21" s="611"/>
      <c r="DJ21" s="611"/>
      <c r="DK21" s="612"/>
      <c r="DL21" s="619">
        <v>468565</v>
      </c>
      <c r="DM21" s="611"/>
      <c r="DN21" s="611"/>
      <c r="DO21" s="611"/>
      <c r="DP21" s="611"/>
      <c r="DQ21" s="611"/>
      <c r="DR21" s="611"/>
      <c r="DS21" s="611"/>
      <c r="DT21" s="611"/>
      <c r="DU21" s="611"/>
      <c r="DV21" s="611"/>
      <c r="DW21" s="611"/>
      <c r="DX21" s="620"/>
    </row>
    <row r="22" spans="2:128" ht="11.25" customHeight="1" x14ac:dyDescent="0.2">
      <c r="B22" s="607" t="s">
        <v>251</v>
      </c>
      <c r="C22" s="608"/>
      <c r="D22" s="608"/>
      <c r="E22" s="608"/>
      <c r="F22" s="608"/>
      <c r="G22" s="608"/>
      <c r="H22" s="608"/>
      <c r="I22" s="608"/>
      <c r="J22" s="608"/>
      <c r="K22" s="608"/>
      <c r="L22" s="608"/>
      <c r="M22" s="608"/>
      <c r="N22" s="608"/>
      <c r="O22" s="608"/>
      <c r="P22" s="608"/>
      <c r="Q22" s="609"/>
      <c r="R22" s="610">
        <v>5664610</v>
      </c>
      <c r="S22" s="611"/>
      <c r="T22" s="611"/>
      <c r="U22" s="611"/>
      <c r="V22" s="611"/>
      <c r="W22" s="611"/>
      <c r="X22" s="611"/>
      <c r="Y22" s="612"/>
      <c r="Z22" s="615">
        <v>1.1000000000000001</v>
      </c>
      <c r="AA22" s="616"/>
      <c r="AB22" s="616"/>
      <c r="AC22" s="621"/>
      <c r="AD22" s="619">
        <v>1032017</v>
      </c>
      <c r="AE22" s="611"/>
      <c r="AF22" s="611"/>
      <c r="AG22" s="611"/>
      <c r="AH22" s="611"/>
      <c r="AI22" s="611"/>
      <c r="AJ22" s="611"/>
      <c r="AK22" s="612"/>
      <c r="AL22" s="615">
        <v>0.3</v>
      </c>
      <c r="AM22" s="616"/>
      <c r="AN22" s="616"/>
      <c r="AO22" s="617"/>
      <c r="AP22" s="622" t="s">
        <v>252</v>
      </c>
      <c r="AQ22" s="623"/>
      <c r="AR22" s="623"/>
      <c r="AS22" s="623"/>
      <c r="AT22" s="623"/>
      <c r="AU22" s="623"/>
      <c r="AV22" s="623"/>
      <c r="AW22" s="623"/>
      <c r="AX22" s="623"/>
      <c r="AY22" s="623"/>
      <c r="AZ22" s="623"/>
      <c r="BA22" s="623"/>
      <c r="BB22" s="623"/>
      <c r="BC22" s="624"/>
      <c r="BD22" s="610">
        <v>1838810</v>
      </c>
      <c r="BE22" s="611"/>
      <c r="BF22" s="611"/>
      <c r="BG22" s="611"/>
      <c r="BH22" s="611"/>
      <c r="BI22" s="611"/>
      <c r="BJ22" s="611"/>
      <c r="BK22" s="612"/>
      <c r="BL22" s="613">
        <v>1.2</v>
      </c>
      <c r="BM22" s="613"/>
      <c r="BN22" s="613"/>
      <c r="BO22" s="613"/>
      <c r="BP22" s="614" t="s">
        <v>212</v>
      </c>
      <c r="BQ22" s="614"/>
      <c r="BR22" s="614"/>
      <c r="BS22" s="614"/>
      <c r="BT22" s="614"/>
      <c r="BU22" s="614"/>
      <c r="BV22" s="614"/>
      <c r="BW22" s="618"/>
      <c r="BY22" s="622" t="s">
        <v>253</v>
      </c>
      <c r="BZ22" s="623"/>
      <c r="CA22" s="623"/>
      <c r="CB22" s="623"/>
      <c r="CC22" s="623"/>
      <c r="CD22" s="623"/>
      <c r="CE22" s="623"/>
      <c r="CF22" s="623"/>
      <c r="CG22" s="623"/>
      <c r="CH22" s="623"/>
      <c r="CI22" s="623"/>
      <c r="CJ22" s="623"/>
      <c r="CK22" s="623"/>
      <c r="CL22" s="624"/>
      <c r="CM22" s="610">
        <v>1471659</v>
      </c>
      <c r="CN22" s="611"/>
      <c r="CO22" s="611"/>
      <c r="CP22" s="611"/>
      <c r="CQ22" s="611"/>
      <c r="CR22" s="611"/>
      <c r="CS22" s="611"/>
      <c r="CT22" s="612"/>
      <c r="CU22" s="613">
        <v>0.3</v>
      </c>
      <c r="CV22" s="613"/>
      <c r="CW22" s="613"/>
      <c r="CX22" s="613"/>
      <c r="CY22" s="619" t="s">
        <v>119</v>
      </c>
      <c r="CZ22" s="611"/>
      <c r="DA22" s="611"/>
      <c r="DB22" s="611"/>
      <c r="DC22" s="611"/>
      <c r="DD22" s="611"/>
      <c r="DE22" s="611"/>
      <c r="DF22" s="611"/>
      <c r="DG22" s="611"/>
      <c r="DH22" s="611"/>
      <c r="DI22" s="611"/>
      <c r="DJ22" s="611"/>
      <c r="DK22" s="612"/>
      <c r="DL22" s="619">
        <v>1471659</v>
      </c>
      <c r="DM22" s="611"/>
      <c r="DN22" s="611"/>
      <c r="DO22" s="611"/>
      <c r="DP22" s="611"/>
      <c r="DQ22" s="611"/>
      <c r="DR22" s="611"/>
      <c r="DS22" s="611"/>
      <c r="DT22" s="611"/>
      <c r="DU22" s="611"/>
      <c r="DV22" s="611"/>
      <c r="DW22" s="611"/>
      <c r="DX22" s="620"/>
    </row>
    <row r="23" spans="2:128" ht="11.25" customHeight="1" x14ac:dyDescent="0.2">
      <c r="B23" s="607" t="s">
        <v>254</v>
      </c>
      <c r="C23" s="608"/>
      <c r="D23" s="608"/>
      <c r="E23" s="608"/>
      <c r="F23" s="608"/>
      <c r="G23" s="608"/>
      <c r="H23" s="608"/>
      <c r="I23" s="608"/>
      <c r="J23" s="608"/>
      <c r="K23" s="608"/>
      <c r="L23" s="608"/>
      <c r="M23" s="608"/>
      <c r="N23" s="608"/>
      <c r="O23" s="608"/>
      <c r="P23" s="608"/>
      <c r="Q23" s="609"/>
      <c r="R23" s="610">
        <v>1958094</v>
      </c>
      <c r="S23" s="611"/>
      <c r="T23" s="611"/>
      <c r="U23" s="611"/>
      <c r="V23" s="611"/>
      <c r="W23" s="611"/>
      <c r="X23" s="611"/>
      <c r="Y23" s="612"/>
      <c r="Z23" s="615">
        <v>0.4</v>
      </c>
      <c r="AA23" s="616"/>
      <c r="AB23" s="616"/>
      <c r="AC23" s="621"/>
      <c r="AD23" s="619">
        <v>1011</v>
      </c>
      <c r="AE23" s="611"/>
      <c r="AF23" s="611"/>
      <c r="AG23" s="611"/>
      <c r="AH23" s="611"/>
      <c r="AI23" s="611"/>
      <c r="AJ23" s="611"/>
      <c r="AK23" s="612"/>
      <c r="AL23" s="615">
        <v>0</v>
      </c>
      <c r="AM23" s="616"/>
      <c r="AN23" s="616"/>
      <c r="AO23" s="617"/>
      <c r="AP23" s="622" t="s">
        <v>255</v>
      </c>
      <c r="AQ23" s="623"/>
      <c r="AR23" s="623"/>
      <c r="AS23" s="623"/>
      <c r="AT23" s="623"/>
      <c r="AU23" s="623"/>
      <c r="AV23" s="623"/>
      <c r="AW23" s="623"/>
      <c r="AX23" s="623"/>
      <c r="AY23" s="623"/>
      <c r="AZ23" s="623"/>
      <c r="BA23" s="623"/>
      <c r="BB23" s="623"/>
      <c r="BC23" s="624"/>
      <c r="BD23" s="610">
        <v>6861076</v>
      </c>
      <c r="BE23" s="611"/>
      <c r="BF23" s="611"/>
      <c r="BG23" s="611"/>
      <c r="BH23" s="611"/>
      <c r="BI23" s="611"/>
      <c r="BJ23" s="611"/>
      <c r="BK23" s="612"/>
      <c r="BL23" s="613">
        <v>4.5999999999999996</v>
      </c>
      <c r="BM23" s="613"/>
      <c r="BN23" s="613"/>
      <c r="BO23" s="613"/>
      <c r="BP23" s="614" t="s">
        <v>119</v>
      </c>
      <c r="BQ23" s="614"/>
      <c r="BR23" s="614"/>
      <c r="BS23" s="614"/>
      <c r="BT23" s="614"/>
      <c r="BU23" s="614"/>
      <c r="BV23" s="614"/>
      <c r="BW23" s="618"/>
      <c r="BY23" s="622" t="s">
        <v>256</v>
      </c>
      <c r="BZ23" s="623"/>
      <c r="CA23" s="623"/>
      <c r="CB23" s="623"/>
      <c r="CC23" s="623"/>
      <c r="CD23" s="623"/>
      <c r="CE23" s="623"/>
      <c r="CF23" s="623"/>
      <c r="CG23" s="623"/>
      <c r="CH23" s="623"/>
      <c r="CI23" s="623"/>
      <c r="CJ23" s="623"/>
      <c r="CK23" s="623"/>
      <c r="CL23" s="624"/>
      <c r="CM23" s="610">
        <v>1183031</v>
      </c>
      <c r="CN23" s="611"/>
      <c r="CO23" s="611"/>
      <c r="CP23" s="611"/>
      <c r="CQ23" s="611"/>
      <c r="CR23" s="611"/>
      <c r="CS23" s="611"/>
      <c r="CT23" s="612"/>
      <c r="CU23" s="613">
        <v>0.2</v>
      </c>
      <c r="CV23" s="613"/>
      <c r="CW23" s="613"/>
      <c r="CX23" s="613"/>
      <c r="CY23" s="619" t="s">
        <v>119</v>
      </c>
      <c r="CZ23" s="611"/>
      <c r="DA23" s="611"/>
      <c r="DB23" s="611"/>
      <c r="DC23" s="611"/>
      <c r="DD23" s="611"/>
      <c r="DE23" s="611"/>
      <c r="DF23" s="611"/>
      <c r="DG23" s="611"/>
      <c r="DH23" s="611"/>
      <c r="DI23" s="611"/>
      <c r="DJ23" s="611"/>
      <c r="DK23" s="612"/>
      <c r="DL23" s="619">
        <v>1183031</v>
      </c>
      <c r="DM23" s="611"/>
      <c r="DN23" s="611"/>
      <c r="DO23" s="611"/>
      <c r="DP23" s="611"/>
      <c r="DQ23" s="611"/>
      <c r="DR23" s="611"/>
      <c r="DS23" s="611"/>
      <c r="DT23" s="611"/>
      <c r="DU23" s="611"/>
      <c r="DV23" s="611"/>
      <c r="DW23" s="611"/>
      <c r="DX23" s="620"/>
    </row>
    <row r="24" spans="2:128" ht="11.25" customHeight="1" x14ac:dyDescent="0.2">
      <c r="B24" s="607" t="s">
        <v>257</v>
      </c>
      <c r="C24" s="608"/>
      <c r="D24" s="608"/>
      <c r="E24" s="608"/>
      <c r="F24" s="608"/>
      <c r="G24" s="608"/>
      <c r="H24" s="608"/>
      <c r="I24" s="608"/>
      <c r="J24" s="608"/>
      <c r="K24" s="608"/>
      <c r="L24" s="608"/>
      <c r="M24" s="608"/>
      <c r="N24" s="608"/>
      <c r="O24" s="608"/>
      <c r="P24" s="608"/>
      <c r="Q24" s="609"/>
      <c r="R24" s="610">
        <v>59636596</v>
      </c>
      <c r="S24" s="611"/>
      <c r="T24" s="611"/>
      <c r="U24" s="611"/>
      <c r="V24" s="611"/>
      <c r="W24" s="611"/>
      <c r="X24" s="611"/>
      <c r="Y24" s="612"/>
      <c r="Z24" s="615">
        <v>11.9</v>
      </c>
      <c r="AA24" s="616"/>
      <c r="AB24" s="616"/>
      <c r="AC24" s="621"/>
      <c r="AD24" s="619" t="s">
        <v>119</v>
      </c>
      <c r="AE24" s="611"/>
      <c r="AF24" s="611"/>
      <c r="AG24" s="611"/>
      <c r="AH24" s="611"/>
      <c r="AI24" s="611"/>
      <c r="AJ24" s="611"/>
      <c r="AK24" s="612"/>
      <c r="AL24" s="615" t="s">
        <v>212</v>
      </c>
      <c r="AM24" s="616"/>
      <c r="AN24" s="616"/>
      <c r="AO24" s="617"/>
      <c r="AP24" s="622" t="s">
        <v>258</v>
      </c>
      <c r="AQ24" s="623"/>
      <c r="AR24" s="623"/>
      <c r="AS24" s="623"/>
      <c r="AT24" s="623"/>
      <c r="AU24" s="623"/>
      <c r="AV24" s="623"/>
      <c r="AW24" s="623"/>
      <c r="AX24" s="623"/>
      <c r="AY24" s="623"/>
      <c r="AZ24" s="623"/>
      <c r="BA24" s="623"/>
      <c r="BB24" s="623"/>
      <c r="BC24" s="624"/>
      <c r="BD24" s="610">
        <v>15218603</v>
      </c>
      <c r="BE24" s="611"/>
      <c r="BF24" s="611"/>
      <c r="BG24" s="611"/>
      <c r="BH24" s="611"/>
      <c r="BI24" s="611"/>
      <c r="BJ24" s="611"/>
      <c r="BK24" s="612"/>
      <c r="BL24" s="613">
        <v>10.1</v>
      </c>
      <c r="BM24" s="613"/>
      <c r="BN24" s="613"/>
      <c r="BO24" s="613"/>
      <c r="BP24" s="614" t="s">
        <v>120</v>
      </c>
      <c r="BQ24" s="614"/>
      <c r="BR24" s="614"/>
      <c r="BS24" s="614"/>
      <c r="BT24" s="614"/>
      <c r="BU24" s="614"/>
      <c r="BV24" s="614"/>
      <c r="BW24" s="618"/>
      <c r="BY24" s="622" t="s">
        <v>259</v>
      </c>
      <c r="BZ24" s="623"/>
      <c r="CA24" s="623"/>
      <c r="CB24" s="623"/>
      <c r="CC24" s="623"/>
      <c r="CD24" s="623"/>
      <c r="CE24" s="623"/>
      <c r="CF24" s="623"/>
      <c r="CG24" s="623"/>
      <c r="CH24" s="623"/>
      <c r="CI24" s="623"/>
      <c r="CJ24" s="623"/>
      <c r="CK24" s="623"/>
      <c r="CL24" s="624"/>
      <c r="CM24" s="610" t="s">
        <v>212</v>
      </c>
      <c r="CN24" s="611"/>
      <c r="CO24" s="611"/>
      <c r="CP24" s="611"/>
      <c r="CQ24" s="611"/>
      <c r="CR24" s="611"/>
      <c r="CS24" s="611"/>
      <c r="CT24" s="612"/>
      <c r="CU24" s="613" t="s">
        <v>212</v>
      </c>
      <c r="CV24" s="613"/>
      <c r="CW24" s="613"/>
      <c r="CX24" s="613"/>
      <c r="CY24" s="619" t="s">
        <v>212</v>
      </c>
      <c r="CZ24" s="611"/>
      <c r="DA24" s="611"/>
      <c r="DB24" s="611"/>
      <c r="DC24" s="611"/>
      <c r="DD24" s="611"/>
      <c r="DE24" s="611"/>
      <c r="DF24" s="611"/>
      <c r="DG24" s="611"/>
      <c r="DH24" s="611"/>
      <c r="DI24" s="611"/>
      <c r="DJ24" s="611"/>
      <c r="DK24" s="612"/>
      <c r="DL24" s="619" t="s">
        <v>120</v>
      </c>
      <c r="DM24" s="611"/>
      <c r="DN24" s="611"/>
      <c r="DO24" s="611"/>
      <c r="DP24" s="611"/>
      <c r="DQ24" s="611"/>
      <c r="DR24" s="611"/>
      <c r="DS24" s="611"/>
      <c r="DT24" s="611"/>
      <c r="DU24" s="611"/>
      <c r="DV24" s="611"/>
      <c r="DW24" s="611"/>
      <c r="DX24" s="620"/>
    </row>
    <row r="25" spans="2:128" ht="11.25" customHeight="1" x14ac:dyDescent="0.2">
      <c r="B25" s="607" t="s">
        <v>260</v>
      </c>
      <c r="C25" s="608"/>
      <c r="D25" s="608"/>
      <c r="E25" s="608"/>
      <c r="F25" s="608"/>
      <c r="G25" s="608"/>
      <c r="H25" s="608"/>
      <c r="I25" s="608"/>
      <c r="J25" s="608"/>
      <c r="K25" s="608"/>
      <c r="L25" s="608"/>
      <c r="M25" s="608"/>
      <c r="N25" s="608"/>
      <c r="O25" s="608"/>
      <c r="P25" s="608"/>
      <c r="Q25" s="609"/>
      <c r="R25" s="610" t="s">
        <v>120</v>
      </c>
      <c r="S25" s="611"/>
      <c r="T25" s="611"/>
      <c r="U25" s="611"/>
      <c r="V25" s="611"/>
      <c r="W25" s="611"/>
      <c r="X25" s="611"/>
      <c r="Y25" s="612"/>
      <c r="Z25" s="615" t="s">
        <v>212</v>
      </c>
      <c r="AA25" s="616"/>
      <c r="AB25" s="616"/>
      <c r="AC25" s="621"/>
      <c r="AD25" s="619" t="s">
        <v>212</v>
      </c>
      <c r="AE25" s="611"/>
      <c r="AF25" s="611"/>
      <c r="AG25" s="611"/>
      <c r="AH25" s="611"/>
      <c r="AI25" s="611"/>
      <c r="AJ25" s="611"/>
      <c r="AK25" s="612"/>
      <c r="AL25" s="615" t="s">
        <v>212</v>
      </c>
      <c r="AM25" s="616"/>
      <c r="AN25" s="616"/>
      <c r="AO25" s="617"/>
      <c r="AP25" s="622" t="s">
        <v>261</v>
      </c>
      <c r="AQ25" s="623"/>
      <c r="AR25" s="623"/>
      <c r="AS25" s="623"/>
      <c r="AT25" s="623"/>
      <c r="AU25" s="623"/>
      <c r="AV25" s="623"/>
      <c r="AW25" s="623"/>
      <c r="AX25" s="623"/>
      <c r="AY25" s="623"/>
      <c r="AZ25" s="623"/>
      <c r="BA25" s="623"/>
      <c r="BB25" s="623"/>
      <c r="BC25" s="624"/>
      <c r="BD25" s="610">
        <v>738</v>
      </c>
      <c r="BE25" s="611"/>
      <c r="BF25" s="611"/>
      <c r="BG25" s="611"/>
      <c r="BH25" s="611"/>
      <c r="BI25" s="611"/>
      <c r="BJ25" s="611"/>
      <c r="BK25" s="612"/>
      <c r="BL25" s="613">
        <v>0</v>
      </c>
      <c r="BM25" s="613"/>
      <c r="BN25" s="613"/>
      <c r="BO25" s="613"/>
      <c r="BP25" s="614" t="s">
        <v>119</v>
      </c>
      <c r="BQ25" s="614"/>
      <c r="BR25" s="614"/>
      <c r="BS25" s="614"/>
      <c r="BT25" s="614"/>
      <c r="BU25" s="614"/>
      <c r="BV25" s="614"/>
      <c r="BW25" s="618"/>
      <c r="BY25" s="622" t="s">
        <v>262</v>
      </c>
      <c r="BZ25" s="623"/>
      <c r="CA25" s="623"/>
      <c r="CB25" s="623"/>
      <c r="CC25" s="623"/>
      <c r="CD25" s="623"/>
      <c r="CE25" s="623"/>
      <c r="CF25" s="623"/>
      <c r="CG25" s="623"/>
      <c r="CH25" s="623"/>
      <c r="CI25" s="623"/>
      <c r="CJ25" s="623"/>
      <c r="CK25" s="623"/>
      <c r="CL25" s="624"/>
      <c r="CM25" s="610" t="s">
        <v>119</v>
      </c>
      <c r="CN25" s="611"/>
      <c r="CO25" s="611"/>
      <c r="CP25" s="611"/>
      <c r="CQ25" s="611"/>
      <c r="CR25" s="611"/>
      <c r="CS25" s="611"/>
      <c r="CT25" s="612"/>
      <c r="CU25" s="613" t="s">
        <v>120</v>
      </c>
      <c r="CV25" s="613"/>
      <c r="CW25" s="613"/>
      <c r="CX25" s="613"/>
      <c r="CY25" s="619" t="s">
        <v>119</v>
      </c>
      <c r="CZ25" s="611"/>
      <c r="DA25" s="611"/>
      <c r="DB25" s="611"/>
      <c r="DC25" s="611"/>
      <c r="DD25" s="611"/>
      <c r="DE25" s="611"/>
      <c r="DF25" s="611"/>
      <c r="DG25" s="611"/>
      <c r="DH25" s="611"/>
      <c r="DI25" s="611"/>
      <c r="DJ25" s="611"/>
      <c r="DK25" s="612"/>
      <c r="DL25" s="619" t="s">
        <v>120</v>
      </c>
      <c r="DM25" s="611"/>
      <c r="DN25" s="611"/>
      <c r="DO25" s="611"/>
      <c r="DP25" s="611"/>
      <c r="DQ25" s="611"/>
      <c r="DR25" s="611"/>
      <c r="DS25" s="611"/>
      <c r="DT25" s="611"/>
      <c r="DU25" s="611"/>
      <c r="DV25" s="611"/>
      <c r="DW25" s="611"/>
      <c r="DX25" s="620"/>
    </row>
    <row r="26" spans="2:128" ht="11.25" customHeight="1" x14ac:dyDescent="0.2">
      <c r="B26" s="607" t="s">
        <v>263</v>
      </c>
      <c r="C26" s="608"/>
      <c r="D26" s="608"/>
      <c r="E26" s="608"/>
      <c r="F26" s="608"/>
      <c r="G26" s="608"/>
      <c r="H26" s="608"/>
      <c r="I26" s="608"/>
      <c r="J26" s="608"/>
      <c r="K26" s="608"/>
      <c r="L26" s="608"/>
      <c r="M26" s="608"/>
      <c r="N26" s="608"/>
      <c r="O26" s="608"/>
      <c r="P26" s="608"/>
      <c r="Q26" s="609"/>
      <c r="R26" s="610">
        <v>839238</v>
      </c>
      <c r="S26" s="611"/>
      <c r="T26" s="611"/>
      <c r="U26" s="611"/>
      <c r="V26" s="611"/>
      <c r="W26" s="611"/>
      <c r="X26" s="611"/>
      <c r="Y26" s="612"/>
      <c r="Z26" s="615">
        <v>0.2</v>
      </c>
      <c r="AA26" s="616"/>
      <c r="AB26" s="616"/>
      <c r="AC26" s="621"/>
      <c r="AD26" s="619">
        <v>42576</v>
      </c>
      <c r="AE26" s="611"/>
      <c r="AF26" s="611"/>
      <c r="AG26" s="611"/>
      <c r="AH26" s="611"/>
      <c r="AI26" s="611"/>
      <c r="AJ26" s="611"/>
      <c r="AK26" s="612"/>
      <c r="AL26" s="615">
        <v>0</v>
      </c>
      <c r="AM26" s="616"/>
      <c r="AN26" s="616"/>
      <c r="AO26" s="617"/>
      <c r="AP26" s="622" t="s">
        <v>264</v>
      </c>
      <c r="AQ26" s="623"/>
      <c r="AR26" s="623"/>
      <c r="AS26" s="623"/>
      <c r="AT26" s="623"/>
      <c r="AU26" s="623"/>
      <c r="AV26" s="623"/>
      <c r="AW26" s="623"/>
      <c r="AX26" s="623"/>
      <c r="AY26" s="623"/>
      <c r="AZ26" s="623"/>
      <c r="BA26" s="623"/>
      <c r="BB26" s="623"/>
      <c r="BC26" s="624"/>
      <c r="BD26" s="610" t="s">
        <v>119</v>
      </c>
      <c r="BE26" s="611"/>
      <c r="BF26" s="611"/>
      <c r="BG26" s="611"/>
      <c r="BH26" s="611"/>
      <c r="BI26" s="611"/>
      <c r="BJ26" s="611"/>
      <c r="BK26" s="612"/>
      <c r="BL26" s="613" t="s">
        <v>119</v>
      </c>
      <c r="BM26" s="613"/>
      <c r="BN26" s="613"/>
      <c r="BO26" s="613"/>
      <c r="BP26" s="614" t="s">
        <v>119</v>
      </c>
      <c r="BQ26" s="614"/>
      <c r="BR26" s="614"/>
      <c r="BS26" s="614"/>
      <c r="BT26" s="614"/>
      <c r="BU26" s="614"/>
      <c r="BV26" s="614"/>
      <c r="BW26" s="618"/>
      <c r="BY26" s="622" t="s">
        <v>265</v>
      </c>
      <c r="BZ26" s="623"/>
      <c r="CA26" s="623"/>
      <c r="CB26" s="623"/>
      <c r="CC26" s="623"/>
      <c r="CD26" s="623"/>
      <c r="CE26" s="623"/>
      <c r="CF26" s="623"/>
      <c r="CG26" s="623"/>
      <c r="CH26" s="623"/>
      <c r="CI26" s="623"/>
      <c r="CJ26" s="623"/>
      <c r="CK26" s="623"/>
      <c r="CL26" s="624"/>
      <c r="CM26" s="610">
        <v>22467599</v>
      </c>
      <c r="CN26" s="611"/>
      <c r="CO26" s="611"/>
      <c r="CP26" s="611"/>
      <c r="CQ26" s="611"/>
      <c r="CR26" s="611"/>
      <c r="CS26" s="611"/>
      <c r="CT26" s="612"/>
      <c r="CU26" s="613">
        <v>4.5999999999999996</v>
      </c>
      <c r="CV26" s="613"/>
      <c r="CW26" s="613"/>
      <c r="CX26" s="613"/>
      <c r="CY26" s="619" t="s">
        <v>212</v>
      </c>
      <c r="CZ26" s="611"/>
      <c r="DA26" s="611"/>
      <c r="DB26" s="611"/>
      <c r="DC26" s="611"/>
      <c r="DD26" s="611"/>
      <c r="DE26" s="611"/>
      <c r="DF26" s="611"/>
      <c r="DG26" s="611"/>
      <c r="DH26" s="611"/>
      <c r="DI26" s="611"/>
      <c r="DJ26" s="611"/>
      <c r="DK26" s="612"/>
      <c r="DL26" s="619">
        <v>22467599</v>
      </c>
      <c r="DM26" s="611"/>
      <c r="DN26" s="611"/>
      <c r="DO26" s="611"/>
      <c r="DP26" s="611"/>
      <c r="DQ26" s="611"/>
      <c r="DR26" s="611"/>
      <c r="DS26" s="611"/>
      <c r="DT26" s="611"/>
      <c r="DU26" s="611"/>
      <c r="DV26" s="611"/>
      <c r="DW26" s="611"/>
      <c r="DX26" s="620"/>
    </row>
    <row r="27" spans="2:128" ht="11.25" customHeight="1" x14ac:dyDescent="0.2">
      <c r="B27" s="607" t="s">
        <v>266</v>
      </c>
      <c r="C27" s="608"/>
      <c r="D27" s="608"/>
      <c r="E27" s="608"/>
      <c r="F27" s="608"/>
      <c r="G27" s="608"/>
      <c r="H27" s="608"/>
      <c r="I27" s="608"/>
      <c r="J27" s="608"/>
      <c r="K27" s="608"/>
      <c r="L27" s="608"/>
      <c r="M27" s="608"/>
      <c r="N27" s="608"/>
      <c r="O27" s="608"/>
      <c r="P27" s="608"/>
      <c r="Q27" s="609"/>
      <c r="R27" s="610">
        <v>161495</v>
      </c>
      <c r="S27" s="611"/>
      <c r="T27" s="611"/>
      <c r="U27" s="611"/>
      <c r="V27" s="611"/>
      <c r="W27" s="611"/>
      <c r="X27" s="611"/>
      <c r="Y27" s="612"/>
      <c r="Z27" s="615">
        <v>0</v>
      </c>
      <c r="AA27" s="616"/>
      <c r="AB27" s="616"/>
      <c r="AC27" s="621"/>
      <c r="AD27" s="619" t="s">
        <v>120</v>
      </c>
      <c r="AE27" s="611"/>
      <c r="AF27" s="611"/>
      <c r="AG27" s="611"/>
      <c r="AH27" s="611"/>
      <c r="AI27" s="611"/>
      <c r="AJ27" s="611"/>
      <c r="AK27" s="612"/>
      <c r="AL27" s="615" t="s">
        <v>119</v>
      </c>
      <c r="AM27" s="616"/>
      <c r="AN27" s="616"/>
      <c r="AO27" s="617"/>
      <c r="AP27" s="622" t="s">
        <v>267</v>
      </c>
      <c r="AQ27" s="623"/>
      <c r="AR27" s="623"/>
      <c r="AS27" s="623"/>
      <c r="AT27" s="623"/>
      <c r="AU27" s="623"/>
      <c r="AV27" s="623"/>
      <c r="AW27" s="623"/>
      <c r="AX27" s="623"/>
      <c r="AY27" s="623"/>
      <c r="AZ27" s="623"/>
      <c r="BA27" s="623"/>
      <c r="BB27" s="623"/>
      <c r="BC27" s="624"/>
      <c r="BD27" s="610" t="s">
        <v>212</v>
      </c>
      <c r="BE27" s="611"/>
      <c r="BF27" s="611"/>
      <c r="BG27" s="611"/>
      <c r="BH27" s="611"/>
      <c r="BI27" s="611"/>
      <c r="BJ27" s="611"/>
      <c r="BK27" s="612"/>
      <c r="BL27" s="613" t="s">
        <v>212</v>
      </c>
      <c r="BM27" s="613"/>
      <c r="BN27" s="613"/>
      <c r="BO27" s="613"/>
      <c r="BP27" s="614" t="s">
        <v>120</v>
      </c>
      <c r="BQ27" s="614"/>
      <c r="BR27" s="614"/>
      <c r="BS27" s="614"/>
      <c r="BT27" s="614"/>
      <c r="BU27" s="614"/>
      <c r="BV27" s="614"/>
      <c r="BW27" s="618"/>
      <c r="BY27" s="622" t="s">
        <v>268</v>
      </c>
      <c r="BZ27" s="623"/>
      <c r="CA27" s="623"/>
      <c r="CB27" s="623"/>
      <c r="CC27" s="623"/>
      <c r="CD27" s="623"/>
      <c r="CE27" s="623"/>
      <c r="CF27" s="623"/>
      <c r="CG27" s="623"/>
      <c r="CH27" s="623"/>
      <c r="CI27" s="623"/>
      <c r="CJ27" s="623"/>
      <c r="CK27" s="623"/>
      <c r="CL27" s="624"/>
      <c r="CM27" s="610">
        <v>569702</v>
      </c>
      <c r="CN27" s="611"/>
      <c r="CO27" s="611"/>
      <c r="CP27" s="611"/>
      <c r="CQ27" s="611"/>
      <c r="CR27" s="611"/>
      <c r="CS27" s="611"/>
      <c r="CT27" s="612"/>
      <c r="CU27" s="613">
        <v>0.1</v>
      </c>
      <c r="CV27" s="613"/>
      <c r="CW27" s="613"/>
      <c r="CX27" s="613"/>
      <c r="CY27" s="619" t="s">
        <v>119</v>
      </c>
      <c r="CZ27" s="611"/>
      <c r="DA27" s="611"/>
      <c r="DB27" s="611"/>
      <c r="DC27" s="611"/>
      <c r="DD27" s="611"/>
      <c r="DE27" s="611"/>
      <c r="DF27" s="611"/>
      <c r="DG27" s="611"/>
      <c r="DH27" s="611"/>
      <c r="DI27" s="611"/>
      <c r="DJ27" s="611"/>
      <c r="DK27" s="612"/>
      <c r="DL27" s="619">
        <v>569702</v>
      </c>
      <c r="DM27" s="611"/>
      <c r="DN27" s="611"/>
      <c r="DO27" s="611"/>
      <c r="DP27" s="611"/>
      <c r="DQ27" s="611"/>
      <c r="DR27" s="611"/>
      <c r="DS27" s="611"/>
      <c r="DT27" s="611"/>
      <c r="DU27" s="611"/>
      <c r="DV27" s="611"/>
      <c r="DW27" s="611"/>
      <c r="DX27" s="620"/>
    </row>
    <row r="28" spans="2:128" ht="11.25" customHeight="1" x14ac:dyDescent="0.2">
      <c r="B28" s="607" t="s">
        <v>269</v>
      </c>
      <c r="C28" s="608"/>
      <c r="D28" s="608"/>
      <c r="E28" s="608"/>
      <c r="F28" s="608"/>
      <c r="G28" s="608"/>
      <c r="H28" s="608"/>
      <c r="I28" s="608"/>
      <c r="J28" s="608"/>
      <c r="K28" s="608"/>
      <c r="L28" s="608"/>
      <c r="M28" s="608"/>
      <c r="N28" s="608"/>
      <c r="O28" s="608"/>
      <c r="P28" s="608"/>
      <c r="Q28" s="609"/>
      <c r="R28" s="610">
        <v>18654844</v>
      </c>
      <c r="S28" s="611"/>
      <c r="T28" s="611"/>
      <c r="U28" s="611"/>
      <c r="V28" s="611"/>
      <c r="W28" s="611"/>
      <c r="X28" s="611"/>
      <c r="Y28" s="612"/>
      <c r="Z28" s="615">
        <v>3.7</v>
      </c>
      <c r="AA28" s="616"/>
      <c r="AB28" s="616"/>
      <c r="AC28" s="621"/>
      <c r="AD28" s="619" t="s">
        <v>119</v>
      </c>
      <c r="AE28" s="611"/>
      <c r="AF28" s="611"/>
      <c r="AG28" s="611"/>
      <c r="AH28" s="611"/>
      <c r="AI28" s="611"/>
      <c r="AJ28" s="611"/>
      <c r="AK28" s="612"/>
      <c r="AL28" s="615" t="s">
        <v>212</v>
      </c>
      <c r="AM28" s="616"/>
      <c r="AN28" s="616"/>
      <c r="AO28" s="617"/>
      <c r="AP28" s="622" t="s">
        <v>270</v>
      </c>
      <c r="AQ28" s="623"/>
      <c r="AR28" s="623"/>
      <c r="AS28" s="623"/>
      <c r="AT28" s="623"/>
      <c r="AU28" s="623"/>
      <c r="AV28" s="623"/>
      <c r="AW28" s="623"/>
      <c r="AX28" s="623"/>
      <c r="AY28" s="623"/>
      <c r="AZ28" s="623"/>
      <c r="BA28" s="623"/>
      <c r="BB28" s="623"/>
      <c r="BC28" s="624"/>
      <c r="BD28" s="610">
        <v>146860</v>
      </c>
      <c r="BE28" s="611"/>
      <c r="BF28" s="611"/>
      <c r="BG28" s="611"/>
      <c r="BH28" s="611"/>
      <c r="BI28" s="611"/>
      <c r="BJ28" s="611"/>
      <c r="BK28" s="612"/>
      <c r="BL28" s="613">
        <v>0.1</v>
      </c>
      <c r="BM28" s="613"/>
      <c r="BN28" s="613"/>
      <c r="BO28" s="613"/>
      <c r="BP28" s="614" t="s">
        <v>119</v>
      </c>
      <c r="BQ28" s="614"/>
      <c r="BR28" s="614"/>
      <c r="BS28" s="614"/>
      <c r="BT28" s="614"/>
      <c r="BU28" s="614"/>
      <c r="BV28" s="614"/>
      <c r="BW28" s="618"/>
      <c r="BY28" s="622" t="s">
        <v>271</v>
      </c>
      <c r="BZ28" s="623"/>
      <c r="CA28" s="623"/>
      <c r="CB28" s="623"/>
      <c r="CC28" s="623"/>
      <c r="CD28" s="623"/>
      <c r="CE28" s="623"/>
      <c r="CF28" s="623"/>
      <c r="CG28" s="623"/>
      <c r="CH28" s="623"/>
      <c r="CI28" s="623"/>
      <c r="CJ28" s="623"/>
      <c r="CK28" s="623"/>
      <c r="CL28" s="624"/>
      <c r="CM28" s="610" t="s">
        <v>119</v>
      </c>
      <c r="CN28" s="611"/>
      <c r="CO28" s="611"/>
      <c r="CP28" s="611"/>
      <c r="CQ28" s="611"/>
      <c r="CR28" s="611"/>
      <c r="CS28" s="611"/>
      <c r="CT28" s="612"/>
      <c r="CU28" s="613" t="s">
        <v>212</v>
      </c>
      <c r="CV28" s="613"/>
      <c r="CW28" s="613"/>
      <c r="CX28" s="613"/>
      <c r="CY28" s="619" t="s">
        <v>120</v>
      </c>
      <c r="CZ28" s="611"/>
      <c r="DA28" s="611"/>
      <c r="DB28" s="611"/>
      <c r="DC28" s="611"/>
      <c r="DD28" s="611"/>
      <c r="DE28" s="611"/>
      <c r="DF28" s="611"/>
      <c r="DG28" s="611"/>
      <c r="DH28" s="611"/>
      <c r="DI28" s="611"/>
      <c r="DJ28" s="611"/>
      <c r="DK28" s="612"/>
      <c r="DL28" s="619" t="s">
        <v>212</v>
      </c>
      <c r="DM28" s="611"/>
      <c r="DN28" s="611"/>
      <c r="DO28" s="611"/>
      <c r="DP28" s="611"/>
      <c r="DQ28" s="611"/>
      <c r="DR28" s="611"/>
      <c r="DS28" s="611"/>
      <c r="DT28" s="611"/>
      <c r="DU28" s="611"/>
      <c r="DV28" s="611"/>
      <c r="DW28" s="611"/>
      <c r="DX28" s="620"/>
    </row>
    <row r="29" spans="2:128" ht="11.25" customHeight="1" x14ac:dyDescent="0.2">
      <c r="B29" s="607" t="s">
        <v>272</v>
      </c>
      <c r="C29" s="608"/>
      <c r="D29" s="608"/>
      <c r="E29" s="608"/>
      <c r="F29" s="608"/>
      <c r="G29" s="608"/>
      <c r="H29" s="608"/>
      <c r="I29" s="608"/>
      <c r="J29" s="608"/>
      <c r="K29" s="608"/>
      <c r="L29" s="608"/>
      <c r="M29" s="608"/>
      <c r="N29" s="608"/>
      <c r="O29" s="608"/>
      <c r="P29" s="608"/>
      <c r="Q29" s="609"/>
      <c r="R29" s="610">
        <v>6542291</v>
      </c>
      <c r="S29" s="611"/>
      <c r="T29" s="611"/>
      <c r="U29" s="611"/>
      <c r="V29" s="611"/>
      <c r="W29" s="611"/>
      <c r="X29" s="611"/>
      <c r="Y29" s="612"/>
      <c r="Z29" s="615">
        <v>1.3</v>
      </c>
      <c r="AA29" s="616"/>
      <c r="AB29" s="616"/>
      <c r="AC29" s="621"/>
      <c r="AD29" s="619" t="s">
        <v>212</v>
      </c>
      <c r="AE29" s="611"/>
      <c r="AF29" s="611"/>
      <c r="AG29" s="611"/>
      <c r="AH29" s="611"/>
      <c r="AI29" s="611"/>
      <c r="AJ29" s="611"/>
      <c r="AK29" s="612"/>
      <c r="AL29" s="615" t="s">
        <v>120</v>
      </c>
      <c r="AM29" s="616"/>
      <c r="AN29" s="616"/>
      <c r="AO29" s="617"/>
      <c r="AP29" s="622" t="s">
        <v>273</v>
      </c>
      <c r="AQ29" s="623"/>
      <c r="AR29" s="623"/>
      <c r="AS29" s="623"/>
      <c r="AT29" s="623"/>
      <c r="AU29" s="623"/>
      <c r="AV29" s="623"/>
      <c r="AW29" s="623"/>
      <c r="AX29" s="623"/>
      <c r="AY29" s="623"/>
      <c r="AZ29" s="623"/>
      <c r="BA29" s="623"/>
      <c r="BB29" s="623"/>
      <c r="BC29" s="624"/>
      <c r="BD29" s="610">
        <v>11616</v>
      </c>
      <c r="BE29" s="611"/>
      <c r="BF29" s="611"/>
      <c r="BG29" s="611"/>
      <c r="BH29" s="611"/>
      <c r="BI29" s="611"/>
      <c r="BJ29" s="611"/>
      <c r="BK29" s="612"/>
      <c r="BL29" s="613">
        <v>0</v>
      </c>
      <c r="BM29" s="613"/>
      <c r="BN29" s="613"/>
      <c r="BO29" s="613"/>
      <c r="BP29" s="614" t="s">
        <v>120</v>
      </c>
      <c r="BQ29" s="614"/>
      <c r="BR29" s="614"/>
      <c r="BS29" s="614"/>
      <c r="BT29" s="614"/>
      <c r="BU29" s="614"/>
      <c r="BV29" s="614"/>
      <c r="BW29" s="618"/>
      <c r="BY29" s="622" t="s">
        <v>274</v>
      </c>
      <c r="BZ29" s="623"/>
      <c r="CA29" s="623"/>
      <c r="CB29" s="623"/>
      <c r="CC29" s="623"/>
      <c r="CD29" s="623"/>
      <c r="CE29" s="623"/>
      <c r="CF29" s="623"/>
      <c r="CG29" s="623"/>
      <c r="CH29" s="623"/>
      <c r="CI29" s="623"/>
      <c r="CJ29" s="623"/>
      <c r="CK29" s="623"/>
      <c r="CL29" s="624"/>
      <c r="CM29" s="610">
        <v>1247959</v>
      </c>
      <c r="CN29" s="611"/>
      <c r="CO29" s="611"/>
      <c r="CP29" s="611"/>
      <c r="CQ29" s="611"/>
      <c r="CR29" s="611"/>
      <c r="CS29" s="611"/>
      <c r="CT29" s="612"/>
      <c r="CU29" s="613">
        <v>0.3</v>
      </c>
      <c r="CV29" s="613"/>
      <c r="CW29" s="613"/>
      <c r="CX29" s="613"/>
      <c r="CY29" s="619" t="s">
        <v>119</v>
      </c>
      <c r="CZ29" s="611"/>
      <c r="DA29" s="611"/>
      <c r="DB29" s="611"/>
      <c r="DC29" s="611"/>
      <c r="DD29" s="611"/>
      <c r="DE29" s="611"/>
      <c r="DF29" s="611"/>
      <c r="DG29" s="611"/>
      <c r="DH29" s="611"/>
      <c r="DI29" s="611"/>
      <c r="DJ29" s="611"/>
      <c r="DK29" s="612"/>
      <c r="DL29" s="619">
        <v>1247959</v>
      </c>
      <c r="DM29" s="611"/>
      <c r="DN29" s="611"/>
      <c r="DO29" s="611"/>
      <c r="DP29" s="611"/>
      <c r="DQ29" s="611"/>
      <c r="DR29" s="611"/>
      <c r="DS29" s="611"/>
      <c r="DT29" s="611"/>
      <c r="DU29" s="611"/>
      <c r="DV29" s="611"/>
      <c r="DW29" s="611"/>
      <c r="DX29" s="620"/>
    </row>
    <row r="30" spans="2:128" ht="11.25" customHeight="1" x14ac:dyDescent="0.2">
      <c r="B30" s="607" t="s">
        <v>275</v>
      </c>
      <c r="C30" s="608"/>
      <c r="D30" s="608"/>
      <c r="E30" s="608"/>
      <c r="F30" s="608"/>
      <c r="G30" s="608"/>
      <c r="H30" s="608"/>
      <c r="I30" s="608"/>
      <c r="J30" s="608"/>
      <c r="K30" s="608"/>
      <c r="L30" s="608"/>
      <c r="M30" s="608"/>
      <c r="N30" s="608"/>
      <c r="O30" s="608"/>
      <c r="P30" s="608"/>
      <c r="Q30" s="609"/>
      <c r="R30" s="610">
        <v>13390172</v>
      </c>
      <c r="S30" s="611"/>
      <c r="T30" s="611"/>
      <c r="U30" s="611"/>
      <c r="V30" s="611"/>
      <c r="W30" s="611"/>
      <c r="X30" s="611"/>
      <c r="Y30" s="612"/>
      <c r="Z30" s="615">
        <v>2.7</v>
      </c>
      <c r="AA30" s="616"/>
      <c r="AB30" s="616"/>
      <c r="AC30" s="621"/>
      <c r="AD30" s="619">
        <v>200310</v>
      </c>
      <c r="AE30" s="611"/>
      <c r="AF30" s="611"/>
      <c r="AG30" s="611"/>
      <c r="AH30" s="611"/>
      <c r="AI30" s="611"/>
      <c r="AJ30" s="611"/>
      <c r="AK30" s="612"/>
      <c r="AL30" s="615">
        <v>0.1</v>
      </c>
      <c r="AM30" s="616"/>
      <c r="AN30" s="616"/>
      <c r="AO30" s="617"/>
      <c r="AP30" s="622" t="s">
        <v>276</v>
      </c>
      <c r="AQ30" s="623"/>
      <c r="AR30" s="623"/>
      <c r="AS30" s="623"/>
      <c r="AT30" s="623"/>
      <c r="AU30" s="623"/>
      <c r="AV30" s="623"/>
      <c r="AW30" s="623"/>
      <c r="AX30" s="623"/>
      <c r="AY30" s="623"/>
      <c r="AZ30" s="623"/>
      <c r="BA30" s="623"/>
      <c r="BB30" s="623"/>
      <c r="BC30" s="624"/>
      <c r="BD30" s="610">
        <v>11616</v>
      </c>
      <c r="BE30" s="611"/>
      <c r="BF30" s="611"/>
      <c r="BG30" s="611"/>
      <c r="BH30" s="611"/>
      <c r="BI30" s="611"/>
      <c r="BJ30" s="611"/>
      <c r="BK30" s="612"/>
      <c r="BL30" s="613">
        <v>0</v>
      </c>
      <c r="BM30" s="613"/>
      <c r="BN30" s="613"/>
      <c r="BO30" s="613"/>
      <c r="BP30" s="614" t="s">
        <v>119</v>
      </c>
      <c r="BQ30" s="614"/>
      <c r="BR30" s="614"/>
      <c r="BS30" s="614"/>
      <c r="BT30" s="614"/>
      <c r="BU30" s="614"/>
      <c r="BV30" s="614"/>
      <c r="BW30" s="618"/>
      <c r="BY30" s="622" t="s">
        <v>277</v>
      </c>
      <c r="BZ30" s="628"/>
      <c r="CA30" s="628"/>
      <c r="CB30" s="628"/>
      <c r="CC30" s="628"/>
      <c r="CD30" s="628"/>
      <c r="CE30" s="628"/>
      <c r="CF30" s="628"/>
      <c r="CG30" s="628"/>
      <c r="CH30" s="628"/>
      <c r="CI30" s="628"/>
      <c r="CJ30" s="628"/>
      <c r="CK30" s="628"/>
      <c r="CL30" s="624"/>
      <c r="CM30" s="610" t="s">
        <v>120</v>
      </c>
      <c r="CN30" s="611"/>
      <c r="CO30" s="611"/>
      <c r="CP30" s="611"/>
      <c r="CQ30" s="611"/>
      <c r="CR30" s="611"/>
      <c r="CS30" s="611"/>
      <c r="CT30" s="612"/>
      <c r="CU30" s="613" t="s">
        <v>119</v>
      </c>
      <c r="CV30" s="613"/>
      <c r="CW30" s="613"/>
      <c r="CX30" s="613"/>
      <c r="CY30" s="619" t="s">
        <v>212</v>
      </c>
      <c r="CZ30" s="611"/>
      <c r="DA30" s="611"/>
      <c r="DB30" s="611"/>
      <c r="DC30" s="611"/>
      <c r="DD30" s="611"/>
      <c r="DE30" s="611"/>
      <c r="DF30" s="611"/>
      <c r="DG30" s="611"/>
      <c r="DH30" s="611"/>
      <c r="DI30" s="611"/>
      <c r="DJ30" s="611"/>
      <c r="DK30" s="612"/>
      <c r="DL30" s="619" t="s">
        <v>119</v>
      </c>
      <c r="DM30" s="611"/>
      <c r="DN30" s="611"/>
      <c r="DO30" s="611"/>
      <c r="DP30" s="611"/>
      <c r="DQ30" s="611"/>
      <c r="DR30" s="611"/>
      <c r="DS30" s="611"/>
      <c r="DT30" s="611"/>
      <c r="DU30" s="611"/>
      <c r="DV30" s="611"/>
      <c r="DW30" s="611"/>
      <c r="DX30" s="620"/>
    </row>
    <row r="31" spans="2:128" ht="11.25" customHeight="1" x14ac:dyDescent="0.2">
      <c r="B31" s="607" t="s">
        <v>278</v>
      </c>
      <c r="C31" s="608"/>
      <c r="D31" s="608"/>
      <c r="E31" s="608"/>
      <c r="F31" s="608"/>
      <c r="G31" s="608"/>
      <c r="H31" s="608"/>
      <c r="I31" s="608"/>
      <c r="J31" s="608"/>
      <c r="K31" s="608"/>
      <c r="L31" s="608"/>
      <c r="M31" s="608"/>
      <c r="N31" s="608"/>
      <c r="O31" s="608"/>
      <c r="P31" s="608"/>
      <c r="Q31" s="609"/>
      <c r="R31" s="610">
        <v>59019287</v>
      </c>
      <c r="S31" s="611"/>
      <c r="T31" s="611"/>
      <c r="U31" s="611"/>
      <c r="V31" s="611"/>
      <c r="W31" s="611"/>
      <c r="X31" s="611"/>
      <c r="Y31" s="612"/>
      <c r="Z31" s="615">
        <v>11.8</v>
      </c>
      <c r="AA31" s="616"/>
      <c r="AB31" s="616"/>
      <c r="AC31" s="621"/>
      <c r="AD31" s="619" t="s">
        <v>120</v>
      </c>
      <c r="AE31" s="611"/>
      <c r="AF31" s="611"/>
      <c r="AG31" s="611"/>
      <c r="AH31" s="611"/>
      <c r="AI31" s="611"/>
      <c r="AJ31" s="611"/>
      <c r="AK31" s="612"/>
      <c r="AL31" s="615" t="s">
        <v>212</v>
      </c>
      <c r="AM31" s="616"/>
      <c r="AN31" s="616"/>
      <c r="AO31" s="617"/>
      <c r="AP31" s="622" t="s">
        <v>279</v>
      </c>
      <c r="AQ31" s="623"/>
      <c r="AR31" s="623"/>
      <c r="AS31" s="623"/>
      <c r="AT31" s="623"/>
      <c r="AU31" s="623"/>
      <c r="AV31" s="623"/>
      <c r="AW31" s="623"/>
      <c r="AX31" s="623"/>
      <c r="AY31" s="623"/>
      <c r="AZ31" s="623"/>
      <c r="BA31" s="623"/>
      <c r="BB31" s="623"/>
      <c r="BC31" s="624"/>
      <c r="BD31" s="610">
        <v>135244</v>
      </c>
      <c r="BE31" s="611"/>
      <c r="BF31" s="611"/>
      <c r="BG31" s="611"/>
      <c r="BH31" s="611"/>
      <c r="BI31" s="611"/>
      <c r="BJ31" s="611"/>
      <c r="BK31" s="612"/>
      <c r="BL31" s="613">
        <v>0.1</v>
      </c>
      <c r="BM31" s="613"/>
      <c r="BN31" s="613"/>
      <c r="BO31" s="613"/>
      <c r="BP31" s="614" t="s">
        <v>120</v>
      </c>
      <c r="BQ31" s="614"/>
      <c r="BR31" s="614"/>
      <c r="BS31" s="614"/>
      <c r="BT31" s="614"/>
      <c r="BU31" s="614"/>
      <c r="BV31" s="614"/>
      <c r="BW31" s="618"/>
      <c r="BY31" s="607" t="s">
        <v>280</v>
      </c>
      <c r="BZ31" s="608"/>
      <c r="CA31" s="608"/>
      <c r="CB31" s="608"/>
      <c r="CC31" s="608"/>
      <c r="CD31" s="608"/>
      <c r="CE31" s="608"/>
      <c r="CF31" s="608"/>
      <c r="CG31" s="608"/>
      <c r="CH31" s="608"/>
      <c r="CI31" s="608"/>
      <c r="CJ31" s="608"/>
      <c r="CK31" s="608"/>
      <c r="CL31" s="609"/>
      <c r="CM31" s="610" t="s">
        <v>120</v>
      </c>
      <c r="CN31" s="611"/>
      <c r="CO31" s="611"/>
      <c r="CP31" s="611"/>
      <c r="CQ31" s="611"/>
      <c r="CR31" s="611"/>
      <c r="CS31" s="611"/>
      <c r="CT31" s="612"/>
      <c r="CU31" s="613" t="s">
        <v>212</v>
      </c>
      <c r="CV31" s="613"/>
      <c r="CW31" s="613"/>
      <c r="CX31" s="613"/>
      <c r="CY31" s="619" t="s">
        <v>212</v>
      </c>
      <c r="CZ31" s="611"/>
      <c r="DA31" s="611"/>
      <c r="DB31" s="611"/>
      <c r="DC31" s="611"/>
      <c r="DD31" s="611"/>
      <c r="DE31" s="611"/>
      <c r="DF31" s="611"/>
      <c r="DG31" s="611"/>
      <c r="DH31" s="611"/>
      <c r="DI31" s="611"/>
      <c r="DJ31" s="611"/>
      <c r="DK31" s="612"/>
      <c r="DL31" s="619" t="s">
        <v>212</v>
      </c>
      <c r="DM31" s="611"/>
      <c r="DN31" s="611"/>
      <c r="DO31" s="611"/>
      <c r="DP31" s="611"/>
      <c r="DQ31" s="611"/>
      <c r="DR31" s="611"/>
      <c r="DS31" s="611"/>
      <c r="DT31" s="611"/>
      <c r="DU31" s="611"/>
      <c r="DV31" s="611"/>
      <c r="DW31" s="611"/>
      <c r="DX31" s="620"/>
    </row>
    <row r="32" spans="2:128" ht="11.25" customHeight="1" x14ac:dyDescent="0.2">
      <c r="B32" s="607" t="s">
        <v>281</v>
      </c>
      <c r="C32" s="608"/>
      <c r="D32" s="608"/>
      <c r="E32" s="608"/>
      <c r="F32" s="608"/>
      <c r="G32" s="608"/>
      <c r="H32" s="608"/>
      <c r="I32" s="608"/>
      <c r="J32" s="608"/>
      <c r="K32" s="608"/>
      <c r="L32" s="608"/>
      <c r="M32" s="608"/>
      <c r="N32" s="608"/>
      <c r="O32" s="608"/>
      <c r="P32" s="608"/>
      <c r="Q32" s="609"/>
      <c r="R32" s="610" t="s">
        <v>119</v>
      </c>
      <c r="S32" s="611"/>
      <c r="T32" s="611"/>
      <c r="U32" s="611"/>
      <c r="V32" s="611"/>
      <c r="W32" s="611"/>
      <c r="X32" s="611"/>
      <c r="Y32" s="612"/>
      <c r="Z32" s="615" t="s">
        <v>120</v>
      </c>
      <c r="AA32" s="616"/>
      <c r="AB32" s="616"/>
      <c r="AC32" s="621"/>
      <c r="AD32" s="619" t="s">
        <v>119</v>
      </c>
      <c r="AE32" s="611"/>
      <c r="AF32" s="611"/>
      <c r="AG32" s="611"/>
      <c r="AH32" s="611"/>
      <c r="AI32" s="611"/>
      <c r="AJ32" s="611"/>
      <c r="AK32" s="612"/>
      <c r="AL32" s="615" t="s">
        <v>120</v>
      </c>
      <c r="AM32" s="616"/>
      <c r="AN32" s="616"/>
      <c r="AO32" s="617"/>
      <c r="AP32" s="622" t="s">
        <v>282</v>
      </c>
      <c r="AQ32" s="623"/>
      <c r="AR32" s="623"/>
      <c r="AS32" s="623"/>
      <c r="AT32" s="623"/>
      <c r="AU32" s="623"/>
      <c r="AV32" s="623"/>
      <c r="AW32" s="623"/>
      <c r="AX32" s="623"/>
      <c r="AY32" s="623"/>
      <c r="AZ32" s="623"/>
      <c r="BA32" s="623"/>
      <c r="BB32" s="623"/>
      <c r="BC32" s="624"/>
      <c r="BD32" s="610">
        <v>4200</v>
      </c>
      <c r="BE32" s="611"/>
      <c r="BF32" s="611"/>
      <c r="BG32" s="611"/>
      <c r="BH32" s="611"/>
      <c r="BI32" s="611"/>
      <c r="BJ32" s="611"/>
      <c r="BK32" s="612"/>
      <c r="BL32" s="613">
        <v>0</v>
      </c>
      <c r="BM32" s="613"/>
      <c r="BN32" s="613"/>
      <c r="BO32" s="613"/>
      <c r="BP32" s="614" t="s">
        <v>119</v>
      </c>
      <c r="BQ32" s="614"/>
      <c r="BR32" s="614"/>
      <c r="BS32" s="614"/>
      <c r="BT32" s="614"/>
      <c r="BU32" s="614"/>
      <c r="BV32" s="614"/>
      <c r="BW32" s="618"/>
      <c r="BY32" s="625" t="s">
        <v>283</v>
      </c>
      <c r="BZ32" s="626"/>
      <c r="CA32" s="626"/>
      <c r="CB32" s="626"/>
      <c r="CC32" s="626"/>
      <c r="CD32" s="626"/>
      <c r="CE32" s="626"/>
      <c r="CF32" s="626"/>
      <c r="CG32" s="626"/>
      <c r="CH32" s="626"/>
      <c r="CI32" s="626"/>
      <c r="CJ32" s="626"/>
      <c r="CK32" s="626"/>
      <c r="CL32" s="627"/>
      <c r="CM32" s="610">
        <v>493623933</v>
      </c>
      <c r="CN32" s="611"/>
      <c r="CO32" s="611"/>
      <c r="CP32" s="611"/>
      <c r="CQ32" s="611"/>
      <c r="CR32" s="611"/>
      <c r="CS32" s="611"/>
      <c r="CT32" s="612"/>
      <c r="CU32" s="613">
        <v>100</v>
      </c>
      <c r="CV32" s="613"/>
      <c r="CW32" s="613"/>
      <c r="CX32" s="613"/>
      <c r="CY32" s="619">
        <v>71200518</v>
      </c>
      <c r="CZ32" s="611"/>
      <c r="DA32" s="611"/>
      <c r="DB32" s="611"/>
      <c r="DC32" s="611"/>
      <c r="DD32" s="611"/>
      <c r="DE32" s="611"/>
      <c r="DF32" s="611"/>
      <c r="DG32" s="611"/>
      <c r="DH32" s="611"/>
      <c r="DI32" s="611"/>
      <c r="DJ32" s="611"/>
      <c r="DK32" s="612"/>
      <c r="DL32" s="619">
        <v>369859779</v>
      </c>
      <c r="DM32" s="611"/>
      <c r="DN32" s="611"/>
      <c r="DO32" s="611"/>
      <c r="DP32" s="611"/>
      <c r="DQ32" s="611"/>
      <c r="DR32" s="611"/>
      <c r="DS32" s="611"/>
      <c r="DT32" s="611"/>
      <c r="DU32" s="611"/>
      <c r="DV32" s="611"/>
      <c r="DW32" s="611"/>
      <c r="DX32" s="620"/>
    </row>
    <row r="33" spans="2:128" ht="11.25" customHeight="1" x14ac:dyDescent="0.2">
      <c r="B33" s="607" t="s">
        <v>284</v>
      </c>
      <c r="C33" s="608"/>
      <c r="D33" s="608"/>
      <c r="E33" s="608"/>
      <c r="F33" s="608"/>
      <c r="G33" s="608"/>
      <c r="H33" s="608"/>
      <c r="I33" s="608"/>
      <c r="J33" s="608"/>
      <c r="K33" s="608"/>
      <c r="L33" s="608"/>
      <c r="M33" s="608"/>
      <c r="N33" s="608"/>
      <c r="O33" s="608"/>
      <c r="P33" s="608"/>
      <c r="Q33" s="609"/>
      <c r="R33" s="610">
        <v>25791825</v>
      </c>
      <c r="S33" s="611"/>
      <c r="T33" s="611"/>
      <c r="U33" s="611"/>
      <c r="V33" s="611"/>
      <c r="W33" s="611"/>
      <c r="X33" s="611"/>
      <c r="Y33" s="612"/>
      <c r="Z33" s="615">
        <v>5.2</v>
      </c>
      <c r="AA33" s="616"/>
      <c r="AB33" s="616"/>
      <c r="AC33" s="621"/>
      <c r="AD33" s="619" t="s">
        <v>119</v>
      </c>
      <c r="AE33" s="611"/>
      <c r="AF33" s="611"/>
      <c r="AG33" s="611"/>
      <c r="AH33" s="611"/>
      <c r="AI33" s="611"/>
      <c r="AJ33" s="611"/>
      <c r="AK33" s="612"/>
      <c r="AL33" s="615" t="s">
        <v>120</v>
      </c>
      <c r="AM33" s="616"/>
      <c r="AN33" s="616"/>
      <c r="AO33" s="617"/>
      <c r="AP33" s="607" t="s">
        <v>155</v>
      </c>
      <c r="AQ33" s="608"/>
      <c r="AR33" s="608"/>
      <c r="AS33" s="608"/>
      <c r="AT33" s="608"/>
      <c r="AU33" s="608"/>
      <c r="AV33" s="608"/>
      <c r="AW33" s="608"/>
      <c r="AX33" s="608"/>
      <c r="AY33" s="608"/>
      <c r="AZ33" s="608"/>
      <c r="BA33" s="608"/>
      <c r="BB33" s="608"/>
      <c r="BC33" s="609"/>
      <c r="BD33" s="610">
        <v>150753479</v>
      </c>
      <c r="BE33" s="611"/>
      <c r="BF33" s="611"/>
      <c r="BG33" s="611"/>
      <c r="BH33" s="611"/>
      <c r="BI33" s="611"/>
      <c r="BJ33" s="611"/>
      <c r="BK33" s="612"/>
      <c r="BL33" s="613">
        <v>100</v>
      </c>
      <c r="BM33" s="613"/>
      <c r="BN33" s="613"/>
      <c r="BO33" s="613"/>
      <c r="BP33" s="614">
        <v>801163</v>
      </c>
      <c r="BQ33" s="614"/>
      <c r="BR33" s="614"/>
      <c r="BS33" s="614"/>
      <c r="BT33" s="614"/>
      <c r="BU33" s="614"/>
      <c r="BV33" s="614"/>
      <c r="BW33" s="618"/>
      <c r="BY33" s="592" t="s">
        <v>285</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286</v>
      </c>
      <c r="C34" s="626"/>
      <c r="D34" s="626"/>
      <c r="E34" s="626"/>
      <c r="F34" s="626"/>
      <c r="G34" s="626"/>
      <c r="H34" s="626"/>
      <c r="I34" s="626"/>
      <c r="J34" s="626"/>
      <c r="K34" s="626"/>
      <c r="L34" s="626"/>
      <c r="M34" s="626"/>
      <c r="N34" s="626"/>
      <c r="O34" s="626"/>
      <c r="P34" s="626"/>
      <c r="Q34" s="627"/>
      <c r="R34" s="610">
        <v>499121994</v>
      </c>
      <c r="S34" s="611"/>
      <c r="T34" s="611"/>
      <c r="U34" s="611"/>
      <c r="V34" s="611"/>
      <c r="W34" s="611"/>
      <c r="X34" s="611"/>
      <c r="Y34" s="612"/>
      <c r="Z34" s="613">
        <v>100</v>
      </c>
      <c r="AA34" s="613"/>
      <c r="AB34" s="613"/>
      <c r="AC34" s="613"/>
      <c r="AD34" s="614">
        <v>297795474</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193</v>
      </c>
      <c r="BZ34" s="593"/>
      <c r="CA34" s="593"/>
      <c r="CB34" s="593"/>
      <c r="CC34" s="593"/>
      <c r="CD34" s="593"/>
      <c r="CE34" s="593"/>
      <c r="CF34" s="593"/>
      <c r="CG34" s="593"/>
      <c r="CH34" s="593"/>
      <c r="CI34" s="593"/>
      <c r="CJ34" s="593"/>
      <c r="CK34" s="593"/>
      <c r="CL34" s="594"/>
      <c r="CM34" s="592" t="s">
        <v>287</v>
      </c>
      <c r="CN34" s="593"/>
      <c r="CO34" s="593"/>
      <c r="CP34" s="593"/>
      <c r="CQ34" s="593"/>
      <c r="CR34" s="593"/>
      <c r="CS34" s="593"/>
      <c r="CT34" s="594"/>
      <c r="CU34" s="592" t="s">
        <v>288</v>
      </c>
      <c r="CV34" s="593"/>
      <c r="CW34" s="593"/>
      <c r="CX34" s="594"/>
      <c r="CY34" s="592" t="s">
        <v>289</v>
      </c>
      <c r="CZ34" s="593"/>
      <c r="DA34" s="593"/>
      <c r="DB34" s="593"/>
      <c r="DC34" s="593"/>
      <c r="DD34" s="593"/>
      <c r="DE34" s="593"/>
      <c r="DF34" s="594"/>
      <c r="DG34" s="634" t="s">
        <v>290</v>
      </c>
      <c r="DH34" s="635"/>
      <c r="DI34" s="635"/>
      <c r="DJ34" s="635"/>
      <c r="DK34" s="635"/>
      <c r="DL34" s="635"/>
      <c r="DM34" s="635"/>
      <c r="DN34" s="635"/>
      <c r="DO34" s="635"/>
      <c r="DP34" s="635"/>
      <c r="DQ34" s="636"/>
      <c r="DR34" s="592" t="s">
        <v>291</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292</v>
      </c>
      <c r="BZ35" s="597"/>
      <c r="CA35" s="597"/>
      <c r="CB35" s="597"/>
      <c r="CC35" s="597"/>
      <c r="CD35" s="597"/>
      <c r="CE35" s="597"/>
      <c r="CF35" s="597"/>
      <c r="CG35" s="597"/>
      <c r="CH35" s="597"/>
      <c r="CI35" s="597"/>
      <c r="CJ35" s="597"/>
      <c r="CK35" s="597"/>
      <c r="CL35" s="598"/>
      <c r="CM35" s="599">
        <v>251107924</v>
      </c>
      <c r="CN35" s="600"/>
      <c r="CO35" s="600"/>
      <c r="CP35" s="600"/>
      <c r="CQ35" s="600"/>
      <c r="CR35" s="600"/>
      <c r="CS35" s="600"/>
      <c r="CT35" s="601"/>
      <c r="CU35" s="604">
        <v>50.9</v>
      </c>
      <c r="CV35" s="605"/>
      <c r="CW35" s="605"/>
      <c r="CX35" s="637"/>
      <c r="CY35" s="638">
        <v>218415083</v>
      </c>
      <c r="CZ35" s="600"/>
      <c r="DA35" s="600"/>
      <c r="DB35" s="600"/>
      <c r="DC35" s="600"/>
      <c r="DD35" s="600"/>
      <c r="DE35" s="600"/>
      <c r="DF35" s="601"/>
      <c r="DG35" s="638">
        <v>199342482</v>
      </c>
      <c r="DH35" s="600"/>
      <c r="DI35" s="600"/>
      <c r="DJ35" s="600"/>
      <c r="DK35" s="600"/>
      <c r="DL35" s="600"/>
      <c r="DM35" s="600"/>
      <c r="DN35" s="600"/>
      <c r="DO35" s="600"/>
      <c r="DP35" s="600"/>
      <c r="DQ35" s="601"/>
      <c r="DR35" s="604">
        <v>61.6</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293</v>
      </c>
      <c r="BZ36" s="608"/>
      <c r="CA36" s="608"/>
      <c r="CB36" s="608"/>
      <c r="CC36" s="608"/>
      <c r="CD36" s="608"/>
      <c r="CE36" s="608"/>
      <c r="CF36" s="608"/>
      <c r="CG36" s="608"/>
      <c r="CH36" s="608"/>
      <c r="CI36" s="608"/>
      <c r="CJ36" s="608"/>
      <c r="CK36" s="608"/>
      <c r="CL36" s="609"/>
      <c r="CM36" s="610">
        <v>143018644</v>
      </c>
      <c r="CN36" s="629"/>
      <c r="CO36" s="629"/>
      <c r="CP36" s="629"/>
      <c r="CQ36" s="629"/>
      <c r="CR36" s="629"/>
      <c r="CS36" s="629"/>
      <c r="CT36" s="630"/>
      <c r="CU36" s="615">
        <v>29</v>
      </c>
      <c r="CV36" s="631"/>
      <c r="CW36" s="631"/>
      <c r="CX36" s="632"/>
      <c r="CY36" s="619">
        <v>123052997</v>
      </c>
      <c r="CZ36" s="629"/>
      <c r="DA36" s="629"/>
      <c r="DB36" s="629"/>
      <c r="DC36" s="629"/>
      <c r="DD36" s="629"/>
      <c r="DE36" s="629"/>
      <c r="DF36" s="630"/>
      <c r="DG36" s="619">
        <v>120378575</v>
      </c>
      <c r="DH36" s="629"/>
      <c r="DI36" s="629"/>
      <c r="DJ36" s="629"/>
      <c r="DK36" s="629"/>
      <c r="DL36" s="629"/>
      <c r="DM36" s="629"/>
      <c r="DN36" s="629"/>
      <c r="DO36" s="629"/>
      <c r="DP36" s="629"/>
      <c r="DQ36" s="630"/>
      <c r="DR36" s="615">
        <v>37.200000000000003</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294</v>
      </c>
      <c r="AQ37" s="593"/>
      <c r="AR37" s="593"/>
      <c r="AS37" s="593"/>
      <c r="AT37" s="593"/>
      <c r="AU37" s="593"/>
      <c r="AV37" s="593"/>
      <c r="AW37" s="593"/>
      <c r="AX37" s="593"/>
      <c r="AY37" s="593"/>
      <c r="AZ37" s="593"/>
      <c r="BA37" s="593"/>
      <c r="BB37" s="593"/>
      <c r="BC37" s="594"/>
      <c r="BD37" s="592" t="s">
        <v>295</v>
      </c>
      <c r="BE37" s="593"/>
      <c r="BF37" s="593"/>
      <c r="BG37" s="593"/>
      <c r="BH37" s="593"/>
      <c r="BI37" s="593"/>
      <c r="BJ37" s="593"/>
      <c r="BK37" s="593"/>
      <c r="BL37" s="593"/>
      <c r="BM37" s="594"/>
      <c r="BN37" s="592" t="s">
        <v>296</v>
      </c>
      <c r="BO37" s="593"/>
      <c r="BP37" s="593"/>
      <c r="BQ37" s="593"/>
      <c r="BR37" s="593"/>
      <c r="BS37" s="593"/>
      <c r="BT37" s="593"/>
      <c r="BU37" s="593"/>
      <c r="BV37" s="593"/>
      <c r="BW37" s="594"/>
      <c r="BY37" s="607" t="s">
        <v>297</v>
      </c>
      <c r="BZ37" s="608"/>
      <c r="CA37" s="608"/>
      <c r="CB37" s="608"/>
      <c r="CC37" s="608"/>
      <c r="CD37" s="608"/>
      <c r="CE37" s="608"/>
      <c r="CF37" s="608"/>
      <c r="CG37" s="608"/>
      <c r="CH37" s="608"/>
      <c r="CI37" s="608"/>
      <c r="CJ37" s="608"/>
      <c r="CK37" s="608"/>
      <c r="CL37" s="609"/>
      <c r="CM37" s="610">
        <v>104938860</v>
      </c>
      <c r="CN37" s="611"/>
      <c r="CO37" s="611"/>
      <c r="CP37" s="611"/>
      <c r="CQ37" s="611"/>
      <c r="CR37" s="611"/>
      <c r="CS37" s="611"/>
      <c r="CT37" s="612"/>
      <c r="CU37" s="615">
        <v>21.3</v>
      </c>
      <c r="CV37" s="631"/>
      <c r="CW37" s="631"/>
      <c r="CX37" s="632"/>
      <c r="CY37" s="619">
        <v>85274492</v>
      </c>
      <c r="CZ37" s="629"/>
      <c r="DA37" s="629"/>
      <c r="DB37" s="629"/>
      <c r="DC37" s="629"/>
      <c r="DD37" s="629"/>
      <c r="DE37" s="629"/>
      <c r="DF37" s="630"/>
      <c r="DG37" s="619">
        <v>85270892</v>
      </c>
      <c r="DH37" s="629"/>
      <c r="DI37" s="629"/>
      <c r="DJ37" s="629"/>
      <c r="DK37" s="629"/>
      <c r="DL37" s="629"/>
      <c r="DM37" s="629"/>
      <c r="DN37" s="629"/>
      <c r="DO37" s="629"/>
      <c r="DP37" s="629"/>
      <c r="DQ37" s="630"/>
      <c r="DR37" s="615">
        <v>26.4</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298</v>
      </c>
      <c r="AQ38" s="650"/>
      <c r="AR38" s="650"/>
      <c r="AS38" s="650"/>
      <c r="AT38" s="655" t="s">
        <v>299</v>
      </c>
      <c r="AU38" s="223"/>
      <c r="AV38" s="223"/>
      <c r="AW38" s="223"/>
      <c r="AX38" s="596" t="s">
        <v>155</v>
      </c>
      <c r="AY38" s="597"/>
      <c r="AZ38" s="597"/>
      <c r="BA38" s="597"/>
      <c r="BB38" s="597"/>
      <c r="BC38" s="598"/>
      <c r="BD38" s="639">
        <v>99.4</v>
      </c>
      <c r="BE38" s="640"/>
      <c r="BF38" s="640"/>
      <c r="BG38" s="640"/>
      <c r="BH38" s="640"/>
      <c r="BI38" s="640">
        <v>98</v>
      </c>
      <c r="BJ38" s="640"/>
      <c r="BK38" s="640"/>
      <c r="BL38" s="640"/>
      <c r="BM38" s="641"/>
      <c r="BN38" s="639">
        <v>99.3</v>
      </c>
      <c r="BO38" s="640"/>
      <c r="BP38" s="640"/>
      <c r="BQ38" s="640"/>
      <c r="BR38" s="640"/>
      <c r="BS38" s="640">
        <v>97.8</v>
      </c>
      <c r="BT38" s="640"/>
      <c r="BU38" s="640"/>
      <c r="BV38" s="640"/>
      <c r="BW38" s="641"/>
      <c r="BY38" s="607" t="s">
        <v>300</v>
      </c>
      <c r="BZ38" s="608"/>
      <c r="CA38" s="608"/>
      <c r="CB38" s="608"/>
      <c r="CC38" s="608"/>
      <c r="CD38" s="608"/>
      <c r="CE38" s="608"/>
      <c r="CF38" s="608"/>
      <c r="CG38" s="608"/>
      <c r="CH38" s="608"/>
      <c r="CI38" s="608"/>
      <c r="CJ38" s="608"/>
      <c r="CK38" s="608"/>
      <c r="CL38" s="609"/>
      <c r="CM38" s="610">
        <v>15825756</v>
      </c>
      <c r="CN38" s="629"/>
      <c r="CO38" s="629"/>
      <c r="CP38" s="629"/>
      <c r="CQ38" s="629"/>
      <c r="CR38" s="629"/>
      <c r="CS38" s="629"/>
      <c r="CT38" s="630"/>
      <c r="CU38" s="615">
        <v>3.2</v>
      </c>
      <c r="CV38" s="631"/>
      <c r="CW38" s="631"/>
      <c r="CX38" s="632"/>
      <c r="CY38" s="619">
        <v>7288800</v>
      </c>
      <c r="CZ38" s="629"/>
      <c r="DA38" s="629"/>
      <c r="DB38" s="629"/>
      <c r="DC38" s="629"/>
      <c r="DD38" s="629"/>
      <c r="DE38" s="629"/>
      <c r="DF38" s="630"/>
      <c r="DG38" s="619">
        <v>7288175</v>
      </c>
      <c r="DH38" s="629"/>
      <c r="DI38" s="629"/>
      <c r="DJ38" s="629"/>
      <c r="DK38" s="629"/>
      <c r="DL38" s="629"/>
      <c r="DM38" s="629"/>
      <c r="DN38" s="629"/>
      <c r="DO38" s="629"/>
      <c r="DP38" s="629"/>
      <c r="DQ38" s="630"/>
      <c r="DR38" s="615">
        <v>2.2999999999999998</v>
      </c>
      <c r="DS38" s="631"/>
      <c r="DT38" s="631"/>
      <c r="DU38" s="631"/>
      <c r="DV38" s="631"/>
      <c r="DW38" s="631"/>
      <c r="DX38" s="633"/>
    </row>
    <row r="39" spans="2:128" ht="11.25" customHeight="1" x14ac:dyDescent="0.2">
      <c r="AP39" s="651"/>
      <c r="AQ39" s="652"/>
      <c r="AR39" s="652"/>
      <c r="AS39" s="652"/>
      <c r="AT39" s="656"/>
      <c r="AU39" s="212" t="s">
        <v>301</v>
      </c>
      <c r="AV39" s="212"/>
      <c r="AW39" s="212"/>
      <c r="AX39" s="607" t="s">
        <v>302</v>
      </c>
      <c r="AY39" s="608"/>
      <c r="AZ39" s="608"/>
      <c r="BA39" s="608"/>
      <c r="BB39" s="608"/>
      <c r="BC39" s="609"/>
      <c r="BD39" s="647">
        <v>99.3</v>
      </c>
      <c r="BE39" s="643"/>
      <c r="BF39" s="643"/>
      <c r="BG39" s="643"/>
      <c r="BH39" s="643"/>
      <c r="BI39" s="643">
        <v>97.2</v>
      </c>
      <c r="BJ39" s="643"/>
      <c r="BK39" s="643"/>
      <c r="BL39" s="643"/>
      <c r="BM39" s="648"/>
      <c r="BN39" s="647">
        <v>99.2</v>
      </c>
      <c r="BO39" s="643"/>
      <c r="BP39" s="643"/>
      <c r="BQ39" s="643"/>
      <c r="BR39" s="643"/>
      <c r="BS39" s="643">
        <v>96.9</v>
      </c>
      <c r="BT39" s="643"/>
      <c r="BU39" s="643"/>
      <c r="BV39" s="643"/>
      <c r="BW39" s="648"/>
      <c r="BY39" s="607" t="s">
        <v>303</v>
      </c>
      <c r="BZ39" s="608"/>
      <c r="CA39" s="608"/>
      <c r="CB39" s="608"/>
      <c r="CC39" s="608"/>
      <c r="CD39" s="608"/>
      <c r="CE39" s="608"/>
      <c r="CF39" s="608"/>
      <c r="CG39" s="608"/>
      <c r="CH39" s="608"/>
      <c r="CI39" s="608"/>
      <c r="CJ39" s="608"/>
      <c r="CK39" s="608"/>
      <c r="CL39" s="609"/>
      <c r="CM39" s="610">
        <v>92263524</v>
      </c>
      <c r="CN39" s="611"/>
      <c r="CO39" s="611"/>
      <c r="CP39" s="611"/>
      <c r="CQ39" s="611"/>
      <c r="CR39" s="611"/>
      <c r="CS39" s="611"/>
      <c r="CT39" s="612"/>
      <c r="CU39" s="615">
        <v>18.7</v>
      </c>
      <c r="CV39" s="631"/>
      <c r="CW39" s="631"/>
      <c r="CX39" s="632"/>
      <c r="CY39" s="619">
        <v>88073286</v>
      </c>
      <c r="CZ39" s="629"/>
      <c r="DA39" s="629"/>
      <c r="DB39" s="629"/>
      <c r="DC39" s="629"/>
      <c r="DD39" s="629"/>
      <c r="DE39" s="629"/>
      <c r="DF39" s="630"/>
      <c r="DG39" s="619">
        <v>71675732</v>
      </c>
      <c r="DH39" s="629"/>
      <c r="DI39" s="629"/>
      <c r="DJ39" s="629"/>
      <c r="DK39" s="629"/>
      <c r="DL39" s="629"/>
      <c r="DM39" s="629"/>
      <c r="DN39" s="629"/>
      <c r="DO39" s="629"/>
      <c r="DP39" s="629"/>
      <c r="DQ39" s="630"/>
      <c r="DR39" s="615">
        <v>22.2</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304</v>
      </c>
      <c r="AY40" s="626"/>
      <c r="AZ40" s="626"/>
      <c r="BA40" s="626"/>
      <c r="BB40" s="626"/>
      <c r="BC40" s="627"/>
      <c r="BD40" s="644">
        <v>99.9</v>
      </c>
      <c r="BE40" s="645"/>
      <c r="BF40" s="645"/>
      <c r="BG40" s="645"/>
      <c r="BH40" s="645"/>
      <c r="BI40" s="645">
        <v>99.7</v>
      </c>
      <c r="BJ40" s="645"/>
      <c r="BK40" s="645"/>
      <c r="BL40" s="645"/>
      <c r="BM40" s="646"/>
      <c r="BN40" s="644">
        <v>99.9</v>
      </c>
      <c r="BO40" s="645"/>
      <c r="BP40" s="645"/>
      <c r="BQ40" s="645"/>
      <c r="BR40" s="645"/>
      <c r="BS40" s="645">
        <v>99.7</v>
      </c>
      <c r="BT40" s="645"/>
      <c r="BU40" s="645"/>
      <c r="BV40" s="645"/>
      <c r="BW40" s="646"/>
      <c r="BY40" s="672" t="s">
        <v>305</v>
      </c>
      <c r="BZ40" s="673"/>
      <c r="CA40" s="607" t="s">
        <v>68</v>
      </c>
      <c r="CB40" s="608"/>
      <c r="CC40" s="608"/>
      <c r="CD40" s="608"/>
      <c r="CE40" s="608"/>
      <c r="CF40" s="608"/>
      <c r="CG40" s="608"/>
      <c r="CH40" s="608"/>
      <c r="CI40" s="608"/>
      <c r="CJ40" s="608"/>
      <c r="CK40" s="608"/>
      <c r="CL40" s="609"/>
      <c r="CM40" s="610">
        <v>92262632</v>
      </c>
      <c r="CN40" s="629"/>
      <c r="CO40" s="629"/>
      <c r="CP40" s="629"/>
      <c r="CQ40" s="629"/>
      <c r="CR40" s="629"/>
      <c r="CS40" s="629"/>
      <c r="CT40" s="630"/>
      <c r="CU40" s="615">
        <v>18.7</v>
      </c>
      <c r="CV40" s="631"/>
      <c r="CW40" s="631"/>
      <c r="CX40" s="632"/>
      <c r="CY40" s="619">
        <v>88072394</v>
      </c>
      <c r="CZ40" s="629"/>
      <c r="DA40" s="629"/>
      <c r="DB40" s="629"/>
      <c r="DC40" s="629"/>
      <c r="DD40" s="629"/>
      <c r="DE40" s="629"/>
      <c r="DF40" s="630"/>
      <c r="DG40" s="619">
        <v>71674840</v>
      </c>
      <c r="DH40" s="629"/>
      <c r="DI40" s="629"/>
      <c r="DJ40" s="629"/>
      <c r="DK40" s="629"/>
      <c r="DL40" s="629"/>
      <c r="DM40" s="629"/>
      <c r="DN40" s="629"/>
      <c r="DO40" s="629"/>
      <c r="DP40" s="629"/>
      <c r="DQ40" s="630"/>
      <c r="DR40" s="615">
        <v>22.2</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306</v>
      </c>
      <c r="AQ41" s="666"/>
      <c r="AR41" s="666"/>
      <c r="AS41" s="666"/>
      <c r="AT41" s="666"/>
      <c r="AU41" s="666"/>
      <c r="AV41" s="666"/>
      <c r="AW41" s="667"/>
      <c r="AX41" s="668" t="s">
        <v>307</v>
      </c>
      <c r="AY41" s="668"/>
      <c r="AZ41" s="668"/>
      <c r="BA41" s="668"/>
      <c r="BB41" s="668"/>
      <c r="BC41" s="668"/>
      <c r="BD41" s="669">
        <v>2673413</v>
      </c>
      <c r="BE41" s="670"/>
      <c r="BF41" s="670"/>
      <c r="BG41" s="670"/>
      <c r="BH41" s="670"/>
      <c r="BI41" s="670"/>
      <c r="BJ41" s="670"/>
      <c r="BK41" s="670"/>
      <c r="BL41" s="670"/>
      <c r="BM41" s="671"/>
      <c r="BN41" s="669" t="s">
        <v>308</v>
      </c>
      <c r="BO41" s="670"/>
      <c r="BP41" s="670"/>
      <c r="BQ41" s="670"/>
      <c r="BR41" s="670"/>
      <c r="BS41" s="670"/>
      <c r="BT41" s="670"/>
      <c r="BU41" s="670"/>
      <c r="BV41" s="670"/>
      <c r="BW41" s="671"/>
      <c r="BY41" s="674"/>
      <c r="BZ41" s="675"/>
      <c r="CA41" s="607" t="s">
        <v>309</v>
      </c>
      <c r="CB41" s="608"/>
      <c r="CC41" s="608"/>
      <c r="CD41" s="608"/>
      <c r="CE41" s="608"/>
      <c r="CF41" s="608"/>
      <c r="CG41" s="608"/>
      <c r="CH41" s="608"/>
      <c r="CI41" s="608"/>
      <c r="CJ41" s="608"/>
      <c r="CK41" s="608"/>
      <c r="CL41" s="609"/>
      <c r="CM41" s="610">
        <v>84156420</v>
      </c>
      <c r="CN41" s="611"/>
      <c r="CO41" s="611"/>
      <c r="CP41" s="611"/>
      <c r="CQ41" s="611"/>
      <c r="CR41" s="611"/>
      <c r="CS41" s="611"/>
      <c r="CT41" s="612"/>
      <c r="CU41" s="615">
        <v>17</v>
      </c>
      <c r="CV41" s="631"/>
      <c r="CW41" s="631"/>
      <c r="CX41" s="632"/>
      <c r="CY41" s="619">
        <v>80298474</v>
      </c>
      <c r="CZ41" s="629"/>
      <c r="DA41" s="629"/>
      <c r="DB41" s="629"/>
      <c r="DC41" s="629"/>
      <c r="DD41" s="629"/>
      <c r="DE41" s="629"/>
      <c r="DF41" s="630"/>
      <c r="DG41" s="619">
        <v>63949348</v>
      </c>
      <c r="DH41" s="629"/>
      <c r="DI41" s="629"/>
      <c r="DJ41" s="629"/>
      <c r="DK41" s="629"/>
      <c r="DL41" s="629"/>
      <c r="DM41" s="629"/>
      <c r="DN41" s="629"/>
      <c r="DO41" s="629"/>
      <c r="DP41" s="629"/>
      <c r="DQ41" s="630"/>
      <c r="DR41" s="615">
        <v>19.8</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310</v>
      </c>
      <c r="AQ42" s="659"/>
      <c r="AR42" s="659"/>
      <c r="AS42" s="659"/>
      <c r="AT42" s="659"/>
      <c r="AU42" s="659"/>
      <c r="AV42" s="659"/>
      <c r="AW42" s="660"/>
      <c r="AX42" s="661" t="s">
        <v>311</v>
      </c>
      <c r="AY42" s="661"/>
      <c r="AZ42" s="661"/>
      <c r="BA42" s="661"/>
      <c r="BB42" s="661"/>
      <c r="BC42" s="661"/>
      <c r="BD42" s="662">
        <v>2673413</v>
      </c>
      <c r="BE42" s="663"/>
      <c r="BF42" s="663"/>
      <c r="BG42" s="663"/>
      <c r="BH42" s="663"/>
      <c r="BI42" s="663"/>
      <c r="BJ42" s="663"/>
      <c r="BK42" s="663"/>
      <c r="BL42" s="663"/>
      <c r="BM42" s="664"/>
      <c r="BN42" s="662" t="s">
        <v>312</v>
      </c>
      <c r="BO42" s="663"/>
      <c r="BP42" s="663"/>
      <c r="BQ42" s="663"/>
      <c r="BR42" s="663"/>
      <c r="BS42" s="663"/>
      <c r="BT42" s="663"/>
      <c r="BU42" s="663"/>
      <c r="BV42" s="663"/>
      <c r="BW42" s="664"/>
      <c r="BY42" s="674"/>
      <c r="BZ42" s="675"/>
      <c r="CA42" s="607" t="s">
        <v>313</v>
      </c>
      <c r="CB42" s="608"/>
      <c r="CC42" s="608"/>
      <c r="CD42" s="608"/>
      <c r="CE42" s="608"/>
      <c r="CF42" s="608"/>
      <c r="CG42" s="608"/>
      <c r="CH42" s="608"/>
      <c r="CI42" s="608"/>
      <c r="CJ42" s="608"/>
      <c r="CK42" s="608"/>
      <c r="CL42" s="609"/>
      <c r="CM42" s="610">
        <v>8106212</v>
      </c>
      <c r="CN42" s="629"/>
      <c r="CO42" s="629"/>
      <c r="CP42" s="629"/>
      <c r="CQ42" s="629"/>
      <c r="CR42" s="629"/>
      <c r="CS42" s="629"/>
      <c r="CT42" s="630"/>
      <c r="CU42" s="615">
        <v>1.6</v>
      </c>
      <c r="CV42" s="631"/>
      <c r="CW42" s="631"/>
      <c r="CX42" s="632"/>
      <c r="CY42" s="619">
        <v>7773920</v>
      </c>
      <c r="CZ42" s="629"/>
      <c r="DA42" s="629"/>
      <c r="DB42" s="629"/>
      <c r="DC42" s="629"/>
      <c r="DD42" s="629"/>
      <c r="DE42" s="629"/>
      <c r="DF42" s="630"/>
      <c r="DG42" s="619">
        <v>7725492</v>
      </c>
      <c r="DH42" s="629"/>
      <c r="DI42" s="629"/>
      <c r="DJ42" s="629"/>
      <c r="DK42" s="629"/>
      <c r="DL42" s="629"/>
      <c r="DM42" s="629"/>
      <c r="DN42" s="629"/>
      <c r="DO42" s="629"/>
      <c r="DP42" s="629"/>
      <c r="DQ42" s="630"/>
      <c r="DR42" s="615">
        <v>2.4</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314</v>
      </c>
      <c r="CB43" s="608"/>
      <c r="CC43" s="608"/>
      <c r="CD43" s="608"/>
      <c r="CE43" s="608"/>
      <c r="CF43" s="608"/>
      <c r="CG43" s="608"/>
      <c r="CH43" s="608"/>
      <c r="CI43" s="608"/>
      <c r="CJ43" s="608"/>
      <c r="CK43" s="608"/>
      <c r="CL43" s="609"/>
      <c r="CM43" s="610">
        <v>892</v>
      </c>
      <c r="CN43" s="611"/>
      <c r="CO43" s="611"/>
      <c r="CP43" s="611"/>
      <c r="CQ43" s="611"/>
      <c r="CR43" s="611"/>
      <c r="CS43" s="611"/>
      <c r="CT43" s="612"/>
      <c r="CU43" s="615">
        <v>0</v>
      </c>
      <c r="CV43" s="631"/>
      <c r="CW43" s="631"/>
      <c r="CX43" s="632"/>
      <c r="CY43" s="619">
        <v>892</v>
      </c>
      <c r="CZ43" s="629"/>
      <c r="DA43" s="629"/>
      <c r="DB43" s="629"/>
      <c r="DC43" s="629"/>
      <c r="DD43" s="629"/>
      <c r="DE43" s="629"/>
      <c r="DF43" s="630"/>
      <c r="DG43" s="619">
        <v>892</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315</v>
      </c>
      <c r="BZ44" s="608"/>
      <c r="CA44" s="608"/>
      <c r="CB44" s="608"/>
      <c r="CC44" s="608"/>
      <c r="CD44" s="608"/>
      <c r="CE44" s="608"/>
      <c r="CF44" s="608"/>
      <c r="CG44" s="608"/>
      <c r="CH44" s="608"/>
      <c r="CI44" s="608"/>
      <c r="CJ44" s="608"/>
      <c r="CK44" s="608"/>
      <c r="CL44" s="609"/>
      <c r="CM44" s="610">
        <v>166407858</v>
      </c>
      <c r="CN44" s="629"/>
      <c r="CO44" s="629"/>
      <c r="CP44" s="629"/>
      <c r="CQ44" s="629"/>
      <c r="CR44" s="629"/>
      <c r="CS44" s="629"/>
      <c r="CT44" s="630"/>
      <c r="CU44" s="615">
        <v>33.700000000000003</v>
      </c>
      <c r="CV44" s="631"/>
      <c r="CW44" s="631"/>
      <c r="CX44" s="632"/>
      <c r="CY44" s="619">
        <v>138513907</v>
      </c>
      <c r="CZ44" s="629"/>
      <c r="DA44" s="629"/>
      <c r="DB44" s="629"/>
      <c r="DC44" s="629"/>
      <c r="DD44" s="629"/>
      <c r="DE44" s="629"/>
      <c r="DF44" s="630"/>
      <c r="DG44" s="619">
        <v>100824333</v>
      </c>
      <c r="DH44" s="629"/>
      <c r="DI44" s="629"/>
      <c r="DJ44" s="629"/>
      <c r="DK44" s="629"/>
      <c r="DL44" s="629"/>
      <c r="DM44" s="629"/>
      <c r="DN44" s="629"/>
      <c r="DO44" s="629"/>
      <c r="DP44" s="629"/>
      <c r="DQ44" s="630"/>
      <c r="DR44" s="615">
        <v>31.2</v>
      </c>
      <c r="DS44" s="631"/>
      <c r="DT44" s="631"/>
      <c r="DU44" s="631"/>
      <c r="DV44" s="631"/>
      <c r="DW44" s="631"/>
      <c r="DX44" s="633"/>
    </row>
    <row r="45" spans="2:128" ht="11.25" customHeight="1" x14ac:dyDescent="0.2">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317</v>
      </c>
      <c r="BZ45" s="608"/>
      <c r="CA45" s="608"/>
      <c r="CB45" s="608"/>
      <c r="CC45" s="608"/>
      <c r="CD45" s="608"/>
      <c r="CE45" s="608"/>
      <c r="CF45" s="608"/>
      <c r="CG45" s="608"/>
      <c r="CH45" s="608"/>
      <c r="CI45" s="608"/>
      <c r="CJ45" s="608"/>
      <c r="CK45" s="608"/>
      <c r="CL45" s="609"/>
      <c r="CM45" s="610">
        <v>16483962</v>
      </c>
      <c r="CN45" s="611"/>
      <c r="CO45" s="611"/>
      <c r="CP45" s="611"/>
      <c r="CQ45" s="611"/>
      <c r="CR45" s="611"/>
      <c r="CS45" s="611"/>
      <c r="CT45" s="612"/>
      <c r="CU45" s="615">
        <v>3.3</v>
      </c>
      <c r="CV45" s="631"/>
      <c r="CW45" s="631"/>
      <c r="CX45" s="632"/>
      <c r="CY45" s="619">
        <v>11074035</v>
      </c>
      <c r="CZ45" s="629"/>
      <c r="DA45" s="629"/>
      <c r="DB45" s="629"/>
      <c r="DC45" s="629"/>
      <c r="DD45" s="629"/>
      <c r="DE45" s="629"/>
      <c r="DF45" s="630"/>
      <c r="DG45" s="619">
        <v>9203521</v>
      </c>
      <c r="DH45" s="629"/>
      <c r="DI45" s="629"/>
      <c r="DJ45" s="629"/>
      <c r="DK45" s="629"/>
      <c r="DL45" s="629"/>
      <c r="DM45" s="629"/>
      <c r="DN45" s="629"/>
      <c r="DO45" s="629"/>
      <c r="DP45" s="629"/>
      <c r="DQ45" s="630"/>
      <c r="DR45" s="615">
        <v>2.8</v>
      </c>
      <c r="DS45" s="631"/>
      <c r="DT45" s="631"/>
      <c r="DU45" s="631"/>
      <c r="DV45" s="631"/>
      <c r="DW45" s="631"/>
      <c r="DX45" s="633"/>
    </row>
    <row r="46" spans="2:128" ht="11.25" customHeight="1" x14ac:dyDescent="0.2">
      <c r="B46" s="226" t="s">
        <v>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319</v>
      </c>
      <c r="BZ46" s="608"/>
      <c r="CA46" s="608"/>
      <c r="CB46" s="608"/>
      <c r="CC46" s="608"/>
      <c r="CD46" s="608"/>
      <c r="CE46" s="608"/>
      <c r="CF46" s="608"/>
      <c r="CG46" s="608"/>
      <c r="CH46" s="608"/>
      <c r="CI46" s="608"/>
      <c r="CJ46" s="608"/>
      <c r="CK46" s="608"/>
      <c r="CL46" s="609"/>
      <c r="CM46" s="610">
        <v>4152414</v>
      </c>
      <c r="CN46" s="629"/>
      <c r="CO46" s="629"/>
      <c r="CP46" s="629"/>
      <c r="CQ46" s="629"/>
      <c r="CR46" s="629"/>
      <c r="CS46" s="629"/>
      <c r="CT46" s="630"/>
      <c r="CU46" s="615">
        <v>0.8</v>
      </c>
      <c r="CV46" s="631"/>
      <c r="CW46" s="631"/>
      <c r="CX46" s="632"/>
      <c r="CY46" s="619">
        <v>3934123</v>
      </c>
      <c r="CZ46" s="629"/>
      <c r="DA46" s="629"/>
      <c r="DB46" s="629"/>
      <c r="DC46" s="629"/>
      <c r="DD46" s="629"/>
      <c r="DE46" s="629"/>
      <c r="DF46" s="630"/>
      <c r="DG46" s="619">
        <v>3933802</v>
      </c>
      <c r="DH46" s="629"/>
      <c r="DI46" s="629"/>
      <c r="DJ46" s="629"/>
      <c r="DK46" s="629"/>
      <c r="DL46" s="629"/>
      <c r="DM46" s="629"/>
      <c r="DN46" s="629"/>
      <c r="DO46" s="629"/>
      <c r="DP46" s="629"/>
      <c r="DQ46" s="630"/>
      <c r="DR46" s="615">
        <v>1.2</v>
      </c>
      <c r="DS46" s="631"/>
      <c r="DT46" s="631"/>
      <c r="DU46" s="631"/>
      <c r="DV46" s="631"/>
      <c r="DW46" s="631"/>
      <c r="DX46" s="633"/>
    </row>
    <row r="47" spans="2:128" ht="11.25" customHeight="1" x14ac:dyDescent="0.2">
      <c r="B47" s="227" t="s">
        <v>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321</v>
      </c>
      <c r="BZ47" s="608"/>
      <c r="CA47" s="608"/>
      <c r="CB47" s="608"/>
      <c r="CC47" s="608"/>
      <c r="CD47" s="608"/>
      <c r="CE47" s="608"/>
      <c r="CF47" s="608"/>
      <c r="CG47" s="608"/>
      <c r="CH47" s="608"/>
      <c r="CI47" s="608"/>
      <c r="CJ47" s="608"/>
      <c r="CK47" s="608"/>
      <c r="CL47" s="609"/>
      <c r="CM47" s="610">
        <v>118482641</v>
      </c>
      <c r="CN47" s="611"/>
      <c r="CO47" s="611"/>
      <c r="CP47" s="611"/>
      <c r="CQ47" s="611"/>
      <c r="CR47" s="611"/>
      <c r="CS47" s="611"/>
      <c r="CT47" s="612"/>
      <c r="CU47" s="615">
        <v>24</v>
      </c>
      <c r="CV47" s="631"/>
      <c r="CW47" s="631"/>
      <c r="CX47" s="632"/>
      <c r="CY47" s="619">
        <v>108733378</v>
      </c>
      <c r="CZ47" s="629"/>
      <c r="DA47" s="629"/>
      <c r="DB47" s="629"/>
      <c r="DC47" s="629"/>
      <c r="DD47" s="629"/>
      <c r="DE47" s="629"/>
      <c r="DF47" s="630"/>
      <c r="DG47" s="619">
        <v>79426194</v>
      </c>
      <c r="DH47" s="629"/>
      <c r="DI47" s="629"/>
      <c r="DJ47" s="629"/>
      <c r="DK47" s="629"/>
      <c r="DL47" s="629"/>
      <c r="DM47" s="629"/>
      <c r="DN47" s="629"/>
      <c r="DO47" s="629"/>
      <c r="DP47" s="629"/>
      <c r="DQ47" s="630"/>
      <c r="DR47" s="615">
        <v>24.5</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322</v>
      </c>
      <c r="BZ48" s="608"/>
      <c r="CA48" s="608"/>
      <c r="CB48" s="608"/>
      <c r="CC48" s="608"/>
      <c r="CD48" s="608"/>
      <c r="CE48" s="608"/>
      <c r="CF48" s="608"/>
      <c r="CG48" s="608"/>
      <c r="CH48" s="608"/>
      <c r="CI48" s="608"/>
      <c r="CJ48" s="608"/>
      <c r="CK48" s="608"/>
      <c r="CL48" s="609"/>
      <c r="CM48" s="610">
        <v>8248203</v>
      </c>
      <c r="CN48" s="629"/>
      <c r="CO48" s="629"/>
      <c r="CP48" s="629"/>
      <c r="CQ48" s="629"/>
      <c r="CR48" s="629"/>
      <c r="CS48" s="629"/>
      <c r="CT48" s="630"/>
      <c r="CU48" s="615">
        <v>1.7</v>
      </c>
      <c r="CV48" s="631"/>
      <c r="CW48" s="631"/>
      <c r="CX48" s="632"/>
      <c r="CY48" s="619">
        <v>8247594</v>
      </c>
      <c r="CZ48" s="629"/>
      <c r="DA48" s="629"/>
      <c r="DB48" s="629"/>
      <c r="DC48" s="629"/>
      <c r="DD48" s="629"/>
      <c r="DE48" s="629"/>
      <c r="DF48" s="630"/>
      <c r="DG48" s="619">
        <v>7980584</v>
      </c>
      <c r="DH48" s="629"/>
      <c r="DI48" s="629"/>
      <c r="DJ48" s="629"/>
      <c r="DK48" s="629"/>
      <c r="DL48" s="629"/>
      <c r="DM48" s="629"/>
      <c r="DN48" s="629"/>
      <c r="DO48" s="629"/>
      <c r="DP48" s="629"/>
      <c r="DQ48" s="630"/>
      <c r="DR48" s="615">
        <v>2.5</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323</v>
      </c>
      <c r="BZ49" s="608"/>
      <c r="CA49" s="608"/>
      <c r="CB49" s="608"/>
      <c r="CC49" s="608"/>
      <c r="CD49" s="608"/>
      <c r="CE49" s="608"/>
      <c r="CF49" s="608"/>
      <c r="CG49" s="608"/>
      <c r="CH49" s="608"/>
      <c r="CI49" s="608"/>
      <c r="CJ49" s="608"/>
      <c r="CK49" s="608"/>
      <c r="CL49" s="609"/>
      <c r="CM49" s="610">
        <v>10675375</v>
      </c>
      <c r="CN49" s="611"/>
      <c r="CO49" s="611"/>
      <c r="CP49" s="611"/>
      <c r="CQ49" s="611"/>
      <c r="CR49" s="611"/>
      <c r="CS49" s="611"/>
      <c r="CT49" s="612"/>
      <c r="CU49" s="615">
        <v>2.2000000000000002</v>
      </c>
      <c r="CV49" s="631"/>
      <c r="CW49" s="631"/>
      <c r="CX49" s="632"/>
      <c r="CY49" s="619">
        <v>6236586</v>
      </c>
      <c r="CZ49" s="629"/>
      <c r="DA49" s="629"/>
      <c r="DB49" s="629"/>
      <c r="DC49" s="629"/>
      <c r="DD49" s="629"/>
      <c r="DE49" s="629"/>
      <c r="DF49" s="630"/>
      <c r="DG49" s="619" t="s">
        <v>212</v>
      </c>
      <c r="DH49" s="629"/>
      <c r="DI49" s="629"/>
      <c r="DJ49" s="629"/>
      <c r="DK49" s="629"/>
      <c r="DL49" s="629"/>
      <c r="DM49" s="629"/>
      <c r="DN49" s="629"/>
      <c r="DO49" s="629"/>
      <c r="DP49" s="629"/>
      <c r="DQ49" s="630"/>
      <c r="DR49" s="615" t="s">
        <v>212</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324</v>
      </c>
      <c r="BZ50" s="608"/>
      <c r="CA50" s="608"/>
      <c r="CB50" s="608"/>
      <c r="CC50" s="608"/>
      <c r="CD50" s="608"/>
      <c r="CE50" s="608"/>
      <c r="CF50" s="608"/>
      <c r="CG50" s="608"/>
      <c r="CH50" s="608"/>
      <c r="CI50" s="608"/>
      <c r="CJ50" s="608"/>
      <c r="CK50" s="608"/>
      <c r="CL50" s="609"/>
      <c r="CM50" s="610">
        <v>346959</v>
      </c>
      <c r="CN50" s="629"/>
      <c r="CO50" s="629"/>
      <c r="CP50" s="629"/>
      <c r="CQ50" s="629"/>
      <c r="CR50" s="629"/>
      <c r="CS50" s="629"/>
      <c r="CT50" s="630"/>
      <c r="CU50" s="615">
        <v>0.1</v>
      </c>
      <c r="CV50" s="631"/>
      <c r="CW50" s="631"/>
      <c r="CX50" s="632"/>
      <c r="CY50" s="619">
        <v>7959</v>
      </c>
      <c r="CZ50" s="629"/>
      <c r="DA50" s="629"/>
      <c r="DB50" s="629"/>
      <c r="DC50" s="629"/>
      <c r="DD50" s="629"/>
      <c r="DE50" s="629"/>
      <c r="DF50" s="630"/>
      <c r="DG50" s="619" t="s">
        <v>120</v>
      </c>
      <c r="DH50" s="629"/>
      <c r="DI50" s="629"/>
      <c r="DJ50" s="629"/>
      <c r="DK50" s="629"/>
      <c r="DL50" s="629"/>
      <c r="DM50" s="629"/>
      <c r="DN50" s="629"/>
      <c r="DO50" s="629"/>
      <c r="DP50" s="629"/>
      <c r="DQ50" s="630"/>
      <c r="DR50" s="615" t="s">
        <v>119</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325</v>
      </c>
      <c r="BZ51" s="608"/>
      <c r="CA51" s="608"/>
      <c r="CB51" s="608"/>
      <c r="CC51" s="608"/>
      <c r="CD51" s="608"/>
      <c r="CE51" s="608"/>
      <c r="CF51" s="608"/>
      <c r="CG51" s="608"/>
      <c r="CH51" s="608"/>
      <c r="CI51" s="608"/>
      <c r="CJ51" s="608"/>
      <c r="CK51" s="608"/>
      <c r="CL51" s="609"/>
      <c r="CM51" s="610">
        <v>8018304</v>
      </c>
      <c r="CN51" s="611"/>
      <c r="CO51" s="611"/>
      <c r="CP51" s="611"/>
      <c r="CQ51" s="611"/>
      <c r="CR51" s="611"/>
      <c r="CS51" s="611"/>
      <c r="CT51" s="612"/>
      <c r="CU51" s="615">
        <v>1.6</v>
      </c>
      <c r="CV51" s="631"/>
      <c r="CW51" s="631"/>
      <c r="CX51" s="632"/>
      <c r="CY51" s="619">
        <v>280232</v>
      </c>
      <c r="CZ51" s="629"/>
      <c r="DA51" s="629"/>
      <c r="DB51" s="629"/>
      <c r="DC51" s="629"/>
      <c r="DD51" s="629"/>
      <c r="DE51" s="629"/>
      <c r="DF51" s="630"/>
      <c r="DG51" s="619">
        <v>280232</v>
      </c>
      <c r="DH51" s="629"/>
      <c r="DI51" s="629"/>
      <c r="DJ51" s="629"/>
      <c r="DK51" s="629"/>
      <c r="DL51" s="629"/>
      <c r="DM51" s="629"/>
      <c r="DN51" s="629"/>
      <c r="DO51" s="629"/>
      <c r="DP51" s="629"/>
      <c r="DQ51" s="630"/>
      <c r="DR51" s="615">
        <v>0.1</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326</v>
      </c>
      <c r="BZ52" s="608"/>
      <c r="CA52" s="608"/>
      <c r="CB52" s="608"/>
      <c r="CC52" s="608"/>
      <c r="CD52" s="608"/>
      <c r="CE52" s="608"/>
      <c r="CF52" s="608"/>
      <c r="CG52" s="608"/>
      <c r="CH52" s="608"/>
      <c r="CI52" s="608"/>
      <c r="CJ52" s="608"/>
      <c r="CK52" s="608"/>
      <c r="CL52" s="609"/>
      <c r="CM52" s="610" t="s">
        <v>212</v>
      </c>
      <c r="CN52" s="629"/>
      <c r="CO52" s="629"/>
      <c r="CP52" s="629"/>
      <c r="CQ52" s="629"/>
      <c r="CR52" s="629"/>
      <c r="CS52" s="629"/>
      <c r="CT52" s="630"/>
      <c r="CU52" s="615" t="s">
        <v>212</v>
      </c>
      <c r="CV52" s="631"/>
      <c r="CW52" s="631"/>
      <c r="CX52" s="632"/>
      <c r="CY52" s="619" t="s">
        <v>212</v>
      </c>
      <c r="CZ52" s="629"/>
      <c r="DA52" s="629"/>
      <c r="DB52" s="629"/>
      <c r="DC52" s="629"/>
      <c r="DD52" s="629"/>
      <c r="DE52" s="629"/>
      <c r="DF52" s="630"/>
      <c r="DG52" s="619" t="s">
        <v>119</v>
      </c>
      <c r="DH52" s="629"/>
      <c r="DI52" s="629"/>
      <c r="DJ52" s="629"/>
      <c r="DK52" s="629"/>
      <c r="DL52" s="629"/>
      <c r="DM52" s="629"/>
      <c r="DN52" s="629"/>
      <c r="DO52" s="629"/>
      <c r="DP52" s="629"/>
      <c r="DQ52" s="630"/>
      <c r="DR52" s="615" t="s">
        <v>120</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327</v>
      </c>
      <c r="BZ53" s="608"/>
      <c r="CA53" s="608"/>
      <c r="CB53" s="608"/>
      <c r="CC53" s="608"/>
      <c r="CD53" s="608"/>
      <c r="CE53" s="608"/>
      <c r="CF53" s="608"/>
      <c r="CG53" s="608"/>
      <c r="CH53" s="608"/>
      <c r="CI53" s="608"/>
      <c r="CJ53" s="608"/>
      <c r="CK53" s="608"/>
      <c r="CL53" s="609"/>
      <c r="CM53" s="610">
        <v>76108151</v>
      </c>
      <c r="CN53" s="611"/>
      <c r="CO53" s="611"/>
      <c r="CP53" s="611"/>
      <c r="CQ53" s="611"/>
      <c r="CR53" s="611"/>
      <c r="CS53" s="611"/>
      <c r="CT53" s="612"/>
      <c r="CU53" s="615">
        <v>15.4</v>
      </c>
      <c r="CV53" s="631"/>
      <c r="CW53" s="631"/>
      <c r="CX53" s="632"/>
      <c r="CY53" s="619">
        <v>12930789</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328</v>
      </c>
      <c r="BZ54" s="608"/>
      <c r="CA54" s="608"/>
      <c r="CB54" s="608"/>
      <c r="CC54" s="608"/>
      <c r="CD54" s="608"/>
      <c r="CE54" s="608"/>
      <c r="CF54" s="608"/>
      <c r="CG54" s="608"/>
      <c r="CH54" s="608"/>
      <c r="CI54" s="608"/>
      <c r="CJ54" s="608"/>
      <c r="CK54" s="608"/>
      <c r="CL54" s="609"/>
      <c r="CM54" s="610">
        <v>2567409</v>
      </c>
      <c r="CN54" s="611"/>
      <c r="CO54" s="611"/>
      <c r="CP54" s="611"/>
      <c r="CQ54" s="611"/>
      <c r="CR54" s="611"/>
      <c r="CS54" s="611"/>
      <c r="CT54" s="612"/>
      <c r="CU54" s="615">
        <v>0.5</v>
      </c>
      <c r="CV54" s="631"/>
      <c r="CW54" s="631"/>
      <c r="CX54" s="632"/>
      <c r="CY54" s="619">
        <v>1238634</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305</v>
      </c>
      <c r="BZ55" s="673"/>
      <c r="CA55" s="607" t="s">
        <v>329</v>
      </c>
      <c r="CB55" s="608"/>
      <c r="CC55" s="608"/>
      <c r="CD55" s="608"/>
      <c r="CE55" s="608"/>
      <c r="CF55" s="608"/>
      <c r="CG55" s="608"/>
      <c r="CH55" s="608"/>
      <c r="CI55" s="608"/>
      <c r="CJ55" s="608"/>
      <c r="CK55" s="608"/>
      <c r="CL55" s="609"/>
      <c r="CM55" s="610">
        <v>71200518</v>
      </c>
      <c r="CN55" s="611"/>
      <c r="CO55" s="611"/>
      <c r="CP55" s="611"/>
      <c r="CQ55" s="611"/>
      <c r="CR55" s="611"/>
      <c r="CS55" s="611"/>
      <c r="CT55" s="612"/>
      <c r="CU55" s="615">
        <v>14.4</v>
      </c>
      <c r="CV55" s="631"/>
      <c r="CW55" s="631"/>
      <c r="CX55" s="632"/>
      <c r="CY55" s="619">
        <v>12804923</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330</v>
      </c>
      <c r="CB56" s="608"/>
      <c r="CC56" s="608"/>
      <c r="CD56" s="608"/>
      <c r="CE56" s="608"/>
      <c r="CF56" s="608"/>
      <c r="CG56" s="608"/>
      <c r="CH56" s="608"/>
      <c r="CI56" s="608"/>
      <c r="CJ56" s="608"/>
      <c r="CK56" s="608"/>
      <c r="CL56" s="609"/>
      <c r="CM56" s="610">
        <v>38587085</v>
      </c>
      <c r="CN56" s="611"/>
      <c r="CO56" s="611"/>
      <c r="CP56" s="611"/>
      <c r="CQ56" s="611"/>
      <c r="CR56" s="611"/>
      <c r="CS56" s="611"/>
      <c r="CT56" s="612"/>
      <c r="CU56" s="615">
        <v>7.8</v>
      </c>
      <c r="CV56" s="631"/>
      <c r="CW56" s="631"/>
      <c r="CX56" s="632"/>
      <c r="CY56" s="619">
        <v>2380414</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331</v>
      </c>
      <c r="CB57" s="608"/>
      <c r="CC57" s="608"/>
      <c r="CD57" s="608"/>
      <c r="CE57" s="608"/>
      <c r="CF57" s="608"/>
      <c r="CG57" s="608"/>
      <c r="CH57" s="608"/>
      <c r="CI57" s="608"/>
      <c r="CJ57" s="608"/>
      <c r="CK57" s="608"/>
      <c r="CL57" s="609"/>
      <c r="CM57" s="610">
        <v>18519001</v>
      </c>
      <c r="CN57" s="611"/>
      <c r="CO57" s="611"/>
      <c r="CP57" s="611"/>
      <c r="CQ57" s="611"/>
      <c r="CR57" s="611"/>
      <c r="CS57" s="611"/>
      <c r="CT57" s="612"/>
      <c r="CU57" s="615">
        <v>3.8</v>
      </c>
      <c r="CV57" s="631"/>
      <c r="CW57" s="631"/>
      <c r="CX57" s="632"/>
      <c r="CY57" s="619">
        <v>9527482</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332</v>
      </c>
      <c r="CB58" s="608"/>
      <c r="CC58" s="608"/>
      <c r="CD58" s="608"/>
      <c r="CE58" s="608"/>
      <c r="CF58" s="608"/>
      <c r="CG58" s="608"/>
      <c r="CH58" s="608"/>
      <c r="CI58" s="608"/>
      <c r="CJ58" s="608"/>
      <c r="CK58" s="608"/>
      <c r="CL58" s="609"/>
      <c r="CM58" s="610">
        <v>4907633</v>
      </c>
      <c r="CN58" s="611"/>
      <c r="CO58" s="611"/>
      <c r="CP58" s="611"/>
      <c r="CQ58" s="611"/>
      <c r="CR58" s="611"/>
      <c r="CS58" s="611"/>
      <c r="CT58" s="612"/>
      <c r="CU58" s="615">
        <v>1</v>
      </c>
      <c r="CV58" s="631"/>
      <c r="CW58" s="631"/>
      <c r="CX58" s="632"/>
      <c r="CY58" s="619">
        <v>125866</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333</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1"/>
      <c r="CW59" s="631"/>
      <c r="CX59" s="632"/>
      <c r="CY59" s="619" t="s">
        <v>212</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334</v>
      </c>
      <c r="BZ60" s="626"/>
      <c r="CA60" s="626"/>
      <c r="CB60" s="626"/>
      <c r="CC60" s="626"/>
      <c r="CD60" s="626"/>
      <c r="CE60" s="626"/>
      <c r="CF60" s="626"/>
      <c r="CG60" s="626"/>
      <c r="CH60" s="626"/>
      <c r="CI60" s="626"/>
      <c r="CJ60" s="626"/>
      <c r="CK60" s="626"/>
      <c r="CL60" s="627"/>
      <c r="CM60" s="686">
        <v>493623933</v>
      </c>
      <c r="CN60" s="687"/>
      <c r="CO60" s="687"/>
      <c r="CP60" s="687"/>
      <c r="CQ60" s="687"/>
      <c r="CR60" s="687"/>
      <c r="CS60" s="687"/>
      <c r="CT60" s="688"/>
      <c r="CU60" s="689">
        <v>100</v>
      </c>
      <c r="CV60" s="690"/>
      <c r="CW60" s="690"/>
      <c r="CX60" s="691"/>
      <c r="CY60" s="692">
        <v>369859779</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AyFh1eGmoCJtJ3NB+eJ1DZ7lpuj+t9/aSS4rot82mFJdFt6K7a1vypW3wl7CdA405JzbqTL89Neme7zlRewNWQ==" saltValue="5vE/mQyY0CoKI85uNFjgD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336</v>
      </c>
      <c r="DK2" s="731"/>
      <c r="DL2" s="731"/>
      <c r="DM2" s="731"/>
      <c r="DN2" s="731"/>
      <c r="DO2" s="732"/>
      <c r="DP2" s="237"/>
      <c r="DQ2" s="730" t="s">
        <v>337</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338</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340</v>
      </c>
      <c r="B5" s="725"/>
      <c r="C5" s="725"/>
      <c r="D5" s="725"/>
      <c r="E5" s="725"/>
      <c r="F5" s="725"/>
      <c r="G5" s="725"/>
      <c r="H5" s="725"/>
      <c r="I5" s="725"/>
      <c r="J5" s="725"/>
      <c r="K5" s="725"/>
      <c r="L5" s="725"/>
      <c r="M5" s="725"/>
      <c r="N5" s="725"/>
      <c r="O5" s="725"/>
      <c r="P5" s="726"/>
      <c r="Q5" s="701" t="s">
        <v>341</v>
      </c>
      <c r="R5" s="702"/>
      <c r="S5" s="702"/>
      <c r="T5" s="702"/>
      <c r="U5" s="703"/>
      <c r="V5" s="701" t="s">
        <v>342</v>
      </c>
      <c r="W5" s="702"/>
      <c r="X5" s="702"/>
      <c r="Y5" s="702"/>
      <c r="Z5" s="703"/>
      <c r="AA5" s="701" t="s">
        <v>343</v>
      </c>
      <c r="AB5" s="702"/>
      <c r="AC5" s="702"/>
      <c r="AD5" s="702"/>
      <c r="AE5" s="702"/>
      <c r="AF5" s="734" t="s">
        <v>344</v>
      </c>
      <c r="AG5" s="702"/>
      <c r="AH5" s="702"/>
      <c r="AI5" s="702"/>
      <c r="AJ5" s="713"/>
      <c r="AK5" s="702" t="s">
        <v>345</v>
      </c>
      <c r="AL5" s="702"/>
      <c r="AM5" s="702"/>
      <c r="AN5" s="702"/>
      <c r="AO5" s="703"/>
      <c r="AP5" s="701" t="s">
        <v>346</v>
      </c>
      <c r="AQ5" s="702"/>
      <c r="AR5" s="702"/>
      <c r="AS5" s="702"/>
      <c r="AT5" s="703"/>
      <c r="AU5" s="701" t="s">
        <v>347</v>
      </c>
      <c r="AV5" s="702"/>
      <c r="AW5" s="702"/>
      <c r="AX5" s="702"/>
      <c r="AY5" s="713"/>
      <c r="AZ5" s="244"/>
      <c r="BA5" s="244"/>
      <c r="BB5" s="244"/>
      <c r="BC5" s="244"/>
      <c r="BD5" s="244"/>
      <c r="BE5" s="245"/>
      <c r="BF5" s="245"/>
      <c r="BG5" s="245"/>
      <c r="BH5" s="245"/>
      <c r="BI5" s="245"/>
      <c r="BJ5" s="245"/>
      <c r="BK5" s="245"/>
      <c r="BL5" s="245"/>
      <c r="BM5" s="245"/>
      <c r="BN5" s="245"/>
      <c r="BO5" s="245"/>
      <c r="BP5" s="245"/>
      <c r="BQ5" s="724" t="s">
        <v>348</v>
      </c>
      <c r="BR5" s="725"/>
      <c r="BS5" s="725"/>
      <c r="BT5" s="725"/>
      <c r="BU5" s="725"/>
      <c r="BV5" s="725"/>
      <c r="BW5" s="725"/>
      <c r="BX5" s="725"/>
      <c r="BY5" s="725"/>
      <c r="BZ5" s="725"/>
      <c r="CA5" s="725"/>
      <c r="CB5" s="725"/>
      <c r="CC5" s="725"/>
      <c r="CD5" s="725"/>
      <c r="CE5" s="725"/>
      <c r="CF5" s="725"/>
      <c r="CG5" s="726"/>
      <c r="CH5" s="701" t="s">
        <v>349</v>
      </c>
      <c r="CI5" s="702"/>
      <c r="CJ5" s="702"/>
      <c r="CK5" s="702"/>
      <c r="CL5" s="703"/>
      <c r="CM5" s="701" t="s">
        <v>350</v>
      </c>
      <c r="CN5" s="702"/>
      <c r="CO5" s="702"/>
      <c r="CP5" s="702"/>
      <c r="CQ5" s="703"/>
      <c r="CR5" s="701" t="s">
        <v>351</v>
      </c>
      <c r="CS5" s="702"/>
      <c r="CT5" s="702"/>
      <c r="CU5" s="702"/>
      <c r="CV5" s="703"/>
      <c r="CW5" s="701" t="s">
        <v>352</v>
      </c>
      <c r="CX5" s="702"/>
      <c r="CY5" s="702"/>
      <c r="CZ5" s="702"/>
      <c r="DA5" s="703"/>
      <c r="DB5" s="701" t="s">
        <v>353</v>
      </c>
      <c r="DC5" s="702"/>
      <c r="DD5" s="702"/>
      <c r="DE5" s="702"/>
      <c r="DF5" s="703"/>
      <c r="DG5" s="707" t="s">
        <v>354</v>
      </c>
      <c r="DH5" s="708"/>
      <c r="DI5" s="708"/>
      <c r="DJ5" s="708"/>
      <c r="DK5" s="709"/>
      <c r="DL5" s="707" t="s">
        <v>355</v>
      </c>
      <c r="DM5" s="708"/>
      <c r="DN5" s="708"/>
      <c r="DO5" s="708"/>
      <c r="DP5" s="709"/>
      <c r="DQ5" s="701" t="s">
        <v>356</v>
      </c>
      <c r="DR5" s="702"/>
      <c r="DS5" s="702"/>
      <c r="DT5" s="702"/>
      <c r="DU5" s="703"/>
      <c r="DV5" s="701" t="s">
        <v>347</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357</v>
      </c>
      <c r="C7" s="716"/>
      <c r="D7" s="716"/>
      <c r="E7" s="716"/>
      <c r="F7" s="716"/>
      <c r="G7" s="716"/>
      <c r="H7" s="716"/>
      <c r="I7" s="716"/>
      <c r="J7" s="716"/>
      <c r="K7" s="716"/>
      <c r="L7" s="716"/>
      <c r="M7" s="716"/>
      <c r="N7" s="716"/>
      <c r="O7" s="716"/>
      <c r="P7" s="717"/>
      <c r="Q7" s="718">
        <v>501394</v>
      </c>
      <c r="R7" s="719"/>
      <c r="S7" s="719"/>
      <c r="T7" s="719"/>
      <c r="U7" s="719"/>
      <c r="V7" s="719">
        <v>498184</v>
      </c>
      <c r="W7" s="719"/>
      <c r="X7" s="719"/>
      <c r="Y7" s="719"/>
      <c r="Z7" s="719"/>
      <c r="AA7" s="719">
        <v>3210</v>
      </c>
      <c r="AB7" s="719"/>
      <c r="AC7" s="719"/>
      <c r="AD7" s="719"/>
      <c r="AE7" s="720"/>
      <c r="AF7" s="721">
        <v>1268</v>
      </c>
      <c r="AG7" s="722"/>
      <c r="AH7" s="722"/>
      <c r="AI7" s="722"/>
      <c r="AJ7" s="723"/>
      <c r="AK7" s="758">
        <v>330</v>
      </c>
      <c r="AL7" s="759"/>
      <c r="AM7" s="759"/>
      <c r="AN7" s="759"/>
      <c r="AO7" s="759"/>
      <c r="AP7" s="759">
        <v>1025714</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561</v>
      </c>
      <c r="BT7" s="763"/>
      <c r="BU7" s="763"/>
      <c r="BV7" s="763"/>
      <c r="BW7" s="763"/>
      <c r="BX7" s="763"/>
      <c r="BY7" s="763"/>
      <c r="BZ7" s="763"/>
      <c r="CA7" s="763"/>
      <c r="CB7" s="763"/>
      <c r="CC7" s="763"/>
      <c r="CD7" s="763"/>
      <c r="CE7" s="763"/>
      <c r="CF7" s="763"/>
      <c r="CG7" s="764"/>
      <c r="CH7" s="755">
        <v>25</v>
      </c>
      <c r="CI7" s="756"/>
      <c r="CJ7" s="756"/>
      <c r="CK7" s="756"/>
      <c r="CL7" s="757"/>
      <c r="CM7" s="755">
        <v>1085</v>
      </c>
      <c r="CN7" s="756"/>
      <c r="CO7" s="756"/>
      <c r="CP7" s="756"/>
      <c r="CQ7" s="757"/>
      <c r="CR7" s="755">
        <v>80</v>
      </c>
      <c r="CS7" s="756"/>
      <c r="CT7" s="756"/>
      <c r="CU7" s="756"/>
      <c r="CV7" s="757"/>
      <c r="CW7" s="755" t="s">
        <v>492</v>
      </c>
      <c r="CX7" s="756"/>
      <c r="CY7" s="756"/>
      <c r="CZ7" s="756"/>
      <c r="DA7" s="757"/>
      <c r="DB7" s="755">
        <v>13</v>
      </c>
      <c r="DC7" s="756"/>
      <c r="DD7" s="756"/>
      <c r="DE7" s="756"/>
      <c r="DF7" s="757"/>
      <c r="DG7" s="755" t="s">
        <v>492</v>
      </c>
      <c r="DH7" s="756"/>
      <c r="DI7" s="756"/>
      <c r="DJ7" s="756"/>
      <c r="DK7" s="757"/>
      <c r="DL7" s="755" t="s">
        <v>492</v>
      </c>
      <c r="DM7" s="756"/>
      <c r="DN7" s="756"/>
      <c r="DO7" s="756"/>
      <c r="DP7" s="757"/>
      <c r="DQ7" s="755" t="s">
        <v>492</v>
      </c>
      <c r="DR7" s="756"/>
      <c r="DS7" s="756"/>
      <c r="DT7" s="756"/>
      <c r="DU7" s="757"/>
      <c r="DV7" s="736"/>
      <c r="DW7" s="737"/>
      <c r="DX7" s="737"/>
      <c r="DY7" s="737"/>
      <c r="DZ7" s="738"/>
      <c r="EA7" s="242"/>
    </row>
    <row r="8" spans="1:131" s="243" customFormat="1" ht="26.25" customHeight="1" x14ac:dyDescent="0.2">
      <c r="A8" s="249">
        <v>2</v>
      </c>
      <c r="B8" s="739" t="s">
        <v>358</v>
      </c>
      <c r="C8" s="740"/>
      <c r="D8" s="740"/>
      <c r="E8" s="740"/>
      <c r="F8" s="740"/>
      <c r="G8" s="740"/>
      <c r="H8" s="740"/>
      <c r="I8" s="740"/>
      <c r="J8" s="740"/>
      <c r="K8" s="740"/>
      <c r="L8" s="740"/>
      <c r="M8" s="740"/>
      <c r="N8" s="740"/>
      <c r="O8" s="740"/>
      <c r="P8" s="741"/>
      <c r="Q8" s="742">
        <v>9323</v>
      </c>
      <c r="R8" s="743"/>
      <c r="S8" s="743"/>
      <c r="T8" s="743"/>
      <c r="U8" s="743"/>
      <c r="V8" s="743">
        <v>9323</v>
      </c>
      <c r="W8" s="743"/>
      <c r="X8" s="743"/>
      <c r="Y8" s="743"/>
      <c r="Z8" s="743"/>
      <c r="AA8" s="743">
        <v>0</v>
      </c>
      <c r="AB8" s="743"/>
      <c r="AC8" s="743"/>
      <c r="AD8" s="743"/>
      <c r="AE8" s="744"/>
      <c r="AF8" s="745" t="s">
        <v>359</v>
      </c>
      <c r="AG8" s="746"/>
      <c r="AH8" s="746"/>
      <c r="AI8" s="746"/>
      <c r="AJ8" s="747"/>
      <c r="AK8" s="748">
        <v>5122</v>
      </c>
      <c r="AL8" s="749"/>
      <c r="AM8" s="749"/>
      <c r="AN8" s="749"/>
      <c r="AO8" s="749"/>
      <c r="AP8" s="749">
        <v>33296</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562</v>
      </c>
      <c r="BT8" s="753"/>
      <c r="BU8" s="753"/>
      <c r="BV8" s="753"/>
      <c r="BW8" s="753"/>
      <c r="BX8" s="753"/>
      <c r="BY8" s="753"/>
      <c r="BZ8" s="753"/>
      <c r="CA8" s="753"/>
      <c r="CB8" s="753"/>
      <c r="CC8" s="753"/>
      <c r="CD8" s="753"/>
      <c r="CE8" s="753"/>
      <c r="CF8" s="753"/>
      <c r="CG8" s="754"/>
      <c r="CH8" s="765">
        <v>-58</v>
      </c>
      <c r="CI8" s="766"/>
      <c r="CJ8" s="766"/>
      <c r="CK8" s="766"/>
      <c r="CL8" s="767"/>
      <c r="CM8" s="765">
        <v>3517</v>
      </c>
      <c r="CN8" s="766"/>
      <c r="CO8" s="766"/>
      <c r="CP8" s="766"/>
      <c r="CQ8" s="767"/>
      <c r="CR8" s="765">
        <v>250</v>
      </c>
      <c r="CS8" s="766"/>
      <c r="CT8" s="766"/>
      <c r="CU8" s="766"/>
      <c r="CV8" s="767"/>
      <c r="CW8" s="765">
        <v>4</v>
      </c>
      <c r="CX8" s="766"/>
      <c r="CY8" s="766"/>
      <c r="CZ8" s="766"/>
      <c r="DA8" s="767"/>
      <c r="DB8" s="765" t="s">
        <v>492</v>
      </c>
      <c r="DC8" s="766"/>
      <c r="DD8" s="766"/>
      <c r="DE8" s="766"/>
      <c r="DF8" s="767"/>
      <c r="DG8" s="765" t="s">
        <v>492</v>
      </c>
      <c r="DH8" s="766"/>
      <c r="DI8" s="766"/>
      <c r="DJ8" s="766"/>
      <c r="DK8" s="767"/>
      <c r="DL8" s="765" t="s">
        <v>492</v>
      </c>
      <c r="DM8" s="766"/>
      <c r="DN8" s="766"/>
      <c r="DO8" s="766"/>
      <c r="DP8" s="767"/>
      <c r="DQ8" s="765" t="s">
        <v>492</v>
      </c>
      <c r="DR8" s="766"/>
      <c r="DS8" s="766"/>
      <c r="DT8" s="766"/>
      <c r="DU8" s="767"/>
      <c r="DV8" s="768"/>
      <c r="DW8" s="769"/>
      <c r="DX8" s="769"/>
      <c r="DY8" s="769"/>
      <c r="DZ8" s="770"/>
      <c r="EA8" s="242"/>
    </row>
    <row r="9" spans="1:131" s="243" customFormat="1" ht="26.25" customHeight="1" x14ac:dyDescent="0.2">
      <c r="A9" s="249">
        <v>3</v>
      </c>
      <c r="B9" s="739" t="s">
        <v>360</v>
      </c>
      <c r="C9" s="740"/>
      <c r="D9" s="740"/>
      <c r="E9" s="740"/>
      <c r="F9" s="740"/>
      <c r="G9" s="740"/>
      <c r="H9" s="740"/>
      <c r="I9" s="740"/>
      <c r="J9" s="740"/>
      <c r="K9" s="740"/>
      <c r="L9" s="740"/>
      <c r="M9" s="740"/>
      <c r="N9" s="740"/>
      <c r="O9" s="740"/>
      <c r="P9" s="741"/>
      <c r="Q9" s="742">
        <v>189</v>
      </c>
      <c r="R9" s="743"/>
      <c r="S9" s="743"/>
      <c r="T9" s="743"/>
      <c r="U9" s="743"/>
      <c r="V9" s="743">
        <v>110</v>
      </c>
      <c r="W9" s="743"/>
      <c r="X9" s="743"/>
      <c r="Y9" s="743"/>
      <c r="Z9" s="743"/>
      <c r="AA9" s="743">
        <v>79</v>
      </c>
      <c r="AB9" s="743"/>
      <c r="AC9" s="743"/>
      <c r="AD9" s="743"/>
      <c r="AE9" s="744"/>
      <c r="AF9" s="745" t="s">
        <v>120</v>
      </c>
      <c r="AG9" s="746"/>
      <c r="AH9" s="746"/>
      <c r="AI9" s="746"/>
      <c r="AJ9" s="747"/>
      <c r="AK9" s="748" t="s">
        <v>582</v>
      </c>
      <c r="AL9" s="749"/>
      <c r="AM9" s="749"/>
      <c r="AN9" s="749"/>
      <c r="AO9" s="749"/>
      <c r="AP9" s="749">
        <v>585</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t="s">
        <v>563</v>
      </c>
      <c r="BS9" s="752" t="s">
        <v>564</v>
      </c>
      <c r="BT9" s="753"/>
      <c r="BU9" s="753"/>
      <c r="BV9" s="753"/>
      <c r="BW9" s="753"/>
      <c r="BX9" s="753"/>
      <c r="BY9" s="753"/>
      <c r="BZ9" s="753"/>
      <c r="CA9" s="753"/>
      <c r="CB9" s="753"/>
      <c r="CC9" s="753"/>
      <c r="CD9" s="753"/>
      <c r="CE9" s="753"/>
      <c r="CF9" s="753"/>
      <c r="CG9" s="754"/>
      <c r="CH9" s="765">
        <v>12</v>
      </c>
      <c r="CI9" s="766"/>
      <c r="CJ9" s="766"/>
      <c r="CK9" s="766"/>
      <c r="CL9" s="767"/>
      <c r="CM9" s="765">
        <v>351</v>
      </c>
      <c r="CN9" s="766"/>
      <c r="CO9" s="766"/>
      <c r="CP9" s="766"/>
      <c r="CQ9" s="767"/>
      <c r="CR9" s="765">
        <v>43</v>
      </c>
      <c r="CS9" s="766"/>
      <c r="CT9" s="766"/>
      <c r="CU9" s="766"/>
      <c r="CV9" s="767"/>
      <c r="CW9" s="765">
        <v>303</v>
      </c>
      <c r="CX9" s="766"/>
      <c r="CY9" s="766"/>
      <c r="CZ9" s="766"/>
      <c r="DA9" s="767"/>
      <c r="DB9" s="765" t="s">
        <v>492</v>
      </c>
      <c r="DC9" s="766"/>
      <c r="DD9" s="766"/>
      <c r="DE9" s="766"/>
      <c r="DF9" s="767"/>
      <c r="DG9" s="765" t="s">
        <v>492</v>
      </c>
      <c r="DH9" s="766"/>
      <c r="DI9" s="766"/>
      <c r="DJ9" s="766"/>
      <c r="DK9" s="767"/>
      <c r="DL9" s="765" t="s">
        <v>492</v>
      </c>
      <c r="DM9" s="766"/>
      <c r="DN9" s="766"/>
      <c r="DO9" s="766"/>
      <c r="DP9" s="767"/>
      <c r="DQ9" s="765" t="s">
        <v>492</v>
      </c>
      <c r="DR9" s="766"/>
      <c r="DS9" s="766"/>
      <c r="DT9" s="766"/>
      <c r="DU9" s="767"/>
      <c r="DV9" s="768"/>
      <c r="DW9" s="769"/>
      <c r="DX9" s="769"/>
      <c r="DY9" s="769"/>
      <c r="DZ9" s="770"/>
      <c r="EA9" s="242"/>
    </row>
    <row r="10" spans="1:131" s="243" customFormat="1" ht="26.25" customHeight="1" x14ac:dyDescent="0.2">
      <c r="A10" s="249">
        <v>4</v>
      </c>
      <c r="B10" s="739" t="s">
        <v>361</v>
      </c>
      <c r="C10" s="740"/>
      <c r="D10" s="740"/>
      <c r="E10" s="740"/>
      <c r="F10" s="740"/>
      <c r="G10" s="740"/>
      <c r="H10" s="740"/>
      <c r="I10" s="740"/>
      <c r="J10" s="740"/>
      <c r="K10" s="740"/>
      <c r="L10" s="740"/>
      <c r="M10" s="740"/>
      <c r="N10" s="740"/>
      <c r="O10" s="740"/>
      <c r="P10" s="741"/>
      <c r="Q10" s="742">
        <v>80</v>
      </c>
      <c r="R10" s="743"/>
      <c r="S10" s="743"/>
      <c r="T10" s="743"/>
      <c r="U10" s="743"/>
      <c r="V10" s="743">
        <v>34</v>
      </c>
      <c r="W10" s="743"/>
      <c r="X10" s="743"/>
      <c r="Y10" s="743"/>
      <c r="Z10" s="743"/>
      <c r="AA10" s="743">
        <v>46</v>
      </c>
      <c r="AB10" s="743"/>
      <c r="AC10" s="743"/>
      <c r="AD10" s="743"/>
      <c r="AE10" s="744"/>
      <c r="AF10" s="745" t="s">
        <v>120</v>
      </c>
      <c r="AG10" s="746"/>
      <c r="AH10" s="746"/>
      <c r="AI10" s="746"/>
      <c r="AJ10" s="747"/>
      <c r="AK10" s="748" t="s">
        <v>583</v>
      </c>
      <c r="AL10" s="749"/>
      <c r="AM10" s="749"/>
      <c r="AN10" s="749"/>
      <c r="AO10" s="749"/>
      <c r="AP10" s="749">
        <v>74</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565</v>
      </c>
      <c r="BT10" s="753"/>
      <c r="BU10" s="753"/>
      <c r="BV10" s="753"/>
      <c r="BW10" s="753"/>
      <c r="BX10" s="753"/>
      <c r="BY10" s="753"/>
      <c r="BZ10" s="753"/>
      <c r="CA10" s="753"/>
      <c r="CB10" s="753"/>
      <c r="CC10" s="753"/>
      <c r="CD10" s="753"/>
      <c r="CE10" s="753"/>
      <c r="CF10" s="753"/>
      <c r="CG10" s="754"/>
      <c r="CH10" s="765">
        <v>-19</v>
      </c>
      <c r="CI10" s="766"/>
      <c r="CJ10" s="766"/>
      <c r="CK10" s="766"/>
      <c r="CL10" s="767"/>
      <c r="CM10" s="765">
        <v>230</v>
      </c>
      <c r="CN10" s="766"/>
      <c r="CO10" s="766"/>
      <c r="CP10" s="766"/>
      <c r="CQ10" s="767"/>
      <c r="CR10" s="765">
        <v>163</v>
      </c>
      <c r="CS10" s="766"/>
      <c r="CT10" s="766"/>
      <c r="CU10" s="766"/>
      <c r="CV10" s="767"/>
      <c r="CW10" s="765">
        <v>112</v>
      </c>
      <c r="CX10" s="766"/>
      <c r="CY10" s="766"/>
      <c r="CZ10" s="766"/>
      <c r="DA10" s="767"/>
      <c r="DB10" s="765" t="s">
        <v>492</v>
      </c>
      <c r="DC10" s="766"/>
      <c r="DD10" s="766"/>
      <c r="DE10" s="766"/>
      <c r="DF10" s="767"/>
      <c r="DG10" s="765" t="s">
        <v>492</v>
      </c>
      <c r="DH10" s="766"/>
      <c r="DI10" s="766"/>
      <c r="DJ10" s="766"/>
      <c r="DK10" s="767"/>
      <c r="DL10" s="765" t="s">
        <v>492</v>
      </c>
      <c r="DM10" s="766"/>
      <c r="DN10" s="766"/>
      <c r="DO10" s="766"/>
      <c r="DP10" s="767"/>
      <c r="DQ10" s="765" t="s">
        <v>492</v>
      </c>
      <c r="DR10" s="766"/>
      <c r="DS10" s="766"/>
      <c r="DT10" s="766"/>
      <c r="DU10" s="767"/>
      <c r="DV10" s="768"/>
      <c r="DW10" s="769"/>
      <c r="DX10" s="769"/>
      <c r="DY10" s="769"/>
      <c r="DZ10" s="770"/>
      <c r="EA10" s="242"/>
    </row>
    <row r="11" spans="1:131" s="243" customFormat="1" ht="26.25" customHeight="1" x14ac:dyDescent="0.2">
      <c r="A11" s="249">
        <v>5</v>
      </c>
      <c r="B11" s="739" t="s">
        <v>362</v>
      </c>
      <c r="C11" s="740"/>
      <c r="D11" s="740"/>
      <c r="E11" s="740"/>
      <c r="F11" s="740"/>
      <c r="G11" s="740"/>
      <c r="H11" s="740"/>
      <c r="I11" s="740"/>
      <c r="J11" s="740"/>
      <c r="K11" s="740"/>
      <c r="L11" s="740"/>
      <c r="M11" s="740"/>
      <c r="N11" s="740"/>
      <c r="O11" s="740"/>
      <c r="P11" s="741"/>
      <c r="Q11" s="742">
        <v>1424</v>
      </c>
      <c r="R11" s="743"/>
      <c r="S11" s="743"/>
      <c r="T11" s="743"/>
      <c r="U11" s="743"/>
      <c r="V11" s="743">
        <v>422</v>
      </c>
      <c r="W11" s="743"/>
      <c r="X11" s="743"/>
      <c r="Y11" s="743"/>
      <c r="Z11" s="743"/>
      <c r="AA11" s="743">
        <v>1002</v>
      </c>
      <c r="AB11" s="743"/>
      <c r="AC11" s="743"/>
      <c r="AD11" s="743"/>
      <c r="AE11" s="744"/>
      <c r="AF11" s="745" t="s">
        <v>359</v>
      </c>
      <c r="AG11" s="746"/>
      <c r="AH11" s="746"/>
      <c r="AI11" s="746"/>
      <c r="AJ11" s="747"/>
      <c r="AK11" s="748" t="s">
        <v>584</v>
      </c>
      <c r="AL11" s="749"/>
      <c r="AM11" s="749"/>
      <c r="AN11" s="749"/>
      <c r="AO11" s="749"/>
      <c r="AP11" s="749">
        <v>1553</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566</v>
      </c>
      <c r="BT11" s="753"/>
      <c r="BU11" s="753"/>
      <c r="BV11" s="753"/>
      <c r="BW11" s="753"/>
      <c r="BX11" s="753"/>
      <c r="BY11" s="753"/>
      <c r="BZ11" s="753"/>
      <c r="CA11" s="753"/>
      <c r="CB11" s="753"/>
      <c r="CC11" s="753"/>
      <c r="CD11" s="753"/>
      <c r="CE11" s="753"/>
      <c r="CF11" s="753"/>
      <c r="CG11" s="754"/>
      <c r="CH11" s="765">
        <v>-4</v>
      </c>
      <c r="CI11" s="766"/>
      <c r="CJ11" s="766"/>
      <c r="CK11" s="766"/>
      <c r="CL11" s="767"/>
      <c r="CM11" s="765">
        <v>51</v>
      </c>
      <c r="CN11" s="766"/>
      <c r="CO11" s="766"/>
      <c r="CP11" s="766"/>
      <c r="CQ11" s="767"/>
      <c r="CR11" s="765">
        <v>13</v>
      </c>
      <c r="CS11" s="766"/>
      <c r="CT11" s="766"/>
      <c r="CU11" s="766"/>
      <c r="CV11" s="767"/>
      <c r="CW11" s="765">
        <v>7</v>
      </c>
      <c r="CX11" s="766"/>
      <c r="CY11" s="766"/>
      <c r="CZ11" s="766"/>
      <c r="DA11" s="767"/>
      <c r="DB11" s="765" t="s">
        <v>492</v>
      </c>
      <c r="DC11" s="766"/>
      <c r="DD11" s="766"/>
      <c r="DE11" s="766"/>
      <c r="DF11" s="767"/>
      <c r="DG11" s="765" t="s">
        <v>492</v>
      </c>
      <c r="DH11" s="766"/>
      <c r="DI11" s="766"/>
      <c r="DJ11" s="766"/>
      <c r="DK11" s="767"/>
      <c r="DL11" s="765" t="s">
        <v>492</v>
      </c>
      <c r="DM11" s="766"/>
      <c r="DN11" s="766"/>
      <c r="DO11" s="766"/>
      <c r="DP11" s="767"/>
      <c r="DQ11" s="765" t="s">
        <v>492</v>
      </c>
      <c r="DR11" s="766"/>
      <c r="DS11" s="766"/>
      <c r="DT11" s="766"/>
      <c r="DU11" s="767"/>
      <c r="DV11" s="768"/>
      <c r="DW11" s="769"/>
      <c r="DX11" s="769"/>
      <c r="DY11" s="769"/>
      <c r="DZ11" s="770"/>
      <c r="EA11" s="242"/>
    </row>
    <row r="12" spans="1:131" s="243" customFormat="1" ht="26.25" customHeight="1" x14ac:dyDescent="0.2">
      <c r="A12" s="249">
        <v>6</v>
      </c>
      <c r="B12" s="739" t="s">
        <v>363</v>
      </c>
      <c r="C12" s="740"/>
      <c r="D12" s="740"/>
      <c r="E12" s="740"/>
      <c r="F12" s="740"/>
      <c r="G12" s="740"/>
      <c r="H12" s="740"/>
      <c r="I12" s="740"/>
      <c r="J12" s="740"/>
      <c r="K12" s="740"/>
      <c r="L12" s="740"/>
      <c r="M12" s="740"/>
      <c r="N12" s="740"/>
      <c r="O12" s="740"/>
      <c r="P12" s="741"/>
      <c r="Q12" s="742">
        <v>3740</v>
      </c>
      <c r="R12" s="743"/>
      <c r="S12" s="743"/>
      <c r="T12" s="743"/>
      <c r="U12" s="743"/>
      <c r="V12" s="743">
        <v>3568</v>
      </c>
      <c r="W12" s="743"/>
      <c r="X12" s="743"/>
      <c r="Y12" s="743"/>
      <c r="Z12" s="743"/>
      <c r="AA12" s="743">
        <v>172</v>
      </c>
      <c r="AB12" s="743"/>
      <c r="AC12" s="743"/>
      <c r="AD12" s="743"/>
      <c r="AE12" s="744"/>
      <c r="AF12" s="745">
        <v>172</v>
      </c>
      <c r="AG12" s="746"/>
      <c r="AH12" s="746"/>
      <c r="AI12" s="746"/>
      <c r="AJ12" s="747"/>
      <c r="AK12" s="748" t="s">
        <v>585</v>
      </c>
      <c r="AL12" s="749"/>
      <c r="AM12" s="749"/>
      <c r="AN12" s="749"/>
      <c r="AO12" s="749"/>
      <c r="AP12" s="749" t="s">
        <v>583</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567</v>
      </c>
      <c r="BT12" s="753"/>
      <c r="BU12" s="753"/>
      <c r="BV12" s="753"/>
      <c r="BW12" s="753"/>
      <c r="BX12" s="753"/>
      <c r="BY12" s="753"/>
      <c r="BZ12" s="753"/>
      <c r="CA12" s="753"/>
      <c r="CB12" s="753"/>
      <c r="CC12" s="753"/>
      <c r="CD12" s="753"/>
      <c r="CE12" s="753"/>
      <c r="CF12" s="753"/>
      <c r="CG12" s="754"/>
      <c r="CH12" s="765">
        <v>53</v>
      </c>
      <c r="CI12" s="766"/>
      <c r="CJ12" s="766"/>
      <c r="CK12" s="766"/>
      <c r="CL12" s="767"/>
      <c r="CM12" s="765">
        <v>831</v>
      </c>
      <c r="CN12" s="766"/>
      <c r="CO12" s="766"/>
      <c r="CP12" s="766"/>
      <c r="CQ12" s="767"/>
      <c r="CR12" s="765">
        <v>5</v>
      </c>
      <c r="CS12" s="766"/>
      <c r="CT12" s="766"/>
      <c r="CU12" s="766"/>
      <c r="CV12" s="767"/>
      <c r="CW12" s="765" t="s">
        <v>492</v>
      </c>
      <c r="CX12" s="766"/>
      <c r="CY12" s="766"/>
      <c r="CZ12" s="766"/>
      <c r="DA12" s="767"/>
      <c r="DB12" s="765" t="s">
        <v>492</v>
      </c>
      <c r="DC12" s="766"/>
      <c r="DD12" s="766"/>
      <c r="DE12" s="766"/>
      <c r="DF12" s="767"/>
      <c r="DG12" s="765" t="s">
        <v>492</v>
      </c>
      <c r="DH12" s="766"/>
      <c r="DI12" s="766"/>
      <c r="DJ12" s="766"/>
      <c r="DK12" s="767"/>
      <c r="DL12" s="765" t="s">
        <v>492</v>
      </c>
      <c r="DM12" s="766"/>
      <c r="DN12" s="766"/>
      <c r="DO12" s="766"/>
      <c r="DP12" s="767"/>
      <c r="DQ12" s="765" t="s">
        <v>492</v>
      </c>
      <c r="DR12" s="766"/>
      <c r="DS12" s="766"/>
      <c r="DT12" s="766"/>
      <c r="DU12" s="767"/>
      <c r="DV12" s="768"/>
      <c r="DW12" s="769"/>
      <c r="DX12" s="769"/>
      <c r="DY12" s="769"/>
      <c r="DZ12" s="770"/>
      <c r="EA12" s="242"/>
    </row>
    <row r="13" spans="1:131" s="243" customFormat="1" ht="26.25" customHeight="1" x14ac:dyDescent="0.2">
      <c r="A13" s="249">
        <v>7</v>
      </c>
      <c r="B13" s="739" t="s">
        <v>364</v>
      </c>
      <c r="C13" s="740"/>
      <c r="D13" s="740"/>
      <c r="E13" s="740"/>
      <c r="F13" s="740"/>
      <c r="G13" s="740"/>
      <c r="H13" s="740"/>
      <c r="I13" s="740"/>
      <c r="J13" s="740"/>
      <c r="K13" s="740"/>
      <c r="L13" s="740"/>
      <c r="M13" s="740"/>
      <c r="N13" s="740"/>
      <c r="O13" s="740"/>
      <c r="P13" s="741"/>
      <c r="Q13" s="742">
        <v>290</v>
      </c>
      <c r="R13" s="743"/>
      <c r="S13" s="743"/>
      <c r="T13" s="743"/>
      <c r="U13" s="743"/>
      <c r="V13" s="743">
        <v>93</v>
      </c>
      <c r="W13" s="743"/>
      <c r="X13" s="743"/>
      <c r="Y13" s="743"/>
      <c r="Z13" s="743"/>
      <c r="AA13" s="743">
        <v>197</v>
      </c>
      <c r="AB13" s="743"/>
      <c r="AC13" s="743"/>
      <c r="AD13" s="743"/>
      <c r="AE13" s="744"/>
      <c r="AF13" s="745" t="s">
        <v>359</v>
      </c>
      <c r="AG13" s="746"/>
      <c r="AH13" s="746"/>
      <c r="AI13" s="746"/>
      <c r="AJ13" s="747"/>
      <c r="AK13" s="748" t="s">
        <v>586</v>
      </c>
      <c r="AL13" s="749"/>
      <c r="AM13" s="749"/>
      <c r="AN13" s="749"/>
      <c r="AO13" s="749"/>
      <c r="AP13" s="749" t="s">
        <v>583</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568</v>
      </c>
      <c r="BT13" s="753"/>
      <c r="BU13" s="753"/>
      <c r="BV13" s="753"/>
      <c r="BW13" s="753"/>
      <c r="BX13" s="753"/>
      <c r="BY13" s="753"/>
      <c r="BZ13" s="753"/>
      <c r="CA13" s="753"/>
      <c r="CB13" s="753"/>
      <c r="CC13" s="753"/>
      <c r="CD13" s="753"/>
      <c r="CE13" s="753"/>
      <c r="CF13" s="753"/>
      <c r="CG13" s="754"/>
      <c r="CH13" s="765">
        <v>-1</v>
      </c>
      <c r="CI13" s="766"/>
      <c r="CJ13" s="766"/>
      <c r="CK13" s="766"/>
      <c r="CL13" s="767"/>
      <c r="CM13" s="765">
        <v>36</v>
      </c>
      <c r="CN13" s="766"/>
      <c r="CO13" s="766"/>
      <c r="CP13" s="766"/>
      <c r="CQ13" s="767"/>
      <c r="CR13" s="765" t="s">
        <v>492</v>
      </c>
      <c r="CS13" s="766"/>
      <c r="CT13" s="766"/>
      <c r="CU13" s="766"/>
      <c r="CV13" s="767"/>
      <c r="CW13" s="765" t="s">
        <v>492</v>
      </c>
      <c r="CX13" s="766"/>
      <c r="CY13" s="766"/>
      <c r="CZ13" s="766"/>
      <c r="DA13" s="767"/>
      <c r="DB13" s="765" t="s">
        <v>492</v>
      </c>
      <c r="DC13" s="766"/>
      <c r="DD13" s="766"/>
      <c r="DE13" s="766"/>
      <c r="DF13" s="767"/>
      <c r="DG13" s="765" t="s">
        <v>492</v>
      </c>
      <c r="DH13" s="766"/>
      <c r="DI13" s="766"/>
      <c r="DJ13" s="766"/>
      <c r="DK13" s="767"/>
      <c r="DL13" s="765" t="s">
        <v>492</v>
      </c>
      <c r="DM13" s="766"/>
      <c r="DN13" s="766"/>
      <c r="DO13" s="766"/>
      <c r="DP13" s="767"/>
      <c r="DQ13" s="765" t="s">
        <v>492</v>
      </c>
      <c r="DR13" s="766"/>
      <c r="DS13" s="766"/>
      <c r="DT13" s="766"/>
      <c r="DU13" s="767"/>
      <c r="DV13" s="768"/>
      <c r="DW13" s="769"/>
      <c r="DX13" s="769"/>
      <c r="DY13" s="769"/>
      <c r="DZ13" s="770"/>
      <c r="EA13" s="242"/>
    </row>
    <row r="14" spans="1:131" s="243" customFormat="1" ht="26.25" customHeight="1" x14ac:dyDescent="0.2">
      <c r="A14" s="249">
        <v>8</v>
      </c>
      <c r="B14" s="739" t="s">
        <v>365</v>
      </c>
      <c r="C14" s="740"/>
      <c r="D14" s="740"/>
      <c r="E14" s="740"/>
      <c r="F14" s="740"/>
      <c r="G14" s="740"/>
      <c r="H14" s="740"/>
      <c r="I14" s="740"/>
      <c r="J14" s="740"/>
      <c r="K14" s="740"/>
      <c r="L14" s="740"/>
      <c r="M14" s="740"/>
      <c r="N14" s="740"/>
      <c r="O14" s="740"/>
      <c r="P14" s="741"/>
      <c r="Q14" s="742">
        <v>131377</v>
      </c>
      <c r="R14" s="743"/>
      <c r="S14" s="743"/>
      <c r="T14" s="743"/>
      <c r="U14" s="743"/>
      <c r="V14" s="743">
        <v>131377</v>
      </c>
      <c r="W14" s="743"/>
      <c r="X14" s="743"/>
      <c r="Y14" s="743"/>
      <c r="Z14" s="743"/>
      <c r="AA14" s="743">
        <v>0</v>
      </c>
      <c r="AB14" s="743"/>
      <c r="AC14" s="743"/>
      <c r="AD14" s="743"/>
      <c r="AE14" s="744"/>
      <c r="AF14" s="745" t="s">
        <v>120</v>
      </c>
      <c r="AG14" s="746"/>
      <c r="AH14" s="746"/>
      <c r="AI14" s="746"/>
      <c r="AJ14" s="747"/>
      <c r="AK14" s="748">
        <v>95672</v>
      </c>
      <c r="AL14" s="749"/>
      <c r="AM14" s="749"/>
      <c r="AN14" s="749"/>
      <c r="AO14" s="749"/>
      <c r="AP14" s="749" t="s">
        <v>584</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t="s">
        <v>563</v>
      </c>
      <c r="BS14" s="752" t="s">
        <v>569</v>
      </c>
      <c r="BT14" s="753"/>
      <c r="BU14" s="753"/>
      <c r="BV14" s="753"/>
      <c r="BW14" s="753"/>
      <c r="BX14" s="753"/>
      <c r="BY14" s="753"/>
      <c r="BZ14" s="753"/>
      <c r="CA14" s="753"/>
      <c r="CB14" s="753"/>
      <c r="CC14" s="753"/>
      <c r="CD14" s="753"/>
      <c r="CE14" s="753"/>
      <c r="CF14" s="753"/>
      <c r="CG14" s="754"/>
      <c r="CH14" s="765">
        <v>82</v>
      </c>
      <c r="CI14" s="766"/>
      <c r="CJ14" s="766"/>
      <c r="CK14" s="766"/>
      <c r="CL14" s="767"/>
      <c r="CM14" s="765">
        <v>3630</v>
      </c>
      <c r="CN14" s="766"/>
      <c r="CO14" s="766"/>
      <c r="CP14" s="766"/>
      <c r="CQ14" s="767"/>
      <c r="CR14" s="765">
        <v>20066</v>
      </c>
      <c r="CS14" s="766"/>
      <c r="CT14" s="766"/>
      <c r="CU14" s="766"/>
      <c r="CV14" s="767"/>
      <c r="CW14" s="765">
        <v>1204</v>
      </c>
      <c r="CX14" s="766"/>
      <c r="CY14" s="766"/>
      <c r="CZ14" s="766"/>
      <c r="DA14" s="767"/>
      <c r="DB14" s="765">
        <v>15644</v>
      </c>
      <c r="DC14" s="766"/>
      <c r="DD14" s="766"/>
      <c r="DE14" s="766"/>
      <c r="DF14" s="767"/>
      <c r="DG14" s="765" t="s">
        <v>492</v>
      </c>
      <c r="DH14" s="766"/>
      <c r="DI14" s="766"/>
      <c r="DJ14" s="766"/>
      <c r="DK14" s="767"/>
      <c r="DL14" s="765" t="s">
        <v>492</v>
      </c>
      <c r="DM14" s="766"/>
      <c r="DN14" s="766"/>
      <c r="DO14" s="766"/>
      <c r="DP14" s="767"/>
      <c r="DQ14" s="765" t="s">
        <v>492</v>
      </c>
      <c r="DR14" s="766"/>
      <c r="DS14" s="766"/>
      <c r="DT14" s="766"/>
      <c r="DU14" s="767"/>
      <c r="DV14" s="768"/>
      <c r="DW14" s="769"/>
      <c r="DX14" s="769"/>
      <c r="DY14" s="769"/>
      <c r="DZ14" s="770"/>
      <c r="EA14" s="242"/>
    </row>
    <row r="15" spans="1:131" s="243" customFormat="1" ht="26.25" customHeight="1" x14ac:dyDescent="0.2">
      <c r="A15" s="249">
        <v>9</v>
      </c>
      <c r="B15" s="739" t="s">
        <v>366</v>
      </c>
      <c r="C15" s="740"/>
      <c r="D15" s="740"/>
      <c r="E15" s="740"/>
      <c r="F15" s="740"/>
      <c r="G15" s="740"/>
      <c r="H15" s="740"/>
      <c r="I15" s="740"/>
      <c r="J15" s="740"/>
      <c r="K15" s="740"/>
      <c r="L15" s="740"/>
      <c r="M15" s="740"/>
      <c r="N15" s="740"/>
      <c r="O15" s="740"/>
      <c r="P15" s="741"/>
      <c r="Q15" s="742">
        <v>1053</v>
      </c>
      <c r="R15" s="743"/>
      <c r="S15" s="743"/>
      <c r="T15" s="743"/>
      <c r="U15" s="743"/>
      <c r="V15" s="743">
        <v>89</v>
      </c>
      <c r="W15" s="743"/>
      <c r="X15" s="743"/>
      <c r="Y15" s="743"/>
      <c r="Z15" s="743"/>
      <c r="AA15" s="743">
        <v>964</v>
      </c>
      <c r="AB15" s="743"/>
      <c r="AC15" s="743"/>
      <c r="AD15" s="743"/>
      <c r="AE15" s="744"/>
      <c r="AF15" s="745" t="s">
        <v>359</v>
      </c>
      <c r="AG15" s="746"/>
      <c r="AH15" s="746"/>
      <c r="AI15" s="746"/>
      <c r="AJ15" s="747"/>
      <c r="AK15" s="748" t="s">
        <v>583</v>
      </c>
      <c r="AL15" s="749"/>
      <c r="AM15" s="749"/>
      <c r="AN15" s="749"/>
      <c r="AO15" s="749"/>
      <c r="AP15" s="749" t="s">
        <v>586</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t="s">
        <v>563</v>
      </c>
      <c r="BS15" s="752" t="s">
        <v>570</v>
      </c>
      <c r="BT15" s="753"/>
      <c r="BU15" s="753"/>
      <c r="BV15" s="753"/>
      <c r="BW15" s="753"/>
      <c r="BX15" s="753"/>
      <c r="BY15" s="753"/>
      <c r="BZ15" s="753"/>
      <c r="CA15" s="753"/>
      <c r="CB15" s="753"/>
      <c r="CC15" s="753"/>
      <c r="CD15" s="753"/>
      <c r="CE15" s="753"/>
      <c r="CF15" s="753"/>
      <c r="CG15" s="754"/>
      <c r="CH15" s="765">
        <v>-573</v>
      </c>
      <c r="CI15" s="766"/>
      <c r="CJ15" s="766"/>
      <c r="CK15" s="766"/>
      <c r="CL15" s="767"/>
      <c r="CM15" s="765">
        <v>-10755</v>
      </c>
      <c r="CN15" s="766"/>
      <c r="CO15" s="766"/>
      <c r="CP15" s="766"/>
      <c r="CQ15" s="767"/>
      <c r="CR15" s="765">
        <v>1643</v>
      </c>
      <c r="CS15" s="766"/>
      <c r="CT15" s="766"/>
      <c r="CU15" s="766"/>
      <c r="CV15" s="767"/>
      <c r="CW15" s="765">
        <v>276</v>
      </c>
      <c r="CX15" s="766"/>
      <c r="CY15" s="766"/>
      <c r="CZ15" s="766"/>
      <c r="DA15" s="767"/>
      <c r="DB15" s="765">
        <v>39333</v>
      </c>
      <c r="DC15" s="766"/>
      <c r="DD15" s="766"/>
      <c r="DE15" s="766"/>
      <c r="DF15" s="767"/>
      <c r="DG15" s="765" t="s">
        <v>492</v>
      </c>
      <c r="DH15" s="766"/>
      <c r="DI15" s="766"/>
      <c r="DJ15" s="766"/>
      <c r="DK15" s="767"/>
      <c r="DL15" s="765" t="s">
        <v>492</v>
      </c>
      <c r="DM15" s="766"/>
      <c r="DN15" s="766"/>
      <c r="DO15" s="766"/>
      <c r="DP15" s="767"/>
      <c r="DQ15" s="765" t="s">
        <v>492</v>
      </c>
      <c r="DR15" s="766"/>
      <c r="DS15" s="766"/>
      <c r="DT15" s="766"/>
      <c r="DU15" s="767"/>
      <c r="DV15" s="768"/>
      <c r="DW15" s="769"/>
      <c r="DX15" s="769"/>
      <c r="DY15" s="769"/>
      <c r="DZ15" s="770"/>
      <c r="EA15" s="242"/>
    </row>
    <row r="16" spans="1:131" s="243" customFormat="1" ht="26.25" customHeight="1" x14ac:dyDescent="0.2">
      <c r="A16" s="249">
        <v>10</v>
      </c>
      <c r="B16" s="739" t="s">
        <v>367</v>
      </c>
      <c r="C16" s="740"/>
      <c r="D16" s="740"/>
      <c r="E16" s="740"/>
      <c r="F16" s="740"/>
      <c r="G16" s="740"/>
      <c r="H16" s="740"/>
      <c r="I16" s="740"/>
      <c r="J16" s="740"/>
      <c r="K16" s="740"/>
      <c r="L16" s="740"/>
      <c r="M16" s="740"/>
      <c r="N16" s="740"/>
      <c r="O16" s="740"/>
      <c r="P16" s="741"/>
      <c r="Q16" s="742">
        <v>8641</v>
      </c>
      <c r="R16" s="743"/>
      <c r="S16" s="743"/>
      <c r="T16" s="743"/>
      <c r="U16" s="743"/>
      <c r="V16" s="743">
        <v>8641</v>
      </c>
      <c r="W16" s="743"/>
      <c r="X16" s="743"/>
      <c r="Y16" s="743"/>
      <c r="Z16" s="743"/>
      <c r="AA16" s="743">
        <v>0</v>
      </c>
      <c r="AB16" s="743"/>
      <c r="AC16" s="743"/>
      <c r="AD16" s="743"/>
      <c r="AE16" s="744"/>
      <c r="AF16" s="745" t="s">
        <v>359</v>
      </c>
      <c r="AG16" s="746"/>
      <c r="AH16" s="746"/>
      <c r="AI16" s="746"/>
      <c r="AJ16" s="747"/>
      <c r="AK16" s="748">
        <v>3606</v>
      </c>
      <c r="AL16" s="749"/>
      <c r="AM16" s="749"/>
      <c r="AN16" s="749"/>
      <c r="AO16" s="749"/>
      <c r="AP16" s="749">
        <v>40640</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571</v>
      </c>
      <c r="BT16" s="753"/>
      <c r="BU16" s="753"/>
      <c r="BV16" s="753"/>
      <c r="BW16" s="753"/>
      <c r="BX16" s="753"/>
      <c r="BY16" s="753"/>
      <c r="BZ16" s="753"/>
      <c r="CA16" s="753"/>
      <c r="CB16" s="753"/>
      <c r="CC16" s="753"/>
      <c r="CD16" s="753"/>
      <c r="CE16" s="753"/>
      <c r="CF16" s="753"/>
      <c r="CG16" s="754"/>
      <c r="CH16" s="765">
        <v>-2</v>
      </c>
      <c r="CI16" s="766"/>
      <c r="CJ16" s="766"/>
      <c r="CK16" s="766"/>
      <c r="CL16" s="767"/>
      <c r="CM16" s="765">
        <v>153</v>
      </c>
      <c r="CN16" s="766"/>
      <c r="CO16" s="766"/>
      <c r="CP16" s="766"/>
      <c r="CQ16" s="767"/>
      <c r="CR16" s="765">
        <v>2</v>
      </c>
      <c r="CS16" s="766"/>
      <c r="CT16" s="766"/>
      <c r="CU16" s="766"/>
      <c r="CV16" s="767"/>
      <c r="CW16" s="765">
        <v>10</v>
      </c>
      <c r="CX16" s="766"/>
      <c r="CY16" s="766"/>
      <c r="CZ16" s="766"/>
      <c r="DA16" s="767"/>
      <c r="DB16" s="765" t="s">
        <v>492</v>
      </c>
      <c r="DC16" s="766"/>
      <c r="DD16" s="766"/>
      <c r="DE16" s="766"/>
      <c r="DF16" s="767"/>
      <c r="DG16" s="765" t="s">
        <v>492</v>
      </c>
      <c r="DH16" s="766"/>
      <c r="DI16" s="766"/>
      <c r="DJ16" s="766"/>
      <c r="DK16" s="767"/>
      <c r="DL16" s="765" t="s">
        <v>492</v>
      </c>
      <c r="DM16" s="766"/>
      <c r="DN16" s="766"/>
      <c r="DO16" s="766"/>
      <c r="DP16" s="767"/>
      <c r="DQ16" s="765" t="s">
        <v>492</v>
      </c>
      <c r="DR16" s="766"/>
      <c r="DS16" s="766"/>
      <c r="DT16" s="766"/>
      <c r="DU16" s="767"/>
      <c r="DV16" s="768"/>
      <c r="DW16" s="769"/>
      <c r="DX16" s="769"/>
      <c r="DY16" s="769"/>
      <c r="DZ16" s="770"/>
      <c r="EA16" s="242"/>
    </row>
    <row r="17" spans="1:131" s="243" customFormat="1" ht="26.25" customHeight="1" x14ac:dyDescent="0.2">
      <c r="A17" s="249">
        <v>11</v>
      </c>
      <c r="B17" s="739"/>
      <c r="C17" s="740"/>
      <c r="D17" s="740"/>
      <c r="E17" s="740"/>
      <c r="F17" s="740"/>
      <c r="G17" s="740"/>
      <c r="H17" s="740"/>
      <c r="I17" s="740"/>
      <c r="J17" s="740"/>
      <c r="K17" s="740"/>
      <c r="L17" s="740"/>
      <c r="M17" s="740"/>
      <c r="N17" s="740"/>
      <c r="O17" s="740"/>
      <c r="P17" s="741"/>
      <c r="Q17" s="742"/>
      <c r="R17" s="743"/>
      <c r="S17" s="743"/>
      <c r="T17" s="743"/>
      <c r="U17" s="743"/>
      <c r="V17" s="743"/>
      <c r="W17" s="743"/>
      <c r="X17" s="743"/>
      <c r="Y17" s="743"/>
      <c r="Z17" s="743"/>
      <c r="AA17" s="743"/>
      <c r="AB17" s="743"/>
      <c r="AC17" s="743"/>
      <c r="AD17" s="743"/>
      <c r="AE17" s="744"/>
      <c r="AF17" s="745"/>
      <c r="AG17" s="746"/>
      <c r="AH17" s="746"/>
      <c r="AI17" s="746"/>
      <c r="AJ17" s="747"/>
      <c r="AK17" s="748"/>
      <c r="AL17" s="749"/>
      <c r="AM17" s="749"/>
      <c r="AN17" s="749"/>
      <c r="AO17" s="749"/>
      <c r="AP17" s="749"/>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572</v>
      </c>
      <c r="BT17" s="753"/>
      <c r="BU17" s="753"/>
      <c r="BV17" s="753"/>
      <c r="BW17" s="753"/>
      <c r="BX17" s="753"/>
      <c r="BY17" s="753"/>
      <c r="BZ17" s="753"/>
      <c r="CA17" s="753"/>
      <c r="CB17" s="753"/>
      <c r="CC17" s="753"/>
      <c r="CD17" s="753"/>
      <c r="CE17" s="753"/>
      <c r="CF17" s="753"/>
      <c r="CG17" s="754"/>
      <c r="CH17" s="765">
        <v>0</v>
      </c>
      <c r="CI17" s="766"/>
      <c r="CJ17" s="766"/>
      <c r="CK17" s="766"/>
      <c r="CL17" s="767"/>
      <c r="CM17" s="765">
        <v>10</v>
      </c>
      <c r="CN17" s="766"/>
      <c r="CO17" s="766"/>
      <c r="CP17" s="766"/>
      <c r="CQ17" s="767"/>
      <c r="CR17" s="765">
        <v>2</v>
      </c>
      <c r="CS17" s="766"/>
      <c r="CT17" s="766"/>
      <c r="CU17" s="766"/>
      <c r="CV17" s="767"/>
      <c r="CW17" s="765">
        <v>17</v>
      </c>
      <c r="CX17" s="766"/>
      <c r="CY17" s="766"/>
      <c r="CZ17" s="766"/>
      <c r="DA17" s="767"/>
      <c r="DB17" s="765" t="s">
        <v>492</v>
      </c>
      <c r="DC17" s="766"/>
      <c r="DD17" s="766"/>
      <c r="DE17" s="766"/>
      <c r="DF17" s="767"/>
      <c r="DG17" s="765" t="s">
        <v>492</v>
      </c>
      <c r="DH17" s="766"/>
      <c r="DI17" s="766"/>
      <c r="DJ17" s="766"/>
      <c r="DK17" s="767"/>
      <c r="DL17" s="765" t="s">
        <v>492</v>
      </c>
      <c r="DM17" s="766"/>
      <c r="DN17" s="766"/>
      <c r="DO17" s="766"/>
      <c r="DP17" s="767"/>
      <c r="DQ17" s="765" t="s">
        <v>492</v>
      </c>
      <c r="DR17" s="766"/>
      <c r="DS17" s="766"/>
      <c r="DT17" s="766"/>
      <c r="DU17" s="767"/>
      <c r="DV17" s="768"/>
      <c r="DW17" s="769"/>
      <c r="DX17" s="769"/>
      <c r="DY17" s="769"/>
      <c r="DZ17" s="770"/>
      <c r="EA17" s="242"/>
    </row>
    <row r="18" spans="1:131" s="243" customFormat="1" ht="26.25" customHeight="1" x14ac:dyDescent="0.2">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t="s">
        <v>563</v>
      </c>
      <c r="BS18" s="752" t="s">
        <v>573</v>
      </c>
      <c r="BT18" s="753"/>
      <c r="BU18" s="753"/>
      <c r="BV18" s="753"/>
      <c r="BW18" s="753"/>
      <c r="BX18" s="753"/>
      <c r="BY18" s="753"/>
      <c r="BZ18" s="753"/>
      <c r="CA18" s="753"/>
      <c r="CB18" s="753"/>
      <c r="CC18" s="753"/>
      <c r="CD18" s="753"/>
      <c r="CE18" s="753"/>
      <c r="CF18" s="753"/>
      <c r="CG18" s="754"/>
      <c r="CH18" s="765">
        <v>-193</v>
      </c>
      <c r="CI18" s="766"/>
      <c r="CJ18" s="766"/>
      <c r="CK18" s="766"/>
      <c r="CL18" s="767"/>
      <c r="CM18" s="765">
        <v>722</v>
      </c>
      <c r="CN18" s="766"/>
      <c r="CO18" s="766"/>
      <c r="CP18" s="766"/>
      <c r="CQ18" s="767"/>
      <c r="CR18" s="765">
        <v>5</v>
      </c>
      <c r="CS18" s="766"/>
      <c r="CT18" s="766"/>
      <c r="CU18" s="766"/>
      <c r="CV18" s="767"/>
      <c r="CW18" s="765">
        <v>101</v>
      </c>
      <c r="CX18" s="766"/>
      <c r="CY18" s="766"/>
      <c r="CZ18" s="766"/>
      <c r="DA18" s="767"/>
      <c r="DB18" s="765">
        <v>12876</v>
      </c>
      <c r="DC18" s="766"/>
      <c r="DD18" s="766"/>
      <c r="DE18" s="766"/>
      <c r="DF18" s="767"/>
      <c r="DG18" s="765" t="s">
        <v>492</v>
      </c>
      <c r="DH18" s="766"/>
      <c r="DI18" s="766"/>
      <c r="DJ18" s="766"/>
      <c r="DK18" s="767"/>
      <c r="DL18" s="765" t="s">
        <v>492</v>
      </c>
      <c r="DM18" s="766"/>
      <c r="DN18" s="766"/>
      <c r="DO18" s="766"/>
      <c r="DP18" s="767"/>
      <c r="DQ18" s="765" t="s">
        <v>492</v>
      </c>
      <c r="DR18" s="766"/>
      <c r="DS18" s="766"/>
      <c r="DT18" s="766"/>
      <c r="DU18" s="767"/>
      <c r="DV18" s="768"/>
      <c r="DW18" s="769"/>
      <c r="DX18" s="769"/>
      <c r="DY18" s="769"/>
      <c r="DZ18" s="770"/>
      <c r="EA18" s="242"/>
    </row>
    <row r="19" spans="1:131" s="243" customFormat="1" ht="26.25" customHeight="1" x14ac:dyDescent="0.2">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574</v>
      </c>
      <c r="BT19" s="753"/>
      <c r="BU19" s="753"/>
      <c r="BV19" s="753"/>
      <c r="BW19" s="753"/>
      <c r="BX19" s="753"/>
      <c r="BY19" s="753"/>
      <c r="BZ19" s="753"/>
      <c r="CA19" s="753"/>
      <c r="CB19" s="753"/>
      <c r="CC19" s="753"/>
      <c r="CD19" s="753"/>
      <c r="CE19" s="753"/>
      <c r="CF19" s="753"/>
      <c r="CG19" s="754"/>
      <c r="CH19" s="765">
        <v>-12</v>
      </c>
      <c r="CI19" s="766"/>
      <c r="CJ19" s="766"/>
      <c r="CK19" s="766"/>
      <c r="CL19" s="767"/>
      <c r="CM19" s="765">
        <v>103</v>
      </c>
      <c r="CN19" s="766"/>
      <c r="CO19" s="766"/>
      <c r="CP19" s="766"/>
      <c r="CQ19" s="767"/>
      <c r="CR19" s="765">
        <v>9</v>
      </c>
      <c r="CS19" s="766"/>
      <c r="CT19" s="766"/>
      <c r="CU19" s="766"/>
      <c r="CV19" s="767"/>
      <c r="CW19" s="765">
        <v>53</v>
      </c>
      <c r="CX19" s="766"/>
      <c r="CY19" s="766"/>
      <c r="CZ19" s="766"/>
      <c r="DA19" s="767"/>
      <c r="DB19" s="765" t="s">
        <v>492</v>
      </c>
      <c r="DC19" s="766"/>
      <c r="DD19" s="766"/>
      <c r="DE19" s="766"/>
      <c r="DF19" s="767"/>
      <c r="DG19" s="765" t="s">
        <v>492</v>
      </c>
      <c r="DH19" s="766"/>
      <c r="DI19" s="766"/>
      <c r="DJ19" s="766"/>
      <c r="DK19" s="767"/>
      <c r="DL19" s="765" t="s">
        <v>492</v>
      </c>
      <c r="DM19" s="766"/>
      <c r="DN19" s="766"/>
      <c r="DO19" s="766"/>
      <c r="DP19" s="767"/>
      <c r="DQ19" s="765" t="s">
        <v>492</v>
      </c>
      <c r="DR19" s="766"/>
      <c r="DS19" s="766"/>
      <c r="DT19" s="766"/>
      <c r="DU19" s="767"/>
      <c r="DV19" s="768"/>
      <c r="DW19" s="769"/>
      <c r="DX19" s="769"/>
      <c r="DY19" s="769"/>
      <c r="DZ19" s="770"/>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575</v>
      </c>
      <c r="BT20" s="753"/>
      <c r="BU20" s="753"/>
      <c r="BV20" s="753"/>
      <c r="BW20" s="753"/>
      <c r="BX20" s="753"/>
      <c r="BY20" s="753"/>
      <c r="BZ20" s="753"/>
      <c r="CA20" s="753"/>
      <c r="CB20" s="753"/>
      <c r="CC20" s="753"/>
      <c r="CD20" s="753"/>
      <c r="CE20" s="753"/>
      <c r="CF20" s="753"/>
      <c r="CG20" s="754"/>
      <c r="CH20" s="765">
        <v>-9</v>
      </c>
      <c r="CI20" s="766"/>
      <c r="CJ20" s="766"/>
      <c r="CK20" s="766"/>
      <c r="CL20" s="767"/>
      <c r="CM20" s="765">
        <v>10</v>
      </c>
      <c r="CN20" s="766"/>
      <c r="CO20" s="766"/>
      <c r="CP20" s="766"/>
      <c r="CQ20" s="767"/>
      <c r="CR20" s="765">
        <v>5</v>
      </c>
      <c r="CS20" s="766"/>
      <c r="CT20" s="766"/>
      <c r="CU20" s="766"/>
      <c r="CV20" s="767"/>
      <c r="CW20" s="765" t="s">
        <v>492</v>
      </c>
      <c r="CX20" s="766"/>
      <c r="CY20" s="766"/>
      <c r="CZ20" s="766"/>
      <c r="DA20" s="767"/>
      <c r="DB20" s="765" t="s">
        <v>492</v>
      </c>
      <c r="DC20" s="766"/>
      <c r="DD20" s="766"/>
      <c r="DE20" s="766"/>
      <c r="DF20" s="767"/>
      <c r="DG20" s="765" t="s">
        <v>492</v>
      </c>
      <c r="DH20" s="766"/>
      <c r="DI20" s="766"/>
      <c r="DJ20" s="766"/>
      <c r="DK20" s="767"/>
      <c r="DL20" s="765" t="s">
        <v>492</v>
      </c>
      <c r="DM20" s="766"/>
      <c r="DN20" s="766"/>
      <c r="DO20" s="766"/>
      <c r="DP20" s="767"/>
      <c r="DQ20" s="765" t="s">
        <v>492</v>
      </c>
      <c r="DR20" s="766"/>
      <c r="DS20" s="766"/>
      <c r="DT20" s="766"/>
      <c r="DU20" s="767"/>
      <c r="DV20" s="768"/>
      <c r="DW20" s="769"/>
      <c r="DX20" s="769"/>
      <c r="DY20" s="769"/>
      <c r="DZ20" s="770"/>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576</v>
      </c>
      <c r="BT21" s="753"/>
      <c r="BU21" s="753"/>
      <c r="BV21" s="753"/>
      <c r="BW21" s="753"/>
      <c r="BX21" s="753"/>
      <c r="BY21" s="753"/>
      <c r="BZ21" s="753"/>
      <c r="CA21" s="753"/>
      <c r="CB21" s="753"/>
      <c r="CC21" s="753"/>
      <c r="CD21" s="753"/>
      <c r="CE21" s="753"/>
      <c r="CF21" s="753"/>
      <c r="CG21" s="754"/>
      <c r="CH21" s="765">
        <v>-34</v>
      </c>
      <c r="CI21" s="766"/>
      <c r="CJ21" s="766"/>
      <c r="CK21" s="766"/>
      <c r="CL21" s="767"/>
      <c r="CM21" s="765">
        <v>3323</v>
      </c>
      <c r="CN21" s="766"/>
      <c r="CO21" s="766"/>
      <c r="CP21" s="766"/>
      <c r="CQ21" s="767"/>
      <c r="CR21" s="765">
        <v>750</v>
      </c>
      <c r="CS21" s="766"/>
      <c r="CT21" s="766"/>
      <c r="CU21" s="766"/>
      <c r="CV21" s="767"/>
      <c r="CW21" s="765">
        <v>338</v>
      </c>
      <c r="CX21" s="766"/>
      <c r="CY21" s="766"/>
      <c r="CZ21" s="766"/>
      <c r="DA21" s="767"/>
      <c r="DB21" s="765" t="s">
        <v>492</v>
      </c>
      <c r="DC21" s="766"/>
      <c r="DD21" s="766"/>
      <c r="DE21" s="766"/>
      <c r="DF21" s="767"/>
      <c r="DG21" s="765" t="s">
        <v>492</v>
      </c>
      <c r="DH21" s="766"/>
      <c r="DI21" s="766"/>
      <c r="DJ21" s="766"/>
      <c r="DK21" s="767"/>
      <c r="DL21" s="765" t="s">
        <v>492</v>
      </c>
      <c r="DM21" s="766"/>
      <c r="DN21" s="766"/>
      <c r="DO21" s="766"/>
      <c r="DP21" s="767"/>
      <c r="DQ21" s="765" t="s">
        <v>492</v>
      </c>
      <c r="DR21" s="766"/>
      <c r="DS21" s="766"/>
      <c r="DT21" s="766"/>
      <c r="DU21" s="767"/>
      <c r="DV21" s="768"/>
      <c r="DW21" s="769"/>
      <c r="DX21" s="769"/>
      <c r="DY21" s="769"/>
      <c r="DZ21" s="770"/>
      <c r="EA21" s="242"/>
    </row>
    <row r="22" spans="1:131" s="243" customFormat="1" ht="26.25" customHeight="1" x14ac:dyDescent="0.2">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41"/>
      <c r="BF22" s="241"/>
      <c r="BG22" s="241"/>
      <c r="BH22" s="241"/>
      <c r="BI22" s="241"/>
      <c r="BJ22" s="241"/>
      <c r="BK22" s="241"/>
      <c r="BL22" s="241"/>
      <c r="BM22" s="241"/>
      <c r="BN22" s="241"/>
      <c r="BO22" s="241"/>
      <c r="BP22" s="241"/>
      <c r="BQ22" s="250">
        <v>16</v>
      </c>
      <c r="BR22" s="251"/>
      <c r="BS22" s="752" t="s">
        <v>577</v>
      </c>
      <c r="BT22" s="753"/>
      <c r="BU22" s="753"/>
      <c r="BV22" s="753"/>
      <c r="BW22" s="753"/>
      <c r="BX22" s="753"/>
      <c r="BY22" s="753"/>
      <c r="BZ22" s="753"/>
      <c r="CA22" s="753"/>
      <c r="CB22" s="753"/>
      <c r="CC22" s="753"/>
      <c r="CD22" s="753"/>
      <c r="CE22" s="753"/>
      <c r="CF22" s="753"/>
      <c r="CG22" s="754"/>
      <c r="CH22" s="765">
        <v>-1</v>
      </c>
      <c r="CI22" s="766"/>
      <c r="CJ22" s="766"/>
      <c r="CK22" s="766"/>
      <c r="CL22" s="767"/>
      <c r="CM22" s="765">
        <v>83</v>
      </c>
      <c r="CN22" s="766"/>
      <c r="CO22" s="766"/>
      <c r="CP22" s="766"/>
      <c r="CQ22" s="767"/>
      <c r="CR22" s="765">
        <v>15</v>
      </c>
      <c r="CS22" s="766"/>
      <c r="CT22" s="766"/>
      <c r="CU22" s="766"/>
      <c r="CV22" s="767"/>
      <c r="CW22" s="765">
        <v>19</v>
      </c>
      <c r="CX22" s="766"/>
      <c r="CY22" s="766"/>
      <c r="CZ22" s="766"/>
      <c r="DA22" s="767"/>
      <c r="DB22" s="765" t="s">
        <v>492</v>
      </c>
      <c r="DC22" s="766"/>
      <c r="DD22" s="766"/>
      <c r="DE22" s="766"/>
      <c r="DF22" s="767"/>
      <c r="DG22" s="765" t="s">
        <v>492</v>
      </c>
      <c r="DH22" s="766"/>
      <c r="DI22" s="766"/>
      <c r="DJ22" s="766"/>
      <c r="DK22" s="767"/>
      <c r="DL22" s="765" t="s">
        <v>492</v>
      </c>
      <c r="DM22" s="766"/>
      <c r="DN22" s="766"/>
      <c r="DO22" s="766"/>
      <c r="DP22" s="767"/>
      <c r="DQ22" s="765" t="s">
        <v>492</v>
      </c>
      <c r="DR22" s="766"/>
      <c r="DS22" s="766"/>
      <c r="DT22" s="766"/>
      <c r="DU22" s="767"/>
      <c r="DV22" s="768"/>
      <c r="DW22" s="769"/>
      <c r="DX22" s="769"/>
      <c r="DY22" s="769"/>
      <c r="DZ22" s="770"/>
      <c r="EA22" s="242"/>
    </row>
    <row r="23" spans="1:131" s="243" customFormat="1" ht="26.25" customHeight="1" thickBot="1" x14ac:dyDescent="0.25">
      <c r="A23" s="252" t="s">
        <v>369</v>
      </c>
      <c r="B23" s="780" t="s">
        <v>370</v>
      </c>
      <c r="C23" s="781"/>
      <c r="D23" s="781"/>
      <c r="E23" s="781"/>
      <c r="F23" s="781"/>
      <c r="G23" s="781"/>
      <c r="H23" s="781"/>
      <c r="I23" s="781"/>
      <c r="J23" s="781"/>
      <c r="K23" s="781"/>
      <c r="L23" s="781"/>
      <c r="M23" s="781"/>
      <c r="N23" s="781"/>
      <c r="O23" s="781"/>
      <c r="P23" s="782"/>
      <c r="Q23" s="783">
        <v>552418</v>
      </c>
      <c r="R23" s="784"/>
      <c r="S23" s="784"/>
      <c r="T23" s="784"/>
      <c r="U23" s="784"/>
      <c r="V23" s="784">
        <v>546748</v>
      </c>
      <c r="W23" s="784"/>
      <c r="X23" s="784"/>
      <c r="Y23" s="784"/>
      <c r="Z23" s="784"/>
      <c r="AA23" s="784">
        <v>5670</v>
      </c>
      <c r="AB23" s="784"/>
      <c r="AC23" s="784"/>
      <c r="AD23" s="784"/>
      <c r="AE23" s="785"/>
      <c r="AF23" s="786">
        <v>1440</v>
      </c>
      <c r="AG23" s="784"/>
      <c r="AH23" s="784"/>
      <c r="AI23" s="784"/>
      <c r="AJ23" s="787"/>
      <c r="AK23" s="788"/>
      <c r="AL23" s="789"/>
      <c r="AM23" s="789"/>
      <c r="AN23" s="789"/>
      <c r="AO23" s="789"/>
      <c r="AP23" s="784">
        <v>1101862</v>
      </c>
      <c r="AQ23" s="784"/>
      <c r="AR23" s="784"/>
      <c r="AS23" s="784"/>
      <c r="AT23" s="784"/>
      <c r="AU23" s="790"/>
      <c r="AV23" s="790"/>
      <c r="AW23" s="790"/>
      <c r="AX23" s="790"/>
      <c r="AY23" s="791"/>
      <c r="AZ23" s="799" t="s">
        <v>371</v>
      </c>
      <c r="BA23" s="800"/>
      <c r="BB23" s="800"/>
      <c r="BC23" s="800"/>
      <c r="BD23" s="801"/>
      <c r="BE23" s="241"/>
      <c r="BF23" s="241"/>
      <c r="BG23" s="241"/>
      <c r="BH23" s="241"/>
      <c r="BI23" s="241"/>
      <c r="BJ23" s="241"/>
      <c r="BK23" s="241"/>
      <c r="BL23" s="241"/>
      <c r="BM23" s="241"/>
      <c r="BN23" s="241"/>
      <c r="BO23" s="241"/>
      <c r="BP23" s="241"/>
      <c r="BQ23" s="250">
        <v>17</v>
      </c>
      <c r="BR23" s="251" t="s">
        <v>563</v>
      </c>
      <c r="BS23" s="752" t="s">
        <v>578</v>
      </c>
      <c r="BT23" s="753"/>
      <c r="BU23" s="753"/>
      <c r="BV23" s="753"/>
      <c r="BW23" s="753"/>
      <c r="BX23" s="753"/>
      <c r="BY23" s="753"/>
      <c r="BZ23" s="753"/>
      <c r="CA23" s="753"/>
      <c r="CB23" s="753"/>
      <c r="CC23" s="753"/>
      <c r="CD23" s="753"/>
      <c r="CE23" s="753"/>
      <c r="CF23" s="753"/>
      <c r="CG23" s="754"/>
      <c r="CH23" s="765">
        <v>-96</v>
      </c>
      <c r="CI23" s="766"/>
      <c r="CJ23" s="766"/>
      <c r="CK23" s="766"/>
      <c r="CL23" s="767"/>
      <c r="CM23" s="765">
        <v>3485</v>
      </c>
      <c r="CN23" s="766"/>
      <c r="CO23" s="766"/>
      <c r="CP23" s="766"/>
      <c r="CQ23" s="767"/>
      <c r="CR23" s="765">
        <v>10</v>
      </c>
      <c r="CS23" s="766"/>
      <c r="CT23" s="766"/>
      <c r="CU23" s="766"/>
      <c r="CV23" s="767"/>
      <c r="CW23" s="765" t="s">
        <v>492</v>
      </c>
      <c r="CX23" s="766"/>
      <c r="CY23" s="766"/>
      <c r="CZ23" s="766"/>
      <c r="DA23" s="767"/>
      <c r="DB23" s="765" t="s">
        <v>492</v>
      </c>
      <c r="DC23" s="766"/>
      <c r="DD23" s="766"/>
      <c r="DE23" s="766"/>
      <c r="DF23" s="767"/>
      <c r="DG23" s="765">
        <v>8311</v>
      </c>
      <c r="DH23" s="766"/>
      <c r="DI23" s="766"/>
      <c r="DJ23" s="766"/>
      <c r="DK23" s="767"/>
      <c r="DL23" s="765" t="s">
        <v>492</v>
      </c>
      <c r="DM23" s="766"/>
      <c r="DN23" s="766"/>
      <c r="DO23" s="766"/>
      <c r="DP23" s="767"/>
      <c r="DQ23" s="765" t="s">
        <v>492</v>
      </c>
      <c r="DR23" s="766"/>
      <c r="DS23" s="766"/>
      <c r="DT23" s="766"/>
      <c r="DU23" s="767"/>
      <c r="DV23" s="768"/>
      <c r="DW23" s="769"/>
      <c r="DX23" s="769"/>
      <c r="DY23" s="769"/>
      <c r="DZ23" s="770"/>
      <c r="EA23" s="242"/>
    </row>
    <row r="24" spans="1:131" s="243" customFormat="1" ht="26.25" customHeight="1" x14ac:dyDescent="0.2">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579</v>
      </c>
      <c r="BT24" s="753"/>
      <c r="BU24" s="753"/>
      <c r="BV24" s="753"/>
      <c r="BW24" s="753"/>
      <c r="BX24" s="753"/>
      <c r="BY24" s="753"/>
      <c r="BZ24" s="753"/>
      <c r="CA24" s="753"/>
      <c r="CB24" s="753"/>
      <c r="CC24" s="753"/>
      <c r="CD24" s="753"/>
      <c r="CE24" s="753"/>
      <c r="CF24" s="753"/>
      <c r="CG24" s="754"/>
      <c r="CH24" s="765">
        <v>382</v>
      </c>
      <c r="CI24" s="766"/>
      <c r="CJ24" s="766"/>
      <c r="CK24" s="766"/>
      <c r="CL24" s="767"/>
      <c r="CM24" s="765">
        <v>7001</v>
      </c>
      <c r="CN24" s="766"/>
      <c r="CO24" s="766"/>
      <c r="CP24" s="766"/>
      <c r="CQ24" s="767"/>
      <c r="CR24" s="765">
        <v>3077</v>
      </c>
      <c r="CS24" s="766"/>
      <c r="CT24" s="766"/>
      <c r="CU24" s="766"/>
      <c r="CV24" s="767"/>
      <c r="CW24" s="765" t="s">
        <v>492</v>
      </c>
      <c r="CX24" s="766"/>
      <c r="CY24" s="766"/>
      <c r="CZ24" s="766"/>
      <c r="DA24" s="767"/>
      <c r="DB24" s="765" t="s">
        <v>492</v>
      </c>
      <c r="DC24" s="766"/>
      <c r="DD24" s="766"/>
      <c r="DE24" s="766"/>
      <c r="DF24" s="767"/>
      <c r="DG24" s="765" t="s">
        <v>492</v>
      </c>
      <c r="DH24" s="766"/>
      <c r="DI24" s="766"/>
      <c r="DJ24" s="766"/>
      <c r="DK24" s="767"/>
      <c r="DL24" s="765" t="s">
        <v>492</v>
      </c>
      <c r="DM24" s="766"/>
      <c r="DN24" s="766"/>
      <c r="DO24" s="766"/>
      <c r="DP24" s="767"/>
      <c r="DQ24" s="765" t="s">
        <v>492</v>
      </c>
      <c r="DR24" s="766"/>
      <c r="DS24" s="766"/>
      <c r="DT24" s="766"/>
      <c r="DU24" s="767"/>
      <c r="DV24" s="768"/>
      <c r="DW24" s="769"/>
      <c r="DX24" s="769"/>
      <c r="DY24" s="769"/>
      <c r="DZ24" s="770"/>
      <c r="EA24" s="242"/>
    </row>
    <row r="25" spans="1:131" s="235" customFormat="1" ht="26.25" customHeight="1" thickBot="1" x14ac:dyDescent="0.25">
      <c r="A25" s="733" t="s">
        <v>373</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t="s">
        <v>563</v>
      </c>
      <c r="BS25" s="752" t="s">
        <v>580</v>
      </c>
      <c r="BT25" s="753"/>
      <c r="BU25" s="753"/>
      <c r="BV25" s="753"/>
      <c r="BW25" s="753"/>
      <c r="BX25" s="753"/>
      <c r="BY25" s="753"/>
      <c r="BZ25" s="753"/>
      <c r="CA25" s="753"/>
      <c r="CB25" s="753"/>
      <c r="CC25" s="753"/>
      <c r="CD25" s="753"/>
      <c r="CE25" s="753"/>
      <c r="CF25" s="753"/>
      <c r="CG25" s="754"/>
      <c r="CH25" s="765">
        <v>0</v>
      </c>
      <c r="CI25" s="766"/>
      <c r="CJ25" s="766"/>
      <c r="CK25" s="766"/>
      <c r="CL25" s="767"/>
      <c r="CM25" s="765">
        <v>36760</v>
      </c>
      <c r="CN25" s="766"/>
      <c r="CO25" s="766"/>
      <c r="CP25" s="766"/>
      <c r="CQ25" s="767"/>
      <c r="CR25" s="765">
        <v>36760</v>
      </c>
      <c r="CS25" s="766"/>
      <c r="CT25" s="766"/>
      <c r="CU25" s="766"/>
      <c r="CV25" s="767"/>
      <c r="CW25" s="765" t="s">
        <v>492</v>
      </c>
      <c r="CX25" s="766"/>
      <c r="CY25" s="766"/>
      <c r="CZ25" s="766"/>
      <c r="DA25" s="767"/>
      <c r="DB25" s="765" t="s">
        <v>492</v>
      </c>
      <c r="DC25" s="766"/>
      <c r="DD25" s="766"/>
      <c r="DE25" s="766"/>
      <c r="DF25" s="767"/>
      <c r="DG25" s="765">
        <v>13600</v>
      </c>
      <c r="DH25" s="766"/>
      <c r="DI25" s="766"/>
      <c r="DJ25" s="766"/>
      <c r="DK25" s="767"/>
      <c r="DL25" s="765" t="s">
        <v>492</v>
      </c>
      <c r="DM25" s="766"/>
      <c r="DN25" s="766"/>
      <c r="DO25" s="766"/>
      <c r="DP25" s="767"/>
      <c r="DQ25" s="765" t="s">
        <v>492</v>
      </c>
      <c r="DR25" s="766"/>
      <c r="DS25" s="766"/>
      <c r="DT25" s="766"/>
      <c r="DU25" s="767"/>
      <c r="DV25" s="768"/>
      <c r="DW25" s="769"/>
      <c r="DX25" s="769"/>
      <c r="DY25" s="769"/>
      <c r="DZ25" s="770"/>
      <c r="EA25" s="234"/>
    </row>
    <row r="26" spans="1:131" s="235" customFormat="1" ht="26.25" customHeight="1" x14ac:dyDescent="0.2">
      <c r="A26" s="724" t="s">
        <v>340</v>
      </c>
      <c r="B26" s="725"/>
      <c r="C26" s="725"/>
      <c r="D26" s="725"/>
      <c r="E26" s="725"/>
      <c r="F26" s="725"/>
      <c r="G26" s="725"/>
      <c r="H26" s="725"/>
      <c r="I26" s="725"/>
      <c r="J26" s="725"/>
      <c r="K26" s="725"/>
      <c r="L26" s="725"/>
      <c r="M26" s="725"/>
      <c r="N26" s="725"/>
      <c r="O26" s="725"/>
      <c r="P26" s="726"/>
      <c r="Q26" s="701" t="s">
        <v>374</v>
      </c>
      <c r="R26" s="702"/>
      <c r="S26" s="702"/>
      <c r="T26" s="702"/>
      <c r="U26" s="703"/>
      <c r="V26" s="701" t="s">
        <v>375</v>
      </c>
      <c r="W26" s="702"/>
      <c r="X26" s="702"/>
      <c r="Y26" s="702"/>
      <c r="Z26" s="703"/>
      <c r="AA26" s="701" t="s">
        <v>376</v>
      </c>
      <c r="AB26" s="702"/>
      <c r="AC26" s="702"/>
      <c r="AD26" s="702"/>
      <c r="AE26" s="702"/>
      <c r="AF26" s="802" t="s">
        <v>377</v>
      </c>
      <c r="AG26" s="803"/>
      <c r="AH26" s="803"/>
      <c r="AI26" s="803"/>
      <c r="AJ26" s="804"/>
      <c r="AK26" s="702" t="s">
        <v>378</v>
      </c>
      <c r="AL26" s="702"/>
      <c r="AM26" s="702"/>
      <c r="AN26" s="702"/>
      <c r="AO26" s="703"/>
      <c r="AP26" s="701" t="s">
        <v>379</v>
      </c>
      <c r="AQ26" s="702"/>
      <c r="AR26" s="702"/>
      <c r="AS26" s="702"/>
      <c r="AT26" s="703"/>
      <c r="AU26" s="701" t="s">
        <v>380</v>
      </c>
      <c r="AV26" s="702"/>
      <c r="AW26" s="702"/>
      <c r="AX26" s="702"/>
      <c r="AY26" s="703"/>
      <c r="AZ26" s="701" t="s">
        <v>381</v>
      </c>
      <c r="BA26" s="702"/>
      <c r="BB26" s="702"/>
      <c r="BC26" s="702"/>
      <c r="BD26" s="703"/>
      <c r="BE26" s="701" t="s">
        <v>347</v>
      </c>
      <c r="BF26" s="702"/>
      <c r="BG26" s="702"/>
      <c r="BH26" s="702"/>
      <c r="BI26" s="713"/>
      <c r="BJ26" s="240"/>
      <c r="BK26" s="240"/>
      <c r="BL26" s="240"/>
      <c r="BM26" s="240"/>
      <c r="BN26" s="240"/>
      <c r="BO26" s="253"/>
      <c r="BP26" s="253"/>
      <c r="BQ26" s="250">
        <v>20</v>
      </c>
      <c r="BR26" s="251"/>
      <c r="BS26" s="752" t="s">
        <v>581</v>
      </c>
      <c r="BT26" s="753"/>
      <c r="BU26" s="753"/>
      <c r="BV26" s="753"/>
      <c r="BW26" s="753"/>
      <c r="BX26" s="753"/>
      <c r="BY26" s="753"/>
      <c r="BZ26" s="753"/>
      <c r="CA26" s="753"/>
      <c r="CB26" s="753"/>
      <c r="CC26" s="753"/>
      <c r="CD26" s="753"/>
      <c r="CE26" s="753"/>
      <c r="CF26" s="753"/>
      <c r="CG26" s="754"/>
      <c r="CH26" s="765">
        <v>-3</v>
      </c>
      <c r="CI26" s="766"/>
      <c r="CJ26" s="766"/>
      <c r="CK26" s="766"/>
      <c r="CL26" s="767"/>
      <c r="CM26" s="765">
        <v>810</v>
      </c>
      <c r="CN26" s="766"/>
      <c r="CO26" s="766"/>
      <c r="CP26" s="766"/>
      <c r="CQ26" s="767"/>
      <c r="CR26" s="765">
        <v>562</v>
      </c>
      <c r="CS26" s="766"/>
      <c r="CT26" s="766"/>
      <c r="CU26" s="766"/>
      <c r="CV26" s="767"/>
      <c r="CW26" s="765" t="s">
        <v>492</v>
      </c>
      <c r="CX26" s="766"/>
      <c r="CY26" s="766"/>
      <c r="CZ26" s="766"/>
      <c r="DA26" s="767"/>
      <c r="DB26" s="765" t="s">
        <v>492</v>
      </c>
      <c r="DC26" s="766"/>
      <c r="DD26" s="766"/>
      <c r="DE26" s="766"/>
      <c r="DF26" s="767"/>
      <c r="DG26" s="765" t="s">
        <v>492</v>
      </c>
      <c r="DH26" s="766"/>
      <c r="DI26" s="766"/>
      <c r="DJ26" s="766"/>
      <c r="DK26" s="767"/>
      <c r="DL26" s="765" t="s">
        <v>492</v>
      </c>
      <c r="DM26" s="766"/>
      <c r="DN26" s="766"/>
      <c r="DO26" s="766"/>
      <c r="DP26" s="767"/>
      <c r="DQ26" s="765" t="s">
        <v>492</v>
      </c>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c r="BT27" s="753"/>
      <c r="BU27" s="753"/>
      <c r="BV27" s="753"/>
      <c r="BW27" s="753"/>
      <c r="BX27" s="753"/>
      <c r="BY27" s="753"/>
      <c r="BZ27" s="753"/>
      <c r="CA27" s="753"/>
      <c r="CB27" s="753"/>
      <c r="CC27" s="753"/>
      <c r="CD27" s="753"/>
      <c r="CE27" s="753"/>
      <c r="CF27" s="753"/>
      <c r="CG27" s="754"/>
      <c r="CH27" s="765"/>
      <c r="CI27" s="766"/>
      <c r="CJ27" s="766"/>
      <c r="CK27" s="766"/>
      <c r="CL27" s="767"/>
      <c r="CM27" s="765"/>
      <c r="CN27" s="766"/>
      <c r="CO27" s="766"/>
      <c r="CP27" s="766"/>
      <c r="CQ27" s="767"/>
      <c r="CR27" s="765"/>
      <c r="CS27" s="766"/>
      <c r="CT27" s="766"/>
      <c r="CU27" s="766"/>
      <c r="CV27" s="767"/>
      <c r="CW27" s="765"/>
      <c r="CX27" s="766"/>
      <c r="CY27" s="766"/>
      <c r="CZ27" s="766"/>
      <c r="DA27" s="767"/>
      <c r="DB27" s="765"/>
      <c r="DC27" s="766"/>
      <c r="DD27" s="766"/>
      <c r="DE27" s="766"/>
      <c r="DF27" s="767"/>
      <c r="DG27" s="765"/>
      <c r="DH27" s="766"/>
      <c r="DI27" s="766"/>
      <c r="DJ27" s="766"/>
      <c r="DK27" s="767"/>
      <c r="DL27" s="765"/>
      <c r="DM27" s="766"/>
      <c r="DN27" s="766"/>
      <c r="DO27" s="766"/>
      <c r="DP27" s="767"/>
      <c r="DQ27" s="765"/>
      <c r="DR27" s="766"/>
      <c r="DS27" s="766"/>
      <c r="DT27" s="766"/>
      <c r="DU27" s="767"/>
      <c r="DV27" s="768"/>
      <c r="DW27" s="769"/>
      <c r="DX27" s="769"/>
      <c r="DY27" s="769"/>
      <c r="DZ27" s="770"/>
      <c r="EA27" s="234"/>
    </row>
    <row r="28" spans="1:131" s="235" customFormat="1" ht="26.25" customHeight="1" thickTop="1" x14ac:dyDescent="0.2">
      <c r="A28" s="254">
        <v>1</v>
      </c>
      <c r="B28" s="715" t="s">
        <v>382</v>
      </c>
      <c r="C28" s="716"/>
      <c r="D28" s="716"/>
      <c r="E28" s="716"/>
      <c r="F28" s="716"/>
      <c r="G28" s="716"/>
      <c r="H28" s="716"/>
      <c r="I28" s="716"/>
      <c r="J28" s="716"/>
      <c r="K28" s="716"/>
      <c r="L28" s="716"/>
      <c r="M28" s="716"/>
      <c r="N28" s="716"/>
      <c r="O28" s="716"/>
      <c r="P28" s="717"/>
      <c r="Q28" s="812">
        <v>15965</v>
      </c>
      <c r="R28" s="813"/>
      <c r="S28" s="813"/>
      <c r="T28" s="813"/>
      <c r="U28" s="813"/>
      <c r="V28" s="813">
        <v>15831</v>
      </c>
      <c r="W28" s="813"/>
      <c r="X28" s="813"/>
      <c r="Y28" s="813"/>
      <c r="Z28" s="813"/>
      <c r="AA28" s="813">
        <v>134</v>
      </c>
      <c r="AB28" s="813"/>
      <c r="AC28" s="813"/>
      <c r="AD28" s="813"/>
      <c r="AE28" s="814"/>
      <c r="AF28" s="815">
        <v>134</v>
      </c>
      <c r="AG28" s="813"/>
      <c r="AH28" s="813"/>
      <c r="AI28" s="813"/>
      <c r="AJ28" s="816"/>
      <c r="AK28" s="817" t="s">
        <v>583</v>
      </c>
      <c r="AL28" s="808"/>
      <c r="AM28" s="808"/>
      <c r="AN28" s="808"/>
      <c r="AO28" s="808"/>
      <c r="AP28" s="808" t="s">
        <v>583</v>
      </c>
      <c r="AQ28" s="808"/>
      <c r="AR28" s="808"/>
      <c r="AS28" s="808"/>
      <c r="AT28" s="808"/>
      <c r="AU28" s="808" t="s">
        <v>583</v>
      </c>
      <c r="AV28" s="808"/>
      <c r="AW28" s="808"/>
      <c r="AX28" s="808"/>
      <c r="AY28" s="808"/>
      <c r="AZ28" s="809"/>
      <c r="BA28" s="809"/>
      <c r="BB28" s="809"/>
      <c r="BC28" s="809"/>
      <c r="BD28" s="809"/>
      <c r="BE28" s="810"/>
      <c r="BF28" s="810"/>
      <c r="BG28" s="810"/>
      <c r="BH28" s="810"/>
      <c r="BI28" s="811"/>
      <c r="BJ28" s="240"/>
      <c r="BK28" s="240"/>
      <c r="BL28" s="240"/>
      <c r="BM28" s="240"/>
      <c r="BN28" s="240"/>
      <c r="BO28" s="253"/>
      <c r="BP28" s="253"/>
      <c r="BQ28" s="250">
        <v>22</v>
      </c>
      <c r="BR28" s="251"/>
      <c r="BS28" s="752"/>
      <c r="BT28" s="753"/>
      <c r="BU28" s="753"/>
      <c r="BV28" s="753"/>
      <c r="BW28" s="753"/>
      <c r="BX28" s="753"/>
      <c r="BY28" s="753"/>
      <c r="BZ28" s="753"/>
      <c r="CA28" s="753"/>
      <c r="CB28" s="753"/>
      <c r="CC28" s="753"/>
      <c r="CD28" s="753"/>
      <c r="CE28" s="753"/>
      <c r="CF28" s="753"/>
      <c r="CG28" s="754"/>
      <c r="CH28" s="765"/>
      <c r="CI28" s="766"/>
      <c r="CJ28" s="766"/>
      <c r="CK28" s="766"/>
      <c r="CL28" s="767"/>
      <c r="CM28" s="765"/>
      <c r="CN28" s="766"/>
      <c r="CO28" s="766"/>
      <c r="CP28" s="766"/>
      <c r="CQ28" s="767"/>
      <c r="CR28" s="765"/>
      <c r="CS28" s="766"/>
      <c r="CT28" s="766"/>
      <c r="CU28" s="766"/>
      <c r="CV28" s="767"/>
      <c r="CW28" s="765"/>
      <c r="CX28" s="766"/>
      <c r="CY28" s="766"/>
      <c r="CZ28" s="766"/>
      <c r="DA28" s="767"/>
      <c r="DB28" s="765"/>
      <c r="DC28" s="766"/>
      <c r="DD28" s="766"/>
      <c r="DE28" s="766"/>
      <c r="DF28" s="767"/>
      <c r="DG28" s="765"/>
      <c r="DH28" s="766"/>
      <c r="DI28" s="766"/>
      <c r="DJ28" s="766"/>
      <c r="DK28" s="767"/>
      <c r="DL28" s="765"/>
      <c r="DM28" s="766"/>
      <c r="DN28" s="766"/>
      <c r="DO28" s="766"/>
      <c r="DP28" s="767"/>
      <c r="DQ28" s="765"/>
      <c r="DR28" s="766"/>
      <c r="DS28" s="766"/>
      <c r="DT28" s="766"/>
      <c r="DU28" s="767"/>
      <c r="DV28" s="768"/>
      <c r="DW28" s="769"/>
      <c r="DX28" s="769"/>
      <c r="DY28" s="769"/>
      <c r="DZ28" s="770"/>
      <c r="EA28" s="234"/>
    </row>
    <row r="29" spans="1:131" s="235" customFormat="1" ht="26.25" customHeight="1" x14ac:dyDescent="0.2">
      <c r="A29" s="254">
        <v>2</v>
      </c>
      <c r="B29" s="739" t="s">
        <v>383</v>
      </c>
      <c r="C29" s="740"/>
      <c r="D29" s="740"/>
      <c r="E29" s="740"/>
      <c r="F29" s="740"/>
      <c r="G29" s="740"/>
      <c r="H29" s="740"/>
      <c r="I29" s="740"/>
      <c r="J29" s="740"/>
      <c r="K29" s="740"/>
      <c r="L29" s="740"/>
      <c r="M29" s="740"/>
      <c r="N29" s="740"/>
      <c r="O29" s="740"/>
      <c r="P29" s="741"/>
      <c r="Q29" s="742">
        <v>279</v>
      </c>
      <c r="R29" s="743"/>
      <c r="S29" s="743"/>
      <c r="T29" s="743"/>
      <c r="U29" s="743"/>
      <c r="V29" s="743">
        <v>271</v>
      </c>
      <c r="W29" s="743"/>
      <c r="X29" s="743"/>
      <c r="Y29" s="743"/>
      <c r="Z29" s="743"/>
      <c r="AA29" s="743">
        <v>7</v>
      </c>
      <c r="AB29" s="743"/>
      <c r="AC29" s="743"/>
      <c r="AD29" s="743"/>
      <c r="AE29" s="744"/>
      <c r="AF29" s="818">
        <v>7</v>
      </c>
      <c r="AG29" s="743"/>
      <c r="AH29" s="743"/>
      <c r="AI29" s="743"/>
      <c r="AJ29" s="819"/>
      <c r="AK29" s="822" t="s">
        <v>583</v>
      </c>
      <c r="AL29" s="823"/>
      <c r="AM29" s="823"/>
      <c r="AN29" s="823"/>
      <c r="AO29" s="823"/>
      <c r="AP29" s="823" t="s">
        <v>583</v>
      </c>
      <c r="AQ29" s="823"/>
      <c r="AR29" s="823"/>
      <c r="AS29" s="823"/>
      <c r="AT29" s="823"/>
      <c r="AU29" s="823" t="s">
        <v>583</v>
      </c>
      <c r="AV29" s="823"/>
      <c r="AW29" s="823"/>
      <c r="AX29" s="823"/>
      <c r="AY29" s="823"/>
      <c r="AZ29" s="824"/>
      <c r="BA29" s="824"/>
      <c r="BB29" s="824"/>
      <c r="BC29" s="824"/>
      <c r="BD29" s="824"/>
      <c r="BE29" s="820"/>
      <c r="BF29" s="820"/>
      <c r="BG29" s="820"/>
      <c r="BH29" s="820"/>
      <c r="BI29" s="821"/>
      <c r="BJ29" s="240"/>
      <c r="BK29" s="240"/>
      <c r="BL29" s="240"/>
      <c r="BM29" s="240"/>
      <c r="BN29" s="240"/>
      <c r="BO29" s="253"/>
      <c r="BP29" s="253"/>
      <c r="BQ29" s="250">
        <v>23</v>
      </c>
      <c r="BR29" s="251"/>
      <c r="BS29" s="752"/>
      <c r="BT29" s="753"/>
      <c r="BU29" s="753"/>
      <c r="BV29" s="753"/>
      <c r="BW29" s="753"/>
      <c r="BX29" s="753"/>
      <c r="BY29" s="753"/>
      <c r="BZ29" s="753"/>
      <c r="CA29" s="753"/>
      <c r="CB29" s="753"/>
      <c r="CC29" s="753"/>
      <c r="CD29" s="753"/>
      <c r="CE29" s="753"/>
      <c r="CF29" s="753"/>
      <c r="CG29" s="754"/>
      <c r="CH29" s="765"/>
      <c r="CI29" s="766"/>
      <c r="CJ29" s="766"/>
      <c r="CK29" s="766"/>
      <c r="CL29" s="767"/>
      <c r="CM29" s="765"/>
      <c r="CN29" s="766"/>
      <c r="CO29" s="766"/>
      <c r="CP29" s="766"/>
      <c r="CQ29" s="767"/>
      <c r="CR29" s="765"/>
      <c r="CS29" s="766"/>
      <c r="CT29" s="766"/>
      <c r="CU29" s="766"/>
      <c r="CV29" s="767"/>
      <c r="CW29" s="765"/>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768"/>
      <c r="DW29" s="769"/>
      <c r="DX29" s="769"/>
      <c r="DY29" s="769"/>
      <c r="DZ29" s="770"/>
      <c r="EA29" s="234"/>
    </row>
    <row r="30" spans="1:131" s="235" customFormat="1" ht="26.25" customHeight="1" x14ac:dyDescent="0.2">
      <c r="A30" s="254">
        <v>3</v>
      </c>
      <c r="B30" s="739" t="s">
        <v>384</v>
      </c>
      <c r="C30" s="740"/>
      <c r="D30" s="740"/>
      <c r="E30" s="740"/>
      <c r="F30" s="740"/>
      <c r="G30" s="740"/>
      <c r="H30" s="740"/>
      <c r="I30" s="740"/>
      <c r="J30" s="740"/>
      <c r="K30" s="740"/>
      <c r="L30" s="740"/>
      <c r="M30" s="740"/>
      <c r="N30" s="740"/>
      <c r="O30" s="740"/>
      <c r="P30" s="741"/>
      <c r="Q30" s="742">
        <v>127705</v>
      </c>
      <c r="R30" s="743"/>
      <c r="S30" s="743"/>
      <c r="T30" s="743"/>
      <c r="U30" s="743"/>
      <c r="V30" s="743">
        <v>125032</v>
      </c>
      <c r="W30" s="743"/>
      <c r="X30" s="743"/>
      <c r="Y30" s="743"/>
      <c r="Z30" s="743"/>
      <c r="AA30" s="743">
        <v>2673</v>
      </c>
      <c r="AB30" s="743"/>
      <c r="AC30" s="743"/>
      <c r="AD30" s="743"/>
      <c r="AE30" s="744"/>
      <c r="AF30" s="818">
        <v>2673</v>
      </c>
      <c r="AG30" s="743"/>
      <c r="AH30" s="743"/>
      <c r="AI30" s="743"/>
      <c r="AJ30" s="819"/>
      <c r="AK30" s="822" t="s">
        <v>583</v>
      </c>
      <c r="AL30" s="823"/>
      <c r="AM30" s="823"/>
      <c r="AN30" s="823"/>
      <c r="AO30" s="823"/>
      <c r="AP30" s="823" t="s">
        <v>583</v>
      </c>
      <c r="AQ30" s="823"/>
      <c r="AR30" s="823"/>
      <c r="AS30" s="823"/>
      <c r="AT30" s="823"/>
      <c r="AU30" s="823" t="s">
        <v>584</v>
      </c>
      <c r="AV30" s="823"/>
      <c r="AW30" s="823"/>
      <c r="AX30" s="823"/>
      <c r="AY30" s="823"/>
      <c r="AZ30" s="824"/>
      <c r="BA30" s="824"/>
      <c r="BB30" s="824"/>
      <c r="BC30" s="824"/>
      <c r="BD30" s="824"/>
      <c r="BE30" s="820"/>
      <c r="BF30" s="820"/>
      <c r="BG30" s="820"/>
      <c r="BH30" s="820"/>
      <c r="BI30" s="821"/>
      <c r="BJ30" s="240"/>
      <c r="BK30" s="240"/>
      <c r="BL30" s="240"/>
      <c r="BM30" s="240"/>
      <c r="BN30" s="240"/>
      <c r="BO30" s="253"/>
      <c r="BP30" s="253"/>
      <c r="BQ30" s="250">
        <v>24</v>
      </c>
      <c r="BR30" s="251"/>
      <c r="BS30" s="752"/>
      <c r="BT30" s="753"/>
      <c r="BU30" s="753"/>
      <c r="BV30" s="753"/>
      <c r="BW30" s="753"/>
      <c r="BX30" s="753"/>
      <c r="BY30" s="753"/>
      <c r="BZ30" s="753"/>
      <c r="CA30" s="753"/>
      <c r="CB30" s="753"/>
      <c r="CC30" s="753"/>
      <c r="CD30" s="753"/>
      <c r="CE30" s="753"/>
      <c r="CF30" s="753"/>
      <c r="CG30" s="754"/>
      <c r="CH30" s="765"/>
      <c r="CI30" s="766"/>
      <c r="CJ30" s="766"/>
      <c r="CK30" s="766"/>
      <c r="CL30" s="767"/>
      <c r="CM30" s="765"/>
      <c r="CN30" s="766"/>
      <c r="CO30" s="766"/>
      <c r="CP30" s="766"/>
      <c r="CQ30" s="767"/>
      <c r="CR30" s="765"/>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68"/>
      <c r="DW30" s="769"/>
      <c r="DX30" s="769"/>
      <c r="DY30" s="769"/>
      <c r="DZ30" s="770"/>
      <c r="EA30" s="234"/>
    </row>
    <row r="31" spans="1:131" s="235" customFormat="1" ht="26.25" customHeight="1" x14ac:dyDescent="0.2">
      <c r="A31" s="254">
        <v>4</v>
      </c>
      <c r="B31" s="739" t="s">
        <v>385</v>
      </c>
      <c r="C31" s="740"/>
      <c r="D31" s="740"/>
      <c r="E31" s="740"/>
      <c r="F31" s="740"/>
      <c r="G31" s="740"/>
      <c r="H31" s="740"/>
      <c r="I31" s="740"/>
      <c r="J31" s="740"/>
      <c r="K31" s="740"/>
      <c r="L31" s="740"/>
      <c r="M31" s="740"/>
      <c r="N31" s="740"/>
      <c r="O31" s="740"/>
      <c r="P31" s="741"/>
      <c r="Q31" s="742">
        <v>11677</v>
      </c>
      <c r="R31" s="743"/>
      <c r="S31" s="743"/>
      <c r="T31" s="743"/>
      <c r="U31" s="743"/>
      <c r="V31" s="743">
        <v>9633</v>
      </c>
      <c r="W31" s="743"/>
      <c r="X31" s="743"/>
      <c r="Y31" s="743"/>
      <c r="Z31" s="743"/>
      <c r="AA31" s="743">
        <v>2044</v>
      </c>
      <c r="AB31" s="743"/>
      <c r="AC31" s="743"/>
      <c r="AD31" s="743"/>
      <c r="AE31" s="744"/>
      <c r="AF31" s="818">
        <v>21046</v>
      </c>
      <c r="AG31" s="743"/>
      <c r="AH31" s="743"/>
      <c r="AI31" s="743"/>
      <c r="AJ31" s="819"/>
      <c r="AK31" s="822" t="s">
        <v>583</v>
      </c>
      <c r="AL31" s="823"/>
      <c r="AM31" s="823"/>
      <c r="AN31" s="823"/>
      <c r="AO31" s="823"/>
      <c r="AP31" s="823">
        <v>28190</v>
      </c>
      <c r="AQ31" s="823"/>
      <c r="AR31" s="823"/>
      <c r="AS31" s="823"/>
      <c r="AT31" s="823"/>
      <c r="AU31" s="823" t="s">
        <v>583</v>
      </c>
      <c r="AV31" s="823"/>
      <c r="AW31" s="823"/>
      <c r="AX31" s="823"/>
      <c r="AY31" s="823"/>
      <c r="AZ31" s="824" t="s">
        <v>558</v>
      </c>
      <c r="BA31" s="824"/>
      <c r="BB31" s="824"/>
      <c r="BC31" s="824"/>
      <c r="BD31" s="824"/>
      <c r="BE31" s="820" t="s">
        <v>386</v>
      </c>
      <c r="BF31" s="820"/>
      <c r="BG31" s="820"/>
      <c r="BH31" s="820"/>
      <c r="BI31" s="821"/>
      <c r="BJ31" s="240"/>
      <c r="BK31" s="240"/>
      <c r="BL31" s="240"/>
      <c r="BM31" s="240"/>
      <c r="BN31" s="240"/>
      <c r="BO31" s="253"/>
      <c r="BP31" s="253"/>
      <c r="BQ31" s="250">
        <v>25</v>
      </c>
      <c r="BR31" s="251"/>
      <c r="BS31" s="752"/>
      <c r="BT31" s="753"/>
      <c r="BU31" s="753"/>
      <c r="BV31" s="753"/>
      <c r="BW31" s="753"/>
      <c r="BX31" s="753"/>
      <c r="BY31" s="753"/>
      <c r="BZ31" s="753"/>
      <c r="CA31" s="753"/>
      <c r="CB31" s="753"/>
      <c r="CC31" s="753"/>
      <c r="CD31" s="753"/>
      <c r="CE31" s="753"/>
      <c r="CF31" s="753"/>
      <c r="CG31" s="754"/>
      <c r="CH31" s="765"/>
      <c r="CI31" s="766"/>
      <c r="CJ31" s="766"/>
      <c r="CK31" s="766"/>
      <c r="CL31" s="767"/>
      <c r="CM31" s="765"/>
      <c r="CN31" s="766"/>
      <c r="CO31" s="766"/>
      <c r="CP31" s="766"/>
      <c r="CQ31" s="767"/>
      <c r="CR31" s="765"/>
      <c r="CS31" s="766"/>
      <c r="CT31" s="766"/>
      <c r="CU31" s="766"/>
      <c r="CV31" s="767"/>
      <c r="CW31" s="765"/>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68"/>
      <c r="DW31" s="769"/>
      <c r="DX31" s="769"/>
      <c r="DY31" s="769"/>
      <c r="DZ31" s="770"/>
      <c r="EA31" s="234"/>
    </row>
    <row r="32" spans="1:131" s="235" customFormat="1" ht="26.25" customHeight="1" x14ac:dyDescent="0.2">
      <c r="A32" s="254">
        <v>5</v>
      </c>
      <c r="B32" s="739" t="s">
        <v>387</v>
      </c>
      <c r="C32" s="740"/>
      <c r="D32" s="740"/>
      <c r="E32" s="740"/>
      <c r="F32" s="740"/>
      <c r="G32" s="740"/>
      <c r="H32" s="740"/>
      <c r="I32" s="740"/>
      <c r="J32" s="740"/>
      <c r="K32" s="740"/>
      <c r="L32" s="740"/>
      <c r="M32" s="740"/>
      <c r="N32" s="740"/>
      <c r="O32" s="740"/>
      <c r="P32" s="741"/>
      <c r="Q32" s="742">
        <v>12106</v>
      </c>
      <c r="R32" s="743"/>
      <c r="S32" s="743"/>
      <c r="T32" s="743"/>
      <c r="U32" s="743"/>
      <c r="V32" s="743">
        <v>10080</v>
      </c>
      <c r="W32" s="743"/>
      <c r="X32" s="743"/>
      <c r="Y32" s="743"/>
      <c r="Z32" s="743"/>
      <c r="AA32" s="743">
        <v>2026</v>
      </c>
      <c r="AB32" s="743"/>
      <c r="AC32" s="743"/>
      <c r="AD32" s="743"/>
      <c r="AE32" s="744"/>
      <c r="AF32" s="818">
        <v>1919</v>
      </c>
      <c r="AG32" s="743"/>
      <c r="AH32" s="743"/>
      <c r="AI32" s="743"/>
      <c r="AJ32" s="819"/>
      <c r="AK32" s="822">
        <v>70</v>
      </c>
      <c r="AL32" s="823"/>
      <c r="AM32" s="823"/>
      <c r="AN32" s="823"/>
      <c r="AO32" s="823"/>
      <c r="AP32" s="823">
        <v>22173</v>
      </c>
      <c r="AQ32" s="823"/>
      <c r="AR32" s="823"/>
      <c r="AS32" s="823"/>
      <c r="AT32" s="823"/>
      <c r="AU32" s="823">
        <v>665</v>
      </c>
      <c r="AV32" s="823"/>
      <c r="AW32" s="823"/>
      <c r="AX32" s="823"/>
      <c r="AY32" s="823"/>
      <c r="AZ32" s="824" t="s">
        <v>558</v>
      </c>
      <c r="BA32" s="824"/>
      <c r="BB32" s="824"/>
      <c r="BC32" s="824"/>
      <c r="BD32" s="824"/>
      <c r="BE32" s="820" t="s">
        <v>388</v>
      </c>
      <c r="BF32" s="820"/>
      <c r="BG32" s="820"/>
      <c r="BH32" s="820"/>
      <c r="BI32" s="821"/>
      <c r="BJ32" s="240"/>
      <c r="BK32" s="240"/>
      <c r="BL32" s="240"/>
      <c r="BM32" s="240"/>
      <c r="BN32" s="240"/>
      <c r="BO32" s="253"/>
      <c r="BP32" s="253"/>
      <c r="BQ32" s="250">
        <v>26</v>
      </c>
      <c r="BR32" s="251"/>
      <c r="BS32" s="752"/>
      <c r="BT32" s="753"/>
      <c r="BU32" s="753"/>
      <c r="BV32" s="753"/>
      <c r="BW32" s="753"/>
      <c r="BX32" s="753"/>
      <c r="BY32" s="753"/>
      <c r="BZ32" s="753"/>
      <c r="CA32" s="753"/>
      <c r="CB32" s="753"/>
      <c r="CC32" s="753"/>
      <c r="CD32" s="753"/>
      <c r="CE32" s="753"/>
      <c r="CF32" s="753"/>
      <c r="CG32" s="754"/>
      <c r="CH32" s="765"/>
      <c r="CI32" s="766"/>
      <c r="CJ32" s="766"/>
      <c r="CK32" s="766"/>
      <c r="CL32" s="767"/>
      <c r="CM32" s="765"/>
      <c r="CN32" s="766"/>
      <c r="CO32" s="766"/>
      <c r="CP32" s="766"/>
      <c r="CQ32" s="767"/>
      <c r="CR32" s="765"/>
      <c r="CS32" s="766"/>
      <c r="CT32" s="766"/>
      <c r="CU32" s="766"/>
      <c r="CV32" s="767"/>
      <c r="CW32" s="765"/>
      <c r="CX32" s="766"/>
      <c r="CY32" s="766"/>
      <c r="CZ32" s="766"/>
      <c r="DA32" s="767"/>
      <c r="DB32" s="765"/>
      <c r="DC32" s="766"/>
      <c r="DD32" s="766"/>
      <c r="DE32" s="766"/>
      <c r="DF32" s="767"/>
      <c r="DG32" s="765"/>
      <c r="DH32" s="766"/>
      <c r="DI32" s="766"/>
      <c r="DJ32" s="766"/>
      <c r="DK32" s="767"/>
      <c r="DL32" s="765"/>
      <c r="DM32" s="766"/>
      <c r="DN32" s="766"/>
      <c r="DO32" s="766"/>
      <c r="DP32" s="767"/>
      <c r="DQ32" s="765"/>
      <c r="DR32" s="766"/>
      <c r="DS32" s="766"/>
      <c r="DT32" s="766"/>
      <c r="DU32" s="767"/>
      <c r="DV32" s="768"/>
      <c r="DW32" s="769"/>
      <c r="DX32" s="769"/>
      <c r="DY32" s="769"/>
      <c r="DZ32" s="770"/>
      <c r="EA32" s="234"/>
    </row>
    <row r="33" spans="1:131" s="235" customFormat="1" ht="26.25" customHeight="1" x14ac:dyDescent="0.2">
      <c r="A33" s="254">
        <v>6</v>
      </c>
      <c r="B33" s="739" t="s">
        <v>389</v>
      </c>
      <c r="C33" s="740"/>
      <c r="D33" s="740"/>
      <c r="E33" s="740"/>
      <c r="F33" s="740"/>
      <c r="G33" s="740"/>
      <c r="H33" s="740"/>
      <c r="I33" s="740"/>
      <c r="J33" s="740"/>
      <c r="K33" s="740"/>
      <c r="L33" s="740"/>
      <c r="M33" s="740"/>
      <c r="N33" s="740"/>
      <c r="O33" s="740"/>
      <c r="P33" s="741"/>
      <c r="Q33" s="742">
        <v>594</v>
      </c>
      <c r="R33" s="743"/>
      <c r="S33" s="743"/>
      <c r="T33" s="743"/>
      <c r="U33" s="743"/>
      <c r="V33" s="743">
        <v>590</v>
      </c>
      <c r="W33" s="743"/>
      <c r="X33" s="743"/>
      <c r="Y33" s="743"/>
      <c r="Z33" s="743"/>
      <c r="AA33" s="743">
        <v>4</v>
      </c>
      <c r="AB33" s="743"/>
      <c r="AC33" s="743"/>
      <c r="AD33" s="743"/>
      <c r="AE33" s="744"/>
      <c r="AF33" s="818">
        <v>4</v>
      </c>
      <c r="AG33" s="743"/>
      <c r="AH33" s="743"/>
      <c r="AI33" s="743"/>
      <c r="AJ33" s="819"/>
      <c r="AK33" s="822">
        <v>9</v>
      </c>
      <c r="AL33" s="823"/>
      <c r="AM33" s="823"/>
      <c r="AN33" s="823"/>
      <c r="AO33" s="823"/>
      <c r="AP33" s="823">
        <v>267</v>
      </c>
      <c r="AQ33" s="823"/>
      <c r="AR33" s="823"/>
      <c r="AS33" s="823"/>
      <c r="AT33" s="823"/>
      <c r="AU33" s="823">
        <v>132</v>
      </c>
      <c r="AV33" s="823"/>
      <c r="AW33" s="823"/>
      <c r="AX33" s="823"/>
      <c r="AY33" s="823"/>
      <c r="AZ33" s="824" t="s">
        <v>558</v>
      </c>
      <c r="BA33" s="824"/>
      <c r="BB33" s="824"/>
      <c r="BC33" s="824"/>
      <c r="BD33" s="824"/>
      <c r="BE33" s="820" t="s">
        <v>390</v>
      </c>
      <c r="BF33" s="820"/>
      <c r="BG33" s="820"/>
      <c r="BH33" s="820"/>
      <c r="BI33" s="821"/>
      <c r="BJ33" s="240"/>
      <c r="BK33" s="240"/>
      <c r="BL33" s="240"/>
      <c r="BM33" s="240"/>
      <c r="BN33" s="240"/>
      <c r="BO33" s="253"/>
      <c r="BP33" s="253"/>
      <c r="BQ33" s="250">
        <v>27</v>
      </c>
      <c r="BR33" s="251"/>
      <c r="BS33" s="752"/>
      <c r="BT33" s="753"/>
      <c r="BU33" s="753"/>
      <c r="BV33" s="753"/>
      <c r="BW33" s="753"/>
      <c r="BX33" s="753"/>
      <c r="BY33" s="753"/>
      <c r="BZ33" s="753"/>
      <c r="CA33" s="753"/>
      <c r="CB33" s="753"/>
      <c r="CC33" s="753"/>
      <c r="CD33" s="753"/>
      <c r="CE33" s="753"/>
      <c r="CF33" s="753"/>
      <c r="CG33" s="754"/>
      <c r="CH33" s="765"/>
      <c r="CI33" s="766"/>
      <c r="CJ33" s="766"/>
      <c r="CK33" s="766"/>
      <c r="CL33" s="767"/>
      <c r="CM33" s="765"/>
      <c r="CN33" s="766"/>
      <c r="CO33" s="766"/>
      <c r="CP33" s="766"/>
      <c r="CQ33" s="767"/>
      <c r="CR33" s="765"/>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68"/>
      <c r="DW33" s="769"/>
      <c r="DX33" s="769"/>
      <c r="DY33" s="769"/>
      <c r="DZ33" s="770"/>
      <c r="EA33" s="234"/>
    </row>
    <row r="34" spans="1:131" s="235" customFormat="1" ht="26.25" customHeight="1" x14ac:dyDescent="0.2">
      <c r="A34" s="254">
        <v>7</v>
      </c>
      <c r="B34" s="739"/>
      <c r="C34" s="740"/>
      <c r="D34" s="740"/>
      <c r="E34" s="740"/>
      <c r="F34" s="740"/>
      <c r="G34" s="740"/>
      <c r="H34" s="740"/>
      <c r="I34" s="740"/>
      <c r="J34" s="740"/>
      <c r="K34" s="740"/>
      <c r="L34" s="740"/>
      <c r="M34" s="740"/>
      <c r="N34" s="740"/>
      <c r="O34" s="740"/>
      <c r="P34" s="741"/>
      <c r="Q34" s="742"/>
      <c r="R34" s="743"/>
      <c r="S34" s="743"/>
      <c r="T34" s="743"/>
      <c r="U34" s="743"/>
      <c r="V34" s="743"/>
      <c r="W34" s="743"/>
      <c r="X34" s="743"/>
      <c r="Y34" s="743"/>
      <c r="Z34" s="743"/>
      <c r="AA34" s="743"/>
      <c r="AB34" s="743"/>
      <c r="AC34" s="743"/>
      <c r="AD34" s="743"/>
      <c r="AE34" s="744"/>
      <c r="AF34" s="818"/>
      <c r="AG34" s="743"/>
      <c r="AH34" s="743"/>
      <c r="AI34" s="743"/>
      <c r="AJ34" s="819"/>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40"/>
      <c r="BK34" s="240"/>
      <c r="BL34" s="240"/>
      <c r="BM34" s="240"/>
      <c r="BN34" s="240"/>
      <c r="BO34" s="253"/>
      <c r="BP34" s="253"/>
      <c r="BQ34" s="250">
        <v>28</v>
      </c>
      <c r="BR34" s="251"/>
      <c r="BS34" s="752"/>
      <c r="BT34" s="753"/>
      <c r="BU34" s="753"/>
      <c r="BV34" s="753"/>
      <c r="BW34" s="753"/>
      <c r="BX34" s="753"/>
      <c r="BY34" s="753"/>
      <c r="BZ34" s="753"/>
      <c r="CA34" s="753"/>
      <c r="CB34" s="753"/>
      <c r="CC34" s="753"/>
      <c r="CD34" s="753"/>
      <c r="CE34" s="753"/>
      <c r="CF34" s="753"/>
      <c r="CG34" s="754"/>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8"/>
      <c r="DW34" s="769"/>
      <c r="DX34" s="769"/>
      <c r="DY34" s="769"/>
      <c r="DZ34" s="770"/>
      <c r="EA34" s="234"/>
    </row>
    <row r="35" spans="1:131" s="235" customFormat="1" ht="26.25" customHeight="1" x14ac:dyDescent="0.2">
      <c r="A35" s="254">
        <v>8</v>
      </c>
      <c r="B35" s="739"/>
      <c r="C35" s="740"/>
      <c r="D35" s="740"/>
      <c r="E35" s="740"/>
      <c r="F35" s="740"/>
      <c r="G35" s="740"/>
      <c r="H35" s="740"/>
      <c r="I35" s="740"/>
      <c r="J35" s="740"/>
      <c r="K35" s="740"/>
      <c r="L35" s="740"/>
      <c r="M35" s="740"/>
      <c r="N35" s="740"/>
      <c r="O35" s="740"/>
      <c r="P35" s="741"/>
      <c r="Q35" s="742"/>
      <c r="R35" s="743"/>
      <c r="S35" s="743"/>
      <c r="T35" s="743"/>
      <c r="U35" s="743"/>
      <c r="V35" s="743"/>
      <c r="W35" s="743"/>
      <c r="X35" s="743"/>
      <c r="Y35" s="743"/>
      <c r="Z35" s="743"/>
      <c r="AA35" s="743"/>
      <c r="AB35" s="743"/>
      <c r="AC35" s="743"/>
      <c r="AD35" s="743"/>
      <c r="AE35" s="744"/>
      <c r="AF35" s="818"/>
      <c r="AG35" s="743"/>
      <c r="AH35" s="743"/>
      <c r="AI35" s="743"/>
      <c r="AJ35" s="819"/>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40"/>
      <c r="BK35" s="240"/>
      <c r="BL35" s="240"/>
      <c r="BM35" s="240"/>
      <c r="BN35" s="240"/>
      <c r="BO35" s="253"/>
      <c r="BP35" s="253"/>
      <c r="BQ35" s="250">
        <v>29</v>
      </c>
      <c r="BR35" s="251"/>
      <c r="BS35" s="752"/>
      <c r="BT35" s="753"/>
      <c r="BU35" s="753"/>
      <c r="BV35" s="753"/>
      <c r="BW35" s="753"/>
      <c r="BX35" s="753"/>
      <c r="BY35" s="753"/>
      <c r="BZ35" s="753"/>
      <c r="CA35" s="753"/>
      <c r="CB35" s="753"/>
      <c r="CC35" s="753"/>
      <c r="CD35" s="753"/>
      <c r="CE35" s="753"/>
      <c r="CF35" s="753"/>
      <c r="CG35" s="754"/>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18"/>
      <c r="AG36" s="743"/>
      <c r="AH36" s="743"/>
      <c r="AI36" s="743"/>
      <c r="AJ36" s="81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40"/>
      <c r="BK36" s="240"/>
      <c r="BL36" s="240"/>
      <c r="BM36" s="240"/>
      <c r="BN36" s="240"/>
      <c r="BO36" s="253"/>
      <c r="BP36" s="253"/>
      <c r="BQ36" s="250">
        <v>30</v>
      </c>
      <c r="BR36" s="251"/>
      <c r="BS36" s="752"/>
      <c r="BT36" s="753"/>
      <c r="BU36" s="753"/>
      <c r="BV36" s="753"/>
      <c r="BW36" s="753"/>
      <c r="BX36" s="753"/>
      <c r="BY36" s="753"/>
      <c r="BZ36" s="753"/>
      <c r="CA36" s="753"/>
      <c r="CB36" s="753"/>
      <c r="CC36" s="753"/>
      <c r="CD36" s="753"/>
      <c r="CE36" s="753"/>
      <c r="CF36" s="753"/>
      <c r="CG36" s="754"/>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c r="BS37" s="752"/>
      <c r="BT37" s="753"/>
      <c r="BU37" s="753"/>
      <c r="BV37" s="753"/>
      <c r="BW37" s="753"/>
      <c r="BX37" s="753"/>
      <c r="BY37" s="753"/>
      <c r="BZ37" s="753"/>
      <c r="CA37" s="753"/>
      <c r="CB37" s="753"/>
      <c r="CC37" s="753"/>
      <c r="CD37" s="753"/>
      <c r="CE37" s="753"/>
      <c r="CF37" s="753"/>
      <c r="CG37" s="754"/>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c r="BT38" s="753"/>
      <c r="BU38" s="753"/>
      <c r="BV38" s="753"/>
      <c r="BW38" s="753"/>
      <c r="BX38" s="753"/>
      <c r="BY38" s="753"/>
      <c r="BZ38" s="753"/>
      <c r="CA38" s="753"/>
      <c r="CB38" s="753"/>
      <c r="CC38" s="753"/>
      <c r="CD38" s="753"/>
      <c r="CE38" s="753"/>
      <c r="CF38" s="753"/>
      <c r="CG38" s="754"/>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c r="BT39" s="753"/>
      <c r="BU39" s="753"/>
      <c r="BV39" s="753"/>
      <c r="BW39" s="753"/>
      <c r="BX39" s="753"/>
      <c r="BY39" s="753"/>
      <c r="BZ39" s="753"/>
      <c r="CA39" s="753"/>
      <c r="CB39" s="753"/>
      <c r="CC39" s="753"/>
      <c r="CD39" s="753"/>
      <c r="CE39" s="753"/>
      <c r="CF39" s="753"/>
      <c r="CG39" s="754"/>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c r="BT40" s="753"/>
      <c r="BU40" s="753"/>
      <c r="BV40" s="753"/>
      <c r="BW40" s="753"/>
      <c r="BX40" s="753"/>
      <c r="BY40" s="753"/>
      <c r="BZ40" s="753"/>
      <c r="CA40" s="753"/>
      <c r="CB40" s="753"/>
      <c r="CC40" s="753"/>
      <c r="CD40" s="753"/>
      <c r="CE40" s="753"/>
      <c r="CF40" s="753"/>
      <c r="CG40" s="754"/>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c r="BT41" s="753"/>
      <c r="BU41" s="753"/>
      <c r="BV41" s="753"/>
      <c r="BW41" s="753"/>
      <c r="BX41" s="753"/>
      <c r="BY41" s="753"/>
      <c r="BZ41" s="753"/>
      <c r="CA41" s="753"/>
      <c r="CB41" s="753"/>
      <c r="CC41" s="753"/>
      <c r="CD41" s="753"/>
      <c r="CE41" s="753"/>
      <c r="CF41" s="753"/>
      <c r="CG41" s="754"/>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c r="BT42" s="753"/>
      <c r="BU42" s="753"/>
      <c r="BV42" s="753"/>
      <c r="BW42" s="753"/>
      <c r="BX42" s="753"/>
      <c r="BY42" s="753"/>
      <c r="BZ42" s="753"/>
      <c r="CA42" s="753"/>
      <c r="CB42" s="753"/>
      <c r="CC42" s="753"/>
      <c r="CD42" s="753"/>
      <c r="CE42" s="753"/>
      <c r="CF42" s="753"/>
      <c r="CG42" s="754"/>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c r="BT43" s="753"/>
      <c r="BU43" s="753"/>
      <c r="BV43" s="753"/>
      <c r="BW43" s="753"/>
      <c r="BX43" s="753"/>
      <c r="BY43" s="753"/>
      <c r="BZ43" s="753"/>
      <c r="CA43" s="753"/>
      <c r="CB43" s="753"/>
      <c r="CC43" s="753"/>
      <c r="CD43" s="753"/>
      <c r="CE43" s="753"/>
      <c r="CF43" s="753"/>
      <c r="CG43" s="754"/>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391</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369</v>
      </c>
      <c r="B63" s="780" t="s">
        <v>392</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25784</v>
      </c>
      <c r="AG63" s="834"/>
      <c r="AH63" s="834"/>
      <c r="AI63" s="834"/>
      <c r="AJ63" s="835"/>
      <c r="AK63" s="836"/>
      <c r="AL63" s="831"/>
      <c r="AM63" s="831"/>
      <c r="AN63" s="831"/>
      <c r="AO63" s="831"/>
      <c r="AP63" s="834">
        <v>50630</v>
      </c>
      <c r="AQ63" s="834"/>
      <c r="AR63" s="834"/>
      <c r="AS63" s="834"/>
      <c r="AT63" s="834"/>
      <c r="AU63" s="834">
        <v>797</v>
      </c>
      <c r="AV63" s="834"/>
      <c r="AW63" s="834"/>
      <c r="AX63" s="834"/>
      <c r="AY63" s="834"/>
      <c r="AZ63" s="845"/>
      <c r="BA63" s="845"/>
      <c r="BB63" s="845"/>
      <c r="BC63" s="845"/>
      <c r="BD63" s="845"/>
      <c r="BE63" s="846"/>
      <c r="BF63" s="846"/>
      <c r="BG63" s="846"/>
      <c r="BH63" s="846"/>
      <c r="BI63" s="847"/>
      <c r="BJ63" s="848" t="s">
        <v>120</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393</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394</v>
      </c>
      <c r="B66" s="725"/>
      <c r="C66" s="725"/>
      <c r="D66" s="725"/>
      <c r="E66" s="725"/>
      <c r="F66" s="725"/>
      <c r="G66" s="725"/>
      <c r="H66" s="725"/>
      <c r="I66" s="725"/>
      <c r="J66" s="725"/>
      <c r="K66" s="725"/>
      <c r="L66" s="725"/>
      <c r="M66" s="725"/>
      <c r="N66" s="725"/>
      <c r="O66" s="725"/>
      <c r="P66" s="726"/>
      <c r="Q66" s="701" t="s">
        <v>395</v>
      </c>
      <c r="R66" s="702"/>
      <c r="S66" s="702"/>
      <c r="T66" s="702"/>
      <c r="U66" s="703"/>
      <c r="V66" s="701" t="s">
        <v>396</v>
      </c>
      <c r="W66" s="702"/>
      <c r="X66" s="702"/>
      <c r="Y66" s="702"/>
      <c r="Z66" s="703"/>
      <c r="AA66" s="701" t="s">
        <v>397</v>
      </c>
      <c r="AB66" s="702"/>
      <c r="AC66" s="702"/>
      <c r="AD66" s="702"/>
      <c r="AE66" s="703"/>
      <c r="AF66" s="851" t="s">
        <v>398</v>
      </c>
      <c r="AG66" s="803"/>
      <c r="AH66" s="803"/>
      <c r="AI66" s="803"/>
      <c r="AJ66" s="852"/>
      <c r="AK66" s="701" t="s">
        <v>399</v>
      </c>
      <c r="AL66" s="725"/>
      <c r="AM66" s="725"/>
      <c r="AN66" s="725"/>
      <c r="AO66" s="726"/>
      <c r="AP66" s="701" t="s">
        <v>400</v>
      </c>
      <c r="AQ66" s="702"/>
      <c r="AR66" s="702"/>
      <c r="AS66" s="702"/>
      <c r="AT66" s="703"/>
      <c r="AU66" s="701" t="s">
        <v>401</v>
      </c>
      <c r="AV66" s="702"/>
      <c r="AW66" s="702"/>
      <c r="AX66" s="702"/>
      <c r="AY66" s="703"/>
      <c r="AZ66" s="701" t="s">
        <v>347</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2">
      <c r="A68" s="246">
        <v>1</v>
      </c>
      <c r="B68" s="868" t="s">
        <v>559</v>
      </c>
      <c r="C68" s="869"/>
      <c r="D68" s="869"/>
      <c r="E68" s="869"/>
      <c r="F68" s="869"/>
      <c r="G68" s="869"/>
      <c r="H68" s="869"/>
      <c r="I68" s="869"/>
      <c r="J68" s="869"/>
      <c r="K68" s="869"/>
      <c r="L68" s="869"/>
      <c r="M68" s="869"/>
      <c r="N68" s="869"/>
      <c r="O68" s="869"/>
      <c r="P68" s="870"/>
      <c r="Q68" s="871">
        <v>9717</v>
      </c>
      <c r="R68" s="865"/>
      <c r="S68" s="865"/>
      <c r="T68" s="865"/>
      <c r="U68" s="865"/>
      <c r="V68" s="865">
        <v>9798</v>
      </c>
      <c r="W68" s="865"/>
      <c r="X68" s="865"/>
      <c r="Y68" s="865"/>
      <c r="Z68" s="865"/>
      <c r="AA68" s="865">
        <v>-81</v>
      </c>
      <c r="AB68" s="865"/>
      <c r="AC68" s="865"/>
      <c r="AD68" s="865"/>
      <c r="AE68" s="865"/>
      <c r="AF68" s="865">
        <v>-81</v>
      </c>
      <c r="AG68" s="865"/>
      <c r="AH68" s="865"/>
      <c r="AI68" s="865"/>
      <c r="AJ68" s="865"/>
      <c r="AK68" s="865" t="s">
        <v>583</v>
      </c>
      <c r="AL68" s="865"/>
      <c r="AM68" s="865"/>
      <c r="AN68" s="865"/>
      <c r="AO68" s="865"/>
      <c r="AP68" s="865">
        <v>6061</v>
      </c>
      <c r="AQ68" s="865"/>
      <c r="AR68" s="865"/>
      <c r="AS68" s="865"/>
      <c r="AT68" s="865"/>
      <c r="AU68" s="865">
        <v>2236</v>
      </c>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2">
      <c r="A69" s="249">
        <v>2</v>
      </c>
      <c r="B69" s="872" t="s">
        <v>560</v>
      </c>
      <c r="C69" s="873"/>
      <c r="D69" s="873"/>
      <c r="E69" s="873"/>
      <c r="F69" s="873"/>
      <c r="G69" s="873"/>
      <c r="H69" s="873"/>
      <c r="I69" s="873"/>
      <c r="J69" s="873"/>
      <c r="K69" s="873"/>
      <c r="L69" s="873"/>
      <c r="M69" s="873"/>
      <c r="N69" s="873"/>
      <c r="O69" s="873"/>
      <c r="P69" s="874"/>
      <c r="Q69" s="875">
        <v>2362</v>
      </c>
      <c r="R69" s="823"/>
      <c r="S69" s="823"/>
      <c r="T69" s="823"/>
      <c r="U69" s="823"/>
      <c r="V69" s="823">
        <v>2310</v>
      </c>
      <c r="W69" s="823"/>
      <c r="X69" s="823"/>
      <c r="Y69" s="823"/>
      <c r="Z69" s="823"/>
      <c r="AA69" s="823">
        <v>52</v>
      </c>
      <c r="AB69" s="823"/>
      <c r="AC69" s="823"/>
      <c r="AD69" s="823"/>
      <c r="AE69" s="823"/>
      <c r="AF69" s="823">
        <v>52</v>
      </c>
      <c r="AG69" s="823"/>
      <c r="AH69" s="823"/>
      <c r="AI69" s="823"/>
      <c r="AJ69" s="823"/>
      <c r="AK69" s="823" t="s">
        <v>583</v>
      </c>
      <c r="AL69" s="823"/>
      <c r="AM69" s="823"/>
      <c r="AN69" s="823"/>
      <c r="AO69" s="823"/>
      <c r="AP69" s="823">
        <v>131</v>
      </c>
      <c r="AQ69" s="823"/>
      <c r="AR69" s="823"/>
      <c r="AS69" s="823"/>
      <c r="AT69" s="823"/>
      <c r="AU69" s="823">
        <v>1</v>
      </c>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2">
      <c r="A70" s="249">
        <v>3</v>
      </c>
      <c r="B70" s="872"/>
      <c r="C70" s="873"/>
      <c r="D70" s="873"/>
      <c r="E70" s="873"/>
      <c r="F70" s="873"/>
      <c r="G70" s="873"/>
      <c r="H70" s="873"/>
      <c r="I70" s="873"/>
      <c r="J70" s="873"/>
      <c r="K70" s="873"/>
      <c r="L70" s="873"/>
      <c r="M70" s="873"/>
      <c r="N70" s="873"/>
      <c r="O70" s="873"/>
      <c r="P70" s="874"/>
      <c r="Q70" s="875"/>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2">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2">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2">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2">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2">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2">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2">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2">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2">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2">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2">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2">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2">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2">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2">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2">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2">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5">
      <c r="A88" s="252" t="s">
        <v>369</v>
      </c>
      <c r="B88" s="780" t="s">
        <v>402</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-29</v>
      </c>
      <c r="AG88" s="834"/>
      <c r="AH88" s="834"/>
      <c r="AI88" s="834"/>
      <c r="AJ88" s="834"/>
      <c r="AK88" s="831"/>
      <c r="AL88" s="831"/>
      <c r="AM88" s="831"/>
      <c r="AN88" s="831"/>
      <c r="AO88" s="831"/>
      <c r="AP88" s="834">
        <v>6192</v>
      </c>
      <c r="AQ88" s="834"/>
      <c r="AR88" s="834"/>
      <c r="AS88" s="834"/>
      <c r="AT88" s="834"/>
      <c r="AU88" s="834">
        <v>2237</v>
      </c>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369</v>
      </c>
      <c r="BR102" s="780" t="s">
        <v>403</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63460</v>
      </c>
      <c r="CS102" s="849"/>
      <c r="CT102" s="849"/>
      <c r="CU102" s="849"/>
      <c r="CV102" s="892"/>
      <c r="CW102" s="891">
        <v>2444</v>
      </c>
      <c r="CX102" s="849"/>
      <c r="CY102" s="849"/>
      <c r="CZ102" s="849"/>
      <c r="DA102" s="892"/>
      <c r="DB102" s="891">
        <v>67866</v>
      </c>
      <c r="DC102" s="849"/>
      <c r="DD102" s="849"/>
      <c r="DE102" s="849"/>
      <c r="DF102" s="892"/>
      <c r="DG102" s="891">
        <v>21911</v>
      </c>
      <c r="DH102" s="849"/>
      <c r="DI102" s="849"/>
      <c r="DJ102" s="849"/>
      <c r="DK102" s="892"/>
      <c r="DL102" s="891">
        <v>0</v>
      </c>
      <c r="DM102" s="849"/>
      <c r="DN102" s="849"/>
      <c r="DO102" s="849"/>
      <c r="DP102" s="892"/>
      <c r="DQ102" s="891">
        <v>0</v>
      </c>
      <c r="DR102" s="849"/>
      <c r="DS102" s="849"/>
      <c r="DT102" s="849"/>
      <c r="DU102" s="892"/>
      <c r="DV102" s="915"/>
      <c r="DW102" s="916"/>
      <c r="DX102" s="916"/>
      <c r="DY102" s="916"/>
      <c r="DZ102" s="91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404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405</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406</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407</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408</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409</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3" t="s">
        <v>410</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411</v>
      </c>
      <c r="AB109" s="894"/>
      <c r="AC109" s="894"/>
      <c r="AD109" s="894"/>
      <c r="AE109" s="895"/>
      <c r="AF109" s="893" t="s">
        <v>296</v>
      </c>
      <c r="AG109" s="894"/>
      <c r="AH109" s="894"/>
      <c r="AI109" s="894"/>
      <c r="AJ109" s="895"/>
      <c r="AK109" s="893" t="s">
        <v>295</v>
      </c>
      <c r="AL109" s="894"/>
      <c r="AM109" s="894"/>
      <c r="AN109" s="894"/>
      <c r="AO109" s="895"/>
      <c r="AP109" s="893" t="s">
        <v>412</v>
      </c>
      <c r="AQ109" s="894"/>
      <c r="AR109" s="894"/>
      <c r="AS109" s="894"/>
      <c r="AT109" s="896"/>
      <c r="AU109" s="913" t="s">
        <v>410</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411</v>
      </c>
      <c r="BR109" s="894"/>
      <c r="BS109" s="894"/>
      <c r="BT109" s="894"/>
      <c r="BU109" s="895"/>
      <c r="BV109" s="893" t="s">
        <v>296</v>
      </c>
      <c r="BW109" s="894"/>
      <c r="BX109" s="894"/>
      <c r="BY109" s="894"/>
      <c r="BZ109" s="895"/>
      <c r="CA109" s="893" t="s">
        <v>295</v>
      </c>
      <c r="CB109" s="894"/>
      <c r="CC109" s="894"/>
      <c r="CD109" s="894"/>
      <c r="CE109" s="895"/>
      <c r="CF109" s="914" t="s">
        <v>412</v>
      </c>
      <c r="CG109" s="914"/>
      <c r="CH109" s="914"/>
      <c r="CI109" s="914"/>
      <c r="CJ109" s="914"/>
      <c r="CK109" s="893" t="s">
        <v>413</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411</v>
      </c>
      <c r="DH109" s="894"/>
      <c r="DI109" s="894"/>
      <c r="DJ109" s="894"/>
      <c r="DK109" s="895"/>
      <c r="DL109" s="893" t="s">
        <v>296</v>
      </c>
      <c r="DM109" s="894"/>
      <c r="DN109" s="894"/>
      <c r="DO109" s="894"/>
      <c r="DP109" s="895"/>
      <c r="DQ109" s="893" t="s">
        <v>295</v>
      </c>
      <c r="DR109" s="894"/>
      <c r="DS109" s="894"/>
      <c r="DT109" s="894"/>
      <c r="DU109" s="895"/>
      <c r="DV109" s="893" t="s">
        <v>412</v>
      </c>
      <c r="DW109" s="894"/>
      <c r="DX109" s="894"/>
      <c r="DY109" s="894"/>
      <c r="DZ109" s="896"/>
    </row>
    <row r="110" spans="1:131" s="234" customFormat="1" ht="26.25" customHeight="1" x14ac:dyDescent="0.2">
      <c r="A110" s="897" t="s">
        <v>414</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76695036</v>
      </c>
      <c r="AB110" s="901"/>
      <c r="AC110" s="901"/>
      <c r="AD110" s="901"/>
      <c r="AE110" s="902"/>
      <c r="AF110" s="903">
        <v>71021993</v>
      </c>
      <c r="AG110" s="901"/>
      <c r="AH110" s="901"/>
      <c r="AI110" s="901"/>
      <c r="AJ110" s="902"/>
      <c r="AK110" s="903">
        <v>69338256</v>
      </c>
      <c r="AL110" s="901"/>
      <c r="AM110" s="901"/>
      <c r="AN110" s="901"/>
      <c r="AO110" s="902"/>
      <c r="AP110" s="904">
        <v>25.7</v>
      </c>
      <c r="AQ110" s="905"/>
      <c r="AR110" s="905"/>
      <c r="AS110" s="905"/>
      <c r="AT110" s="906"/>
      <c r="AU110" s="907" t="s">
        <v>71</v>
      </c>
      <c r="AV110" s="908"/>
      <c r="AW110" s="908"/>
      <c r="AX110" s="908"/>
      <c r="AY110" s="908"/>
      <c r="AZ110" s="949" t="s">
        <v>415</v>
      </c>
      <c r="BA110" s="898"/>
      <c r="BB110" s="898"/>
      <c r="BC110" s="898"/>
      <c r="BD110" s="898"/>
      <c r="BE110" s="898"/>
      <c r="BF110" s="898"/>
      <c r="BG110" s="898"/>
      <c r="BH110" s="898"/>
      <c r="BI110" s="898"/>
      <c r="BJ110" s="898"/>
      <c r="BK110" s="898"/>
      <c r="BL110" s="898"/>
      <c r="BM110" s="898"/>
      <c r="BN110" s="898"/>
      <c r="BO110" s="898"/>
      <c r="BP110" s="899"/>
      <c r="BQ110" s="935">
        <v>1119475774</v>
      </c>
      <c r="BR110" s="936"/>
      <c r="BS110" s="936"/>
      <c r="BT110" s="936"/>
      <c r="BU110" s="936"/>
      <c r="BV110" s="936">
        <v>1123719477</v>
      </c>
      <c r="BW110" s="936"/>
      <c r="BX110" s="936"/>
      <c r="BY110" s="936"/>
      <c r="BZ110" s="936"/>
      <c r="CA110" s="936">
        <v>1101861207</v>
      </c>
      <c r="CB110" s="936"/>
      <c r="CC110" s="936"/>
      <c r="CD110" s="936"/>
      <c r="CE110" s="936"/>
      <c r="CF110" s="950">
        <v>408.8</v>
      </c>
      <c r="CG110" s="951"/>
      <c r="CH110" s="951"/>
      <c r="CI110" s="951"/>
      <c r="CJ110" s="951"/>
      <c r="CK110" s="952" t="s">
        <v>416</v>
      </c>
      <c r="CL110" s="953"/>
      <c r="CM110" s="932" t="s">
        <v>417</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v>358502</v>
      </c>
      <c r="DH110" s="936"/>
      <c r="DI110" s="936"/>
      <c r="DJ110" s="936"/>
      <c r="DK110" s="936"/>
      <c r="DL110" s="936">
        <v>331108</v>
      </c>
      <c r="DM110" s="936"/>
      <c r="DN110" s="936"/>
      <c r="DO110" s="936"/>
      <c r="DP110" s="936"/>
      <c r="DQ110" s="936">
        <v>303297</v>
      </c>
      <c r="DR110" s="936"/>
      <c r="DS110" s="936"/>
      <c r="DT110" s="936"/>
      <c r="DU110" s="936"/>
      <c r="DV110" s="937">
        <v>0.1</v>
      </c>
      <c r="DW110" s="937"/>
      <c r="DX110" s="937"/>
      <c r="DY110" s="937"/>
      <c r="DZ110" s="938"/>
    </row>
    <row r="111" spans="1:131" s="234" customFormat="1" ht="26.25" customHeight="1" x14ac:dyDescent="0.2">
      <c r="A111" s="939" t="s">
        <v>418</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v>1380952</v>
      </c>
      <c r="AB111" s="943"/>
      <c r="AC111" s="943"/>
      <c r="AD111" s="943"/>
      <c r="AE111" s="944"/>
      <c r="AF111" s="945">
        <v>1227880</v>
      </c>
      <c r="AG111" s="943"/>
      <c r="AH111" s="943"/>
      <c r="AI111" s="943"/>
      <c r="AJ111" s="944"/>
      <c r="AK111" s="945">
        <v>856898</v>
      </c>
      <c r="AL111" s="943"/>
      <c r="AM111" s="943"/>
      <c r="AN111" s="943"/>
      <c r="AO111" s="944"/>
      <c r="AP111" s="946">
        <v>0.3</v>
      </c>
      <c r="AQ111" s="947"/>
      <c r="AR111" s="947"/>
      <c r="AS111" s="947"/>
      <c r="AT111" s="948"/>
      <c r="AU111" s="909"/>
      <c r="AV111" s="910"/>
      <c r="AW111" s="910"/>
      <c r="AX111" s="910"/>
      <c r="AY111" s="910"/>
      <c r="AZ111" s="958" t="s">
        <v>419</v>
      </c>
      <c r="BA111" s="959"/>
      <c r="BB111" s="959"/>
      <c r="BC111" s="959"/>
      <c r="BD111" s="959"/>
      <c r="BE111" s="959"/>
      <c r="BF111" s="959"/>
      <c r="BG111" s="959"/>
      <c r="BH111" s="959"/>
      <c r="BI111" s="959"/>
      <c r="BJ111" s="959"/>
      <c r="BK111" s="959"/>
      <c r="BL111" s="959"/>
      <c r="BM111" s="959"/>
      <c r="BN111" s="959"/>
      <c r="BO111" s="959"/>
      <c r="BP111" s="960"/>
      <c r="BQ111" s="928">
        <v>4712103</v>
      </c>
      <c r="BR111" s="929"/>
      <c r="BS111" s="929"/>
      <c r="BT111" s="929"/>
      <c r="BU111" s="929"/>
      <c r="BV111" s="929">
        <v>6053481</v>
      </c>
      <c r="BW111" s="929"/>
      <c r="BX111" s="929"/>
      <c r="BY111" s="929"/>
      <c r="BZ111" s="929"/>
      <c r="CA111" s="929">
        <v>5980124</v>
      </c>
      <c r="CB111" s="929"/>
      <c r="CC111" s="929"/>
      <c r="CD111" s="929"/>
      <c r="CE111" s="929"/>
      <c r="CF111" s="923">
        <v>2.2000000000000002</v>
      </c>
      <c r="CG111" s="924"/>
      <c r="CH111" s="924"/>
      <c r="CI111" s="924"/>
      <c r="CJ111" s="924"/>
      <c r="CK111" s="954"/>
      <c r="CL111" s="955"/>
      <c r="CM111" s="925" t="s">
        <v>420</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359</v>
      </c>
      <c r="DH111" s="929"/>
      <c r="DI111" s="929"/>
      <c r="DJ111" s="929"/>
      <c r="DK111" s="929"/>
      <c r="DL111" s="929" t="s">
        <v>359</v>
      </c>
      <c r="DM111" s="929"/>
      <c r="DN111" s="929"/>
      <c r="DO111" s="929"/>
      <c r="DP111" s="929"/>
      <c r="DQ111" s="929" t="s">
        <v>359</v>
      </c>
      <c r="DR111" s="929"/>
      <c r="DS111" s="929"/>
      <c r="DT111" s="929"/>
      <c r="DU111" s="929"/>
      <c r="DV111" s="930" t="s">
        <v>120</v>
      </c>
      <c r="DW111" s="930"/>
      <c r="DX111" s="930"/>
      <c r="DY111" s="930"/>
      <c r="DZ111" s="931"/>
    </row>
    <row r="112" spans="1:131" s="234" customFormat="1" ht="26.25" customHeight="1" x14ac:dyDescent="0.2">
      <c r="A112" s="968" t="s">
        <v>421</v>
      </c>
      <c r="B112" s="969"/>
      <c r="C112" s="959" t="s">
        <v>422</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v>5383333</v>
      </c>
      <c r="AB112" s="962"/>
      <c r="AC112" s="962"/>
      <c r="AD112" s="962"/>
      <c r="AE112" s="963"/>
      <c r="AF112" s="964">
        <v>5733333</v>
      </c>
      <c r="AG112" s="962"/>
      <c r="AH112" s="962"/>
      <c r="AI112" s="962"/>
      <c r="AJ112" s="963"/>
      <c r="AK112" s="964">
        <v>6083333</v>
      </c>
      <c r="AL112" s="962"/>
      <c r="AM112" s="962"/>
      <c r="AN112" s="962"/>
      <c r="AO112" s="963"/>
      <c r="AP112" s="965">
        <v>2.2999999999999998</v>
      </c>
      <c r="AQ112" s="966"/>
      <c r="AR112" s="966"/>
      <c r="AS112" s="966"/>
      <c r="AT112" s="967"/>
      <c r="AU112" s="909"/>
      <c r="AV112" s="910"/>
      <c r="AW112" s="910"/>
      <c r="AX112" s="910"/>
      <c r="AY112" s="910"/>
      <c r="AZ112" s="958" t="s">
        <v>423</v>
      </c>
      <c r="BA112" s="959"/>
      <c r="BB112" s="959"/>
      <c r="BC112" s="959"/>
      <c r="BD112" s="959"/>
      <c r="BE112" s="959"/>
      <c r="BF112" s="959"/>
      <c r="BG112" s="959"/>
      <c r="BH112" s="959"/>
      <c r="BI112" s="959"/>
      <c r="BJ112" s="959"/>
      <c r="BK112" s="959"/>
      <c r="BL112" s="959"/>
      <c r="BM112" s="959"/>
      <c r="BN112" s="959"/>
      <c r="BO112" s="959"/>
      <c r="BP112" s="960"/>
      <c r="BQ112" s="928">
        <v>785961</v>
      </c>
      <c r="BR112" s="929"/>
      <c r="BS112" s="929"/>
      <c r="BT112" s="929"/>
      <c r="BU112" s="929"/>
      <c r="BV112" s="929">
        <v>785096</v>
      </c>
      <c r="BW112" s="929"/>
      <c r="BX112" s="929"/>
      <c r="BY112" s="929"/>
      <c r="BZ112" s="929"/>
      <c r="CA112" s="929">
        <v>797210</v>
      </c>
      <c r="CB112" s="929"/>
      <c r="CC112" s="929"/>
      <c r="CD112" s="929"/>
      <c r="CE112" s="929"/>
      <c r="CF112" s="923">
        <v>0.3</v>
      </c>
      <c r="CG112" s="924"/>
      <c r="CH112" s="924"/>
      <c r="CI112" s="924"/>
      <c r="CJ112" s="924"/>
      <c r="CK112" s="954"/>
      <c r="CL112" s="955"/>
      <c r="CM112" s="925" t="s">
        <v>424</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95653</v>
      </c>
      <c r="DH112" s="929"/>
      <c r="DI112" s="929"/>
      <c r="DJ112" s="929"/>
      <c r="DK112" s="929"/>
      <c r="DL112" s="929">
        <v>1649757</v>
      </c>
      <c r="DM112" s="929"/>
      <c r="DN112" s="929"/>
      <c r="DO112" s="929"/>
      <c r="DP112" s="929"/>
      <c r="DQ112" s="929">
        <v>1519579</v>
      </c>
      <c r="DR112" s="929"/>
      <c r="DS112" s="929"/>
      <c r="DT112" s="929"/>
      <c r="DU112" s="929"/>
      <c r="DV112" s="930">
        <v>0.6</v>
      </c>
      <c r="DW112" s="930"/>
      <c r="DX112" s="930"/>
      <c r="DY112" s="930"/>
      <c r="DZ112" s="931"/>
    </row>
    <row r="113" spans="1:130" s="234" customFormat="1" ht="26.25" customHeight="1" x14ac:dyDescent="0.2">
      <c r="A113" s="970"/>
      <c r="B113" s="971"/>
      <c r="C113" s="959" t="s">
        <v>425</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82575</v>
      </c>
      <c r="AB113" s="962"/>
      <c r="AC113" s="962"/>
      <c r="AD113" s="962"/>
      <c r="AE113" s="963"/>
      <c r="AF113" s="964">
        <v>79395</v>
      </c>
      <c r="AG113" s="962"/>
      <c r="AH113" s="962"/>
      <c r="AI113" s="962"/>
      <c r="AJ113" s="963"/>
      <c r="AK113" s="964">
        <v>75805</v>
      </c>
      <c r="AL113" s="962"/>
      <c r="AM113" s="962"/>
      <c r="AN113" s="962"/>
      <c r="AO113" s="963"/>
      <c r="AP113" s="965">
        <v>0</v>
      </c>
      <c r="AQ113" s="966"/>
      <c r="AR113" s="966"/>
      <c r="AS113" s="966"/>
      <c r="AT113" s="967"/>
      <c r="AU113" s="909"/>
      <c r="AV113" s="910"/>
      <c r="AW113" s="910"/>
      <c r="AX113" s="910"/>
      <c r="AY113" s="910"/>
      <c r="AZ113" s="958" t="s">
        <v>426</v>
      </c>
      <c r="BA113" s="959"/>
      <c r="BB113" s="959"/>
      <c r="BC113" s="959"/>
      <c r="BD113" s="959"/>
      <c r="BE113" s="959"/>
      <c r="BF113" s="959"/>
      <c r="BG113" s="959"/>
      <c r="BH113" s="959"/>
      <c r="BI113" s="959"/>
      <c r="BJ113" s="959"/>
      <c r="BK113" s="959"/>
      <c r="BL113" s="959"/>
      <c r="BM113" s="959"/>
      <c r="BN113" s="959"/>
      <c r="BO113" s="959"/>
      <c r="BP113" s="960"/>
      <c r="BQ113" s="928">
        <v>2564516</v>
      </c>
      <c r="BR113" s="929"/>
      <c r="BS113" s="929"/>
      <c r="BT113" s="929"/>
      <c r="BU113" s="929"/>
      <c r="BV113" s="929">
        <v>2522574</v>
      </c>
      <c r="BW113" s="929"/>
      <c r="BX113" s="929"/>
      <c r="BY113" s="929"/>
      <c r="BZ113" s="929"/>
      <c r="CA113" s="929">
        <v>2236992</v>
      </c>
      <c r="CB113" s="929"/>
      <c r="CC113" s="929"/>
      <c r="CD113" s="929"/>
      <c r="CE113" s="929"/>
      <c r="CF113" s="923">
        <v>0.8</v>
      </c>
      <c r="CG113" s="924"/>
      <c r="CH113" s="924"/>
      <c r="CI113" s="924"/>
      <c r="CJ113" s="924"/>
      <c r="CK113" s="954"/>
      <c r="CL113" s="955"/>
      <c r="CM113" s="925" t="s">
        <v>427</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t="s">
        <v>120</v>
      </c>
      <c r="DH113" s="929"/>
      <c r="DI113" s="929"/>
      <c r="DJ113" s="929"/>
      <c r="DK113" s="929"/>
      <c r="DL113" s="929" t="s">
        <v>120</v>
      </c>
      <c r="DM113" s="929"/>
      <c r="DN113" s="929"/>
      <c r="DO113" s="929"/>
      <c r="DP113" s="929"/>
      <c r="DQ113" s="929" t="s">
        <v>359</v>
      </c>
      <c r="DR113" s="929"/>
      <c r="DS113" s="929"/>
      <c r="DT113" s="929"/>
      <c r="DU113" s="929"/>
      <c r="DV113" s="930" t="s">
        <v>120</v>
      </c>
      <c r="DW113" s="930"/>
      <c r="DX113" s="930"/>
      <c r="DY113" s="930"/>
      <c r="DZ113" s="931"/>
    </row>
    <row r="114" spans="1:130" s="234" customFormat="1" ht="26.25" customHeight="1" x14ac:dyDescent="0.2">
      <c r="A114" s="970"/>
      <c r="B114" s="971"/>
      <c r="C114" s="959" t="s">
        <v>428</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9211</v>
      </c>
      <c r="AB114" s="962"/>
      <c r="AC114" s="962"/>
      <c r="AD114" s="962"/>
      <c r="AE114" s="963"/>
      <c r="AF114" s="964">
        <v>129492</v>
      </c>
      <c r="AG114" s="962"/>
      <c r="AH114" s="962"/>
      <c r="AI114" s="962"/>
      <c r="AJ114" s="963"/>
      <c r="AK114" s="964">
        <v>225958</v>
      </c>
      <c r="AL114" s="962"/>
      <c r="AM114" s="962"/>
      <c r="AN114" s="962"/>
      <c r="AO114" s="963"/>
      <c r="AP114" s="965">
        <v>0.1</v>
      </c>
      <c r="AQ114" s="966"/>
      <c r="AR114" s="966"/>
      <c r="AS114" s="966"/>
      <c r="AT114" s="967"/>
      <c r="AU114" s="909"/>
      <c r="AV114" s="910"/>
      <c r="AW114" s="910"/>
      <c r="AX114" s="910"/>
      <c r="AY114" s="910"/>
      <c r="AZ114" s="958" t="s">
        <v>429</v>
      </c>
      <c r="BA114" s="959"/>
      <c r="BB114" s="959"/>
      <c r="BC114" s="959"/>
      <c r="BD114" s="959"/>
      <c r="BE114" s="959"/>
      <c r="BF114" s="959"/>
      <c r="BG114" s="959"/>
      <c r="BH114" s="959"/>
      <c r="BI114" s="959"/>
      <c r="BJ114" s="959"/>
      <c r="BK114" s="959"/>
      <c r="BL114" s="959"/>
      <c r="BM114" s="959"/>
      <c r="BN114" s="959"/>
      <c r="BO114" s="959"/>
      <c r="BP114" s="960"/>
      <c r="BQ114" s="928">
        <v>112102525</v>
      </c>
      <c r="BR114" s="929"/>
      <c r="BS114" s="929"/>
      <c r="BT114" s="929"/>
      <c r="BU114" s="929"/>
      <c r="BV114" s="929">
        <v>102310503</v>
      </c>
      <c r="BW114" s="929"/>
      <c r="BX114" s="929"/>
      <c r="BY114" s="929"/>
      <c r="BZ114" s="929"/>
      <c r="CA114" s="929">
        <v>97984114</v>
      </c>
      <c r="CB114" s="929"/>
      <c r="CC114" s="929"/>
      <c r="CD114" s="929"/>
      <c r="CE114" s="929"/>
      <c r="CF114" s="923">
        <v>36.299999999999997</v>
      </c>
      <c r="CG114" s="924"/>
      <c r="CH114" s="924"/>
      <c r="CI114" s="924"/>
      <c r="CJ114" s="924"/>
      <c r="CK114" s="954"/>
      <c r="CL114" s="955"/>
      <c r="CM114" s="925" t="s">
        <v>430</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t="s">
        <v>359</v>
      </c>
      <c r="DH114" s="929"/>
      <c r="DI114" s="929"/>
      <c r="DJ114" s="929"/>
      <c r="DK114" s="929"/>
      <c r="DL114" s="929" t="s">
        <v>120</v>
      </c>
      <c r="DM114" s="929"/>
      <c r="DN114" s="929"/>
      <c r="DO114" s="929"/>
      <c r="DP114" s="929"/>
      <c r="DQ114" s="929" t="s">
        <v>120</v>
      </c>
      <c r="DR114" s="929"/>
      <c r="DS114" s="929"/>
      <c r="DT114" s="929"/>
      <c r="DU114" s="929"/>
      <c r="DV114" s="930" t="s">
        <v>359</v>
      </c>
      <c r="DW114" s="930"/>
      <c r="DX114" s="930"/>
      <c r="DY114" s="930"/>
      <c r="DZ114" s="931"/>
    </row>
    <row r="115" spans="1:130" s="234" customFormat="1" ht="26.25" customHeight="1" x14ac:dyDescent="0.2">
      <c r="A115" s="970"/>
      <c r="B115" s="971"/>
      <c r="C115" s="959" t="s">
        <v>431</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239905</v>
      </c>
      <c r="AB115" s="962"/>
      <c r="AC115" s="962"/>
      <c r="AD115" s="962"/>
      <c r="AE115" s="963"/>
      <c r="AF115" s="964">
        <v>201435</v>
      </c>
      <c r="AG115" s="962"/>
      <c r="AH115" s="962"/>
      <c r="AI115" s="962"/>
      <c r="AJ115" s="963"/>
      <c r="AK115" s="964">
        <v>183950</v>
      </c>
      <c r="AL115" s="962"/>
      <c r="AM115" s="962"/>
      <c r="AN115" s="962"/>
      <c r="AO115" s="963"/>
      <c r="AP115" s="965">
        <v>0.1</v>
      </c>
      <c r="AQ115" s="966"/>
      <c r="AR115" s="966"/>
      <c r="AS115" s="966"/>
      <c r="AT115" s="967"/>
      <c r="AU115" s="909"/>
      <c r="AV115" s="910"/>
      <c r="AW115" s="910"/>
      <c r="AX115" s="910"/>
      <c r="AY115" s="910"/>
      <c r="AZ115" s="958" t="s">
        <v>432</v>
      </c>
      <c r="BA115" s="959"/>
      <c r="BB115" s="959"/>
      <c r="BC115" s="959"/>
      <c r="BD115" s="959"/>
      <c r="BE115" s="959"/>
      <c r="BF115" s="959"/>
      <c r="BG115" s="959"/>
      <c r="BH115" s="959"/>
      <c r="BI115" s="959"/>
      <c r="BJ115" s="959"/>
      <c r="BK115" s="959"/>
      <c r="BL115" s="959"/>
      <c r="BM115" s="959"/>
      <c r="BN115" s="959"/>
      <c r="BO115" s="959"/>
      <c r="BP115" s="960"/>
      <c r="BQ115" s="928">
        <v>9865367</v>
      </c>
      <c r="BR115" s="929"/>
      <c r="BS115" s="929"/>
      <c r="BT115" s="929"/>
      <c r="BU115" s="929"/>
      <c r="BV115" s="929">
        <v>13259140</v>
      </c>
      <c r="BW115" s="929"/>
      <c r="BX115" s="929"/>
      <c r="BY115" s="929"/>
      <c r="BZ115" s="929"/>
      <c r="CA115" s="929">
        <v>14598617</v>
      </c>
      <c r="CB115" s="929"/>
      <c r="CC115" s="929"/>
      <c r="CD115" s="929"/>
      <c r="CE115" s="929"/>
      <c r="CF115" s="923">
        <v>5.4</v>
      </c>
      <c r="CG115" s="924"/>
      <c r="CH115" s="924"/>
      <c r="CI115" s="924"/>
      <c r="CJ115" s="924"/>
      <c r="CK115" s="954"/>
      <c r="CL115" s="955"/>
      <c r="CM115" s="958" t="s">
        <v>433</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v>4257948</v>
      </c>
      <c r="DH115" s="929"/>
      <c r="DI115" s="929"/>
      <c r="DJ115" s="929"/>
      <c r="DK115" s="929"/>
      <c r="DL115" s="929">
        <v>4072616</v>
      </c>
      <c r="DM115" s="929"/>
      <c r="DN115" s="929"/>
      <c r="DO115" s="929"/>
      <c r="DP115" s="929"/>
      <c r="DQ115" s="929">
        <v>4157248</v>
      </c>
      <c r="DR115" s="929"/>
      <c r="DS115" s="929"/>
      <c r="DT115" s="929"/>
      <c r="DU115" s="929"/>
      <c r="DV115" s="930">
        <v>1.5</v>
      </c>
      <c r="DW115" s="930"/>
      <c r="DX115" s="930"/>
      <c r="DY115" s="930"/>
      <c r="DZ115" s="931"/>
    </row>
    <row r="116" spans="1:130" s="234" customFormat="1" ht="26.25" customHeight="1" x14ac:dyDescent="0.2">
      <c r="A116" s="972"/>
      <c r="B116" s="973"/>
      <c r="C116" s="974" t="s">
        <v>434</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120</v>
      </c>
      <c r="AB116" s="962"/>
      <c r="AC116" s="962"/>
      <c r="AD116" s="962"/>
      <c r="AE116" s="963"/>
      <c r="AF116" s="964" t="s">
        <v>120</v>
      </c>
      <c r="AG116" s="962"/>
      <c r="AH116" s="962"/>
      <c r="AI116" s="962"/>
      <c r="AJ116" s="963"/>
      <c r="AK116" s="964" t="s">
        <v>120</v>
      </c>
      <c r="AL116" s="962"/>
      <c r="AM116" s="962"/>
      <c r="AN116" s="962"/>
      <c r="AO116" s="963"/>
      <c r="AP116" s="965" t="s">
        <v>120</v>
      </c>
      <c r="AQ116" s="966"/>
      <c r="AR116" s="966"/>
      <c r="AS116" s="966"/>
      <c r="AT116" s="967"/>
      <c r="AU116" s="909"/>
      <c r="AV116" s="910"/>
      <c r="AW116" s="910"/>
      <c r="AX116" s="910"/>
      <c r="AY116" s="910"/>
      <c r="AZ116" s="976" t="s">
        <v>435</v>
      </c>
      <c r="BA116" s="977"/>
      <c r="BB116" s="977"/>
      <c r="BC116" s="977"/>
      <c r="BD116" s="977"/>
      <c r="BE116" s="977"/>
      <c r="BF116" s="977"/>
      <c r="BG116" s="977"/>
      <c r="BH116" s="977"/>
      <c r="BI116" s="977"/>
      <c r="BJ116" s="977"/>
      <c r="BK116" s="977"/>
      <c r="BL116" s="977"/>
      <c r="BM116" s="977"/>
      <c r="BN116" s="977"/>
      <c r="BO116" s="977"/>
      <c r="BP116" s="978"/>
      <c r="BQ116" s="928" t="s">
        <v>120</v>
      </c>
      <c r="BR116" s="929"/>
      <c r="BS116" s="929"/>
      <c r="BT116" s="929"/>
      <c r="BU116" s="929"/>
      <c r="BV116" s="929" t="s">
        <v>359</v>
      </c>
      <c r="BW116" s="929"/>
      <c r="BX116" s="929"/>
      <c r="BY116" s="929"/>
      <c r="BZ116" s="929"/>
      <c r="CA116" s="929" t="s">
        <v>359</v>
      </c>
      <c r="CB116" s="929"/>
      <c r="CC116" s="929"/>
      <c r="CD116" s="929"/>
      <c r="CE116" s="929"/>
      <c r="CF116" s="923" t="s">
        <v>120</v>
      </c>
      <c r="CG116" s="924"/>
      <c r="CH116" s="924"/>
      <c r="CI116" s="924"/>
      <c r="CJ116" s="924"/>
      <c r="CK116" s="954"/>
      <c r="CL116" s="955"/>
      <c r="CM116" s="925" t="s">
        <v>436</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359</v>
      </c>
      <c r="DH116" s="929"/>
      <c r="DI116" s="929"/>
      <c r="DJ116" s="929"/>
      <c r="DK116" s="929"/>
      <c r="DL116" s="929" t="s">
        <v>359</v>
      </c>
      <c r="DM116" s="929"/>
      <c r="DN116" s="929"/>
      <c r="DO116" s="929"/>
      <c r="DP116" s="929"/>
      <c r="DQ116" s="929" t="s">
        <v>359</v>
      </c>
      <c r="DR116" s="929"/>
      <c r="DS116" s="929"/>
      <c r="DT116" s="929"/>
      <c r="DU116" s="929"/>
      <c r="DV116" s="930" t="s">
        <v>120</v>
      </c>
      <c r="DW116" s="930"/>
      <c r="DX116" s="930"/>
      <c r="DY116" s="930"/>
      <c r="DZ116" s="931"/>
    </row>
    <row r="117" spans="1:130" s="234" customFormat="1" ht="26.25" customHeight="1" x14ac:dyDescent="0.2">
      <c r="A117" s="913" t="s">
        <v>155</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437</v>
      </c>
      <c r="Z117" s="895"/>
      <c r="AA117" s="985">
        <v>83791012</v>
      </c>
      <c r="AB117" s="986"/>
      <c r="AC117" s="986"/>
      <c r="AD117" s="986"/>
      <c r="AE117" s="987"/>
      <c r="AF117" s="988">
        <v>78393528</v>
      </c>
      <c r="AG117" s="986"/>
      <c r="AH117" s="986"/>
      <c r="AI117" s="986"/>
      <c r="AJ117" s="987"/>
      <c r="AK117" s="988">
        <v>76764200</v>
      </c>
      <c r="AL117" s="986"/>
      <c r="AM117" s="986"/>
      <c r="AN117" s="986"/>
      <c r="AO117" s="987"/>
      <c r="AP117" s="989"/>
      <c r="AQ117" s="990"/>
      <c r="AR117" s="990"/>
      <c r="AS117" s="990"/>
      <c r="AT117" s="991"/>
      <c r="AU117" s="909"/>
      <c r="AV117" s="910"/>
      <c r="AW117" s="910"/>
      <c r="AX117" s="910"/>
      <c r="AY117" s="910"/>
      <c r="AZ117" s="958" t="s">
        <v>438</v>
      </c>
      <c r="BA117" s="959"/>
      <c r="BB117" s="959"/>
      <c r="BC117" s="959"/>
      <c r="BD117" s="959"/>
      <c r="BE117" s="959"/>
      <c r="BF117" s="959"/>
      <c r="BG117" s="959"/>
      <c r="BH117" s="959"/>
      <c r="BI117" s="959"/>
      <c r="BJ117" s="959"/>
      <c r="BK117" s="959"/>
      <c r="BL117" s="959"/>
      <c r="BM117" s="959"/>
      <c r="BN117" s="959"/>
      <c r="BO117" s="959"/>
      <c r="BP117" s="960"/>
      <c r="BQ117" s="928" t="s">
        <v>120</v>
      </c>
      <c r="BR117" s="929"/>
      <c r="BS117" s="929"/>
      <c r="BT117" s="929"/>
      <c r="BU117" s="929"/>
      <c r="BV117" s="929" t="s">
        <v>359</v>
      </c>
      <c r="BW117" s="929"/>
      <c r="BX117" s="929"/>
      <c r="BY117" s="929"/>
      <c r="BZ117" s="929"/>
      <c r="CA117" s="929" t="s">
        <v>359</v>
      </c>
      <c r="CB117" s="929"/>
      <c r="CC117" s="929"/>
      <c r="CD117" s="929"/>
      <c r="CE117" s="929"/>
      <c r="CF117" s="923" t="s">
        <v>120</v>
      </c>
      <c r="CG117" s="924"/>
      <c r="CH117" s="924"/>
      <c r="CI117" s="924"/>
      <c r="CJ117" s="924"/>
      <c r="CK117" s="954"/>
      <c r="CL117" s="955"/>
      <c r="CM117" s="925" t="s">
        <v>439</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359</v>
      </c>
      <c r="DH117" s="929"/>
      <c r="DI117" s="929"/>
      <c r="DJ117" s="929"/>
      <c r="DK117" s="929"/>
      <c r="DL117" s="929" t="s">
        <v>359</v>
      </c>
      <c r="DM117" s="929"/>
      <c r="DN117" s="929"/>
      <c r="DO117" s="929"/>
      <c r="DP117" s="929"/>
      <c r="DQ117" s="929" t="s">
        <v>120</v>
      </c>
      <c r="DR117" s="929"/>
      <c r="DS117" s="929"/>
      <c r="DT117" s="929"/>
      <c r="DU117" s="929"/>
      <c r="DV117" s="930" t="s">
        <v>359</v>
      </c>
      <c r="DW117" s="930"/>
      <c r="DX117" s="930"/>
      <c r="DY117" s="930"/>
      <c r="DZ117" s="931"/>
    </row>
    <row r="118" spans="1:130" s="234" customFormat="1" ht="26.25" customHeight="1" x14ac:dyDescent="0.2">
      <c r="A118" s="913" t="s">
        <v>413</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411</v>
      </c>
      <c r="AB118" s="894"/>
      <c r="AC118" s="894"/>
      <c r="AD118" s="894"/>
      <c r="AE118" s="895"/>
      <c r="AF118" s="893" t="s">
        <v>296</v>
      </c>
      <c r="AG118" s="894"/>
      <c r="AH118" s="894"/>
      <c r="AI118" s="894"/>
      <c r="AJ118" s="895"/>
      <c r="AK118" s="893" t="s">
        <v>295</v>
      </c>
      <c r="AL118" s="894"/>
      <c r="AM118" s="894"/>
      <c r="AN118" s="894"/>
      <c r="AO118" s="895"/>
      <c r="AP118" s="980" t="s">
        <v>412</v>
      </c>
      <c r="AQ118" s="981"/>
      <c r="AR118" s="981"/>
      <c r="AS118" s="981"/>
      <c r="AT118" s="982"/>
      <c r="AU118" s="909"/>
      <c r="AV118" s="910"/>
      <c r="AW118" s="910"/>
      <c r="AX118" s="910"/>
      <c r="AY118" s="910"/>
      <c r="AZ118" s="983" t="s">
        <v>440</v>
      </c>
      <c r="BA118" s="974"/>
      <c r="BB118" s="974"/>
      <c r="BC118" s="974"/>
      <c r="BD118" s="974"/>
      <c r="BE118" s="974"/>
      <c r="BF118" s="974"/>
      <c r="BG118" s="974"/>
      <c r="BH118" s="974"/>
      <c r="BI118" s="974"/>
      <c r="BJ118" s="974"/>
      <c r="BK118" s="974"/>
      <c r="BL118" s="974"/>
      <c r="BM118" s="974"/>
      <c r="BN118" s="974"/>
      <c r="BO118" s="974"/>
      <c r="BP118" s="975"/>
      <c r="BQ118" s="1000" t="s">
        <v>441</v>
      </c>
      <c r="BR118" s="1001"/>
      <c r="BS118" s="1001"/>
      <c r="BT118" s="1001"/>
      <c r="BU118" s="1001"/>
      <c r="BV118" s="1001" t="s">
        <v>120</v>
      </c>
      <c r="BW118" s="1001"/>
      <c r="BX118" s="1001"/>
      <c r="BY118" s="1001"/>
      <c r="BZ118" s="1001"/>
      <c r="CA118" s="1001" t="s">
        <v>120</v>
      </c>
      <c r="CB118" s="1001"/>
      <c r="CC118" s="1001"/>
      <c r="CD118" s="1001"/>
      <c r="CE118" s="1001"/>
      <c r="CF118" s="923" t="s">
        <v>120</v>
      </c>
      <c r="CG118" s="924"/>
      <c r="CH118" s="924"/>
      <c r="CI118" s="924"/>
      <c r="CJ118" s="924"/>
      <c r="CK118" s="954"/>
      <c r="CL118" s="955"/>
      <c r="CM118" s="925" t="s">
        <v>442</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120</v>
      </c>
      <c r="DH118" s="929"/>
      <c r="DI118" s="929"/>
      <c r="DJ118" s="929"/>
      <c r="DK118" s="929"/>
      <c r="DL118" s="929" t="s">
        <v>359</v>
      </c>
      <c r="DM118" s="929"/>
      <c r="DN118" s="929"/>
      <c r="DO118" s="929"/>
      <c r="DP118" s="929"/>
      <c r="DQ118" s="929" t="s">
        <v>120</v>
      </c>
      <c r="DR118" s="929"/>
      <c r="DS118" s="929"/>
      <c r="DT118" s="929"/>
      <c r="DU118" s="929"/>
      <c r="DV118" s="930" t="s">
        <v>359</v>
      </c>
      <c r="DW118" s="930"/>
      <c r="DX118" s="930"/>
      <c r="DY118" s="930"/>
      <c r="DZ118" s="931"/>
    </row>
    <row r="119" spans="1:130" s="234" customFormat="1" ht="26.25" customHeight="1" x14ac:dyDescent="0.2">
      <c r="A119" s="1065" t="s">
        <v>416</v>
      </c>
      <c r="B119" s="953"/>
      <c r="C119" s="932" t="s">
        <v>417</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v>26971</v>
      </c>
      <c r="AB119" s="901"/>
      <c r="AC119" s="901"/>
      <c r="AD119" s="901"/>
      <c r="AE119" s="902"/>
      <c r="AF119" s="903">
        <v>27393</v>
      </c>
      <c r="AG119" s="901"/>
      <c r="AH119" s="901"/>
      <c r="AI119" s="901"/>
      <c r="AJ119" s="902"/>
      <c r="AK119" s="903">
        <v>27821</v>
      </c>
      <c r="AL119" s="901"/>
      <c r="AM119" s="901"/>
      <c r="AN119" s="901"/>
      <c r="AO119" s="902"/>
      <c r="AP119" s="904">
        <v>0</v>
      </c>
      <c r="AQ119" s="905"/>
      <c r="AR119" s="905"/>
      <c r="AS119" s="905"/>
      <c r="AT119" s="906"/>
      <c r="AU119" s="911"/>
      <c r="AV119" s="912"/>
      <c r="AW119" s="912"/>
      <c r="AX119" s="912"/>
      <c r="AY119" s="912"/>
      <c r="AZ119" s="265" t="s">
        <v>155</v>
      </c>
      <c r="BA119" s="265"/>
      <c r="BB119" s="265"/>
      <c r="BC119" s="265"/>
      <c r="BD119" s="265"/>
      <c r="BE119" s="265"/>
      <c r="BF119" s="265"/>
      <c r="BG119" s="265"/>
      <c r="BH119" s="265"/>
      <c r="BI119" s="265"/>
      <c r="BJ119" s="265"/>
      <c r="BK119" s="265"/>
      <c r="BL119" s="265"/>
      <c r="BM119" s="265"/>
      <c r="BN119" s="265"/>
      <c r="BO119" s="984" t="s">
        <v>443</v>
      </c>
      <c r="BP119" s="1008"/>
      <c r="BQ119" s="1000">
        <v>1249506246</v>
      </c>
      <c r="BR119" s="1001"/>
      <c r="BS119" s="1001"/>
      <c r="BT119" s="1001"/>
      <c r="BU119" s="1001"/>
      <c r="BV119" s="1001">
        <v>1248650271</v>
      </c>
      <c r="BW119" s="1001"/>
      <c r="BX119" s="1001"/>
      <c r="BY119" s="1001"/>
      <c r="BZ119" s="1001"/>
      <c r="CA119" s="1001">
        <v>1223458264</v>
      </c>
      <c r="CB119" s="1001"/>
      <c r="CC119" s="1001"/>
      <c r="CD119" s="1001"/>
      <c r="CE119" s="1001"/>
      <c r="CF119" s="1002"/>
      <c r="CG119" s="1003"/>
      <c r="CH119" s="1003"/>
      <c r="CI119" s="1003"/>
      <c r="CJ119" s="1004"/>
      <c r="CK119" s="956"/>
      <c r="CL119" s="957"/>
      <c r="CM119" s="1005" t="s">
        <v>444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t="s">
        <v>445</v>
      </c>
      <c r="DH119" s="929"/>
      <c r="DI119" s="929"/>
      <c r="DJ119" s="929"/>
      <c r="DK119" s="929"/>
      <c r="DL119" s="929" t="s">
        <v>359</v>
      </c>
      <c r="DM119" s="929"/>
      <c r="DN119" s="929"/>
      <c r="DO119" s="929"/>
      <c r="DP119" s="929"/>
      <c r="DQ119" s="929" t="s">
        <v>120</v>
      </c>
      <c r="DR119" s="929"/>
      <c r="DS119" s="929"/>
      <c r="DT119" s="929"/>
      <c r="DU119" s="929"/>
      <c r="DV119" s="930" t="s">
        <v>120</v>
      </c>
      <c r="DW119" s="930"/>
      <c r="DX119" s="930"/>
      <c r="DY119" s="930"/>
      <c r="DZ119" s="931"/>
    </row>
    <row r="120" spans="1:130" s="234" customFormat="1" ht="26.25" customHeight="1" x14ac:dyDescent="0.2">
      <c r="A120" s="1066"/>
      <c r="B120" s="955"/>
      <c r="C120" s="925" t="s">
        <v>420</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359</v>
      </c>
      <c r="AB120" s="962"/>
      <c r="AC120" s="962"/>
      <c r="AD120" s="962"/>
      <c r="AE120" s="963"/>
      <c r="AF120" s="964" t="s">
        <v>120</v>
      </c>
      <c r="AG120" s="962"/>
      <c r="AH120" s="962"/>
      <c r="AI120" s="962"/>
      <c r="AJ120" s="963"/>
      <c r="AK120" s="964" t="s">
        <v>120</v>
      </c>
      <c r="AL120" s="962"/>
      <c r="AM120" s="962"/>
      <c r="AN120" s="962"/>
      <c r="AO120" s="963"/>
      <c r="AP120" s="965" t="s">
        <v>120</v>
      </c>
      <c r="AQ120" s="966"/>
      <c r="AR120" s="966"/>
      <c r="AS120" s="966"/>
      <c r="AT120" s="967"/>
      <c r="AU120" s="992" t="s">
        <v>446</v>
      </c>
      <c r="AV120" s="993"/>
      <c r="AW120" s="993"/>
      <c r="AX120" s="993"/>
      <c r="AY120" s="994"/>
      <c r="AZ120" s="949" t="s">
        <v>447</v>
      </c>
      <c r="BA120" s="898"/>
      <c r="BB120" s="898"/>
      <c r="BC120" s="898"/>
      <c r="BD120" s="898"/>
      <c r="BE120" s="898"/>
      <c r="BF120" s="898"/>
      <c r="BG120" s="898"/>
      <c r="BH120" s="898"/>
      <c r="BI120" s="898"/>
      <c r="BJ120" s="898"/>
      <c r="BK120" s="898"/>
      <c r="BL120" s="898"/>
      <c r="BM120" s="898"/>
      <c r="BN120" s="898"/>
      <c r="BO120" s="898"/>
      <c r="BP120" s="899"/>
      <c r="BQ120" s="935">
        <v>160733795</v>
      </c>
      <c r="BR120" s="936"/>
      <c r="BS120" s="936"/>
      <c r="BT120" s="936"/>
      <c r="BU120" s="936"/>
      <c r="BV120" s="936">
        <v>171409244</v>
      </c>
      <c r="BW120" s="936"/>
      <c r="BX120" s="936"/>
      <c r="BY120" s="936"/>
      <c r="BZ120" s="936"/>
      <c r="CA120" s="936">
        <v>166368234</v>
      </c>
      <c r="CB120" s="936"/>
      <c r="CC120" s="936"/>
      <c r="CD120" s="936"/>
      <c r="CE120" s="936"/>
      <c r="CF120" s="950">
        <v>61.7</v>
      </c>
      <c r="CG120" s="951"/>
      <c r="CH120" s="951"/>
      <c r="CI120" s="951"/>
      <c r="CJ120" s="951"/>
      <c r="CK120" s="1009" t="s">
        <v>448</v>
      </c>
      <c r="CL120" s="1010"/>
      <c r="CM120" s="1010"/>
      <c r="CN120" s="1010"/>
      <c r="CO120" s="1011"/>
      <c r="CP120" s="1017" t="s">
        <v>387</v>
      </c>
      <c r="CQ120" s="1018"/>
      <c r="CR120" s="1018"/>
      <c r="CS120" s="1018"/>
      <c r="CT120" s="1018"/>
      <c r="CU120" s="1018"/>
      <c r="CV120" s="1018"/>
      <c r="CW120" s="1018"/>
      <c r="CX120" s="1018"/>
      <c r="CY120" s="1018"/>
      <c r="CZ120" s="1018"/>
      <c r="DA120" s="1018"/>
      <c r="DB120" s="1018"/>
      <c r="DC120" s="1018"/>
      <c r="DD120" s="1018"/>
      <c r="DE120" s="1018"/>
      <c r="DF120" s="1019"/>
      <c r="DG120" s="935">
        <v>681094</v>
      </c>
      <c r="DH120" s="936"/>
      <c r="DI120" s="936"/>
      <c r="DJ120" s="936"/>
      <c r="DK120" s="936"/>
      <c r="DL120" s="936">
        <v>669353</v>
      </c>
      <c r="DM120" s="936"/>
      <c r="DN120" s="936"/>
      <c r="DO120" s="936"/>
      <c r="DP120" s="936"/>
      <c r="DQ120" s="936">
        <v>665187</v>
      </c>
      <c r="DR120" s="936"/>
      <c r="DS120" s="936"/>
      <c r="DT120" s="936"/>
      <c r="DU120" s="936"/>
      <c r="DV120" s="937">
        <v>0.2</v>
      </c>
      <c r="DW120" s="937"/>
      <c r="DX120" s="937"/>
      <c r="DY120" s="937"/>
      <c r="DZ120" s="938"/>
    </row>
    <row r="121" spans="1:130" s="234" customFormat="1" ht="26.25" customHeight="1" x14ac:dyDescent="0.2">
      <c r="A121" s="1066"/>
      <c r="B121" s="955"/>
      <c r="C121" s="976" t="s">
        <v>449</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v>67301</v>
      </c>
      <c r="AB121" s="962"/>
      <c r="AC121" s="962"/>
      <c r="AD121" s="962"/>
      <c r="AE121" s="963"/>
      <c r="AF121" s="964">
        <v>44331</v>
      </c>
      <c r="AG121" s="962"/>
      <c r="AH121" s="962"/>
      <c r="AI121" s="962"/>
      <c r="AJ121" s="963"/>
      <c r="AK121" s="964">
        <v>28443</v>
      </c>
      <c r="AL121" s="962"/>
      <c r="AM121" s="962"/>
      <c r="AN121" s="962"/>
      <c r="AO121" s="963"/>
      <c r="AP121" s="965">
        <v>0</v>
      </c>
      <c r="AQ121" s="966"/>
      <c r="AR121" s="966"/>
      <c r="AS121" s="966"/>
      <c r="AT121" s="967"/>
      <c r="AU121" s="995"/>
      <c r="AV121" s="996"/>
      <c r="AW121" s="996"/>
      <c r="AX121" s="996"/>
      <c r="AY121" s="997"/>
      <c r="AZ121" s="958" t="s">
        <v>450</v>
      </c>
      <c r="BA121" s="959"/>
      <c r="BB121" s="959"/>
      <c r="BC121" s="959"/>
      <c r="BD121" s="959"/>
      <c r="BE121" s="959"/>
      <c r="BF121" s="959"/>
      <c r="BG121" s="959"/>
      <c r="BH121" s="959"/>
      <c r="BI121" s="959"/>
      <c r="BJ121" s="959"/>
      <c r="BK121" s="959"/>
      <c r="BL121" s="959"/>
      <c r="BM121" s="959"/>
      <c r="BN121" s="959"/>
      <c r="BO121" s="959"/>
      <c r="BP121" s="960"/>
      <c r="BQ121" s="928">
        <v>12053561</v>
      </c>
      <c r="BR121" s="929"/>
      <c r="BS121" s="929"/>
      <c r="BT121" s="929"/>
      <c r="BU121" s="929"/>
      <c r="BV121" s="929">
        <v>13490730</v>
      </c>
      <c r="BW121" s="929"/>
      <c r="BX121" s="929"/>
      <c r="BY121" s="929"/>
      <c r="BZ121" s="929"/>
      <c r="CA121" s="929">
        <v>13338772</v>
      </c>
      <c r="CB121" s="929"/>
      <c r="CC121" s="929"/>
      <c r="CD121" s="929"/>
      <c r="CE121" s="929"/>
      <c r="CF121" s="923">
        <v>4.9000000000000004</v>
      </c>
      <c r="CG121" s="924"/>
      <c r="CH121" s="924"/>
      <c r="CI121" s="924"/>
      <c r="CJ121" s="924"/>
      <c r="CK121" s="1012"/>
      <c r="CL121" s="1013"/>
      <c r="CM121" s="1013"/>
      <c r="CN121" s="1013"/>
      <c r="CO121" s="1014"/>
      <c r="CP121" s="1022" t="s">
        <v>451</v>
      </c>
      <c r="CQ121" s="1023"/>
      <c r="CR121" s="1023"/>
      <c r="CS121" s="1023"/>
      <c r="CT121" s="1023"/>
      <c r="CU121" s="1023"/>
      <c r="CV121" s="1023"/>
      <c r="CW121" s="1023"/>
      <c r="CX121" s="1023"/>
      <c r="CY121" s="1023"/>
      <c r="CZ121" s="1023"/>
      <c r="DA121" s="1023"/>
      <c r="DB121" s="1023"/>
      <c r="DC121" s="1023"/>
      <c r="DD121" s="1023"/>
      <c r="DE121" s="1023"/>
      <c r="DF121" s="1024"/>
      <c r="DG121" s="928">
        <v>104867</v>
      </c>
      <c r="DH121" s="929"/>
      <c r="DI121" s="929"/>
      <c r="DJ121" s="929"/>
      <c r="DK121" s="929"/>
      <c r="DL121" s="929">
        <v>115743</v>
      </c>
      <c r="DM121" s="929"/>
      <c r="DN121" s="929"/>
      <c r="DO121" s="929"/>
      <c r="DP121" s="929"/>
      <c r="DQ121" s="929">
        <v>132023</v>
      </c>
      <c r="DR121" s="929"/>
      <c r="DS121" s="929"/>
      <c r="DT121" s="929"/>
      <c r="DU121" s="929"/>
      <c r="DV121" s="930">
        <v>0</v>
      </c>
      <c r="DW121" s="930"/>
      <c r="DX121" s="930"/>
      <c r="DY121" s="930"/>
      <c r="DZ121" s="931"/>
    </row>
    <row r="122" spans="1:130" s="234" customFormat="1" ht="26.25" customHeight="1" x14ac:dyDescent="0.2">
      <c r="A122" s="1066"/>
      <c r="B122" s="955"/>
      <c r="C122" s="925" t="s">
        <v>430</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359</v>
      </c>
      <c r="AB122" s="962"/>
      <c r="AC122" s="962"/>
      <c r="AD122" s="962"/>
      <c r="AE122" s="963"/>
      <c r="AF122" s="964" t="s">
        <v>359</v>
      </c>
      <c r="AG122" s="962"/>
      <c r="AH122" s="962"/>
      <c r="AI122" s="962"/>
      <c r="AJ122" s="963"/>
      <c r="AK122" s="964" t="s">
        <v>120</v>
      </c>
      <c r="AL122" s="962"/>
      <c r="AM122" s="962"/>
      <c r="AN122" s="962"/>
      <c r="AO122" s="963"/>
      <c r="AP122" s="965" t="s">
        <v>120</v>
      </c>
      <c r="AQ122" s="966"/>
      <c r="AR122" s="966"/>
      <c r="AS122" s="966"/>
      <c r="AT122" s="967"/>
      <c r="AU122" s="995"/>
      <c r="AV122" s="996"/>
      <c r="AW122" s="996"/>
      <c r="AX122" s="996"/>
      <c r="AY122" s="997"/>
      <c r="AZ122" s="983" t="s">
        <v>452</v>
      </c>
      <c r="BA122" s="974"/>
      <c r="BB122" s="974"/>
      <c r="BC122" s="974"/>
      <c r="BD122" s="974"/>
      <c r="BE122" s="974"/>
      <c r="BF122" s="974"/>
      <c r="BG122" s="974"/>
      <c r="BH122" s="974"/>
      <c r="BI122" s="974"/>
      <c r="BJ122" s="974"/>
      <c r="BK122" s="974"/>
      <c r="BL122" s="974"/>
      <c r="BM122" s="974"/>
      <c r="BN122" s="974"/>
      <c r="BO122" s="974"/>
      <c r="BP122" s="975"/>
      <c r="BQ122" s="1000">
        <v>643943664</v>
      </c>
      <c r="BR122" s="1001"/>
      <c r="BS122" s="1001"/>
      <c r="BT122" s="1001"/>
      <c r="BU122" s="1001"/>
      <c r="BV122" s="1001">
        <v>640385917</v>
      </c>
      <c r="BW122" s="1001"/>
      <c r="BX122" s="1001"/>
      <c r="BY122" s="1001"/>
      <c r="BZ122" s="1001"/>
      <c r="CA122" s="1001">
        <v>631904477</v>
      </c>
      <c r="CB122" s="1001"/>
      <c r="CC122" s="1001"/>
      <c r="CD122" s="1001"/>
      <c r="CE122" s="1001"/>
      <c r="CF122" s="1020">
        <v>234.4</v>
      </c>
      <c r="CG122" s="1021"/>
      <c r="CH122" s="1021"/>
      <c r="CI122" s="1021"/>
      <c r="CJ122" s="1021"/>
      <c r="CK122" s="1012"/>
      <c r="CL122" s="1013"/>
      <c r="CM122" s="1013"/>
      <c r="CN122" s="1013"/>
      <c r="CO122" s="1014"/>
      <c r="CP122" s="1022" t="s">
        <v>453</v>
      </c>
      <c r="CQ122" s="1023"/>
      <c r="CR122" s="1023"/>
      <c r="CS122" s="1023"/>
      <c r="CT122" s="1023"/>
      <c r="CU122" s="1023"/>
      <c r="CV122" s="1023"/>
      <c r="CW122" s="1023"/>
      <c r="CX122" s="1023"/>
      <c r="CY122" s="1023"/>
      <c r="CZ122" s="1023"/>
      <c r="DA122" s="1023"/>
      <c r="DB122" s="1023"/>
      <c r="DC122" s="1023"/>
      <c r="DD122" s="1023"/>
      <c r="DE122" s="1023"/>
      <c r="DF122" s="1024"/>
      <c r="DG122" s="928" t="s">
        <v>120</v>
      </c>
      <c r="DH122" s="929"/>
      <c r="DI122" s="929"/>
      <c r="DJ122" s="929"/>
      <c r="DK122" s="929"/>
      <c r="DL122" s="929" t="s">
        <v>359</v>
      </c>
      <c r="DM122" s="929"/>
      <c r="DN122" s="929"/>
      <c r="DO122" s="929"/>
      <c r="DP122" s="929"/>
      <c r="DQ122" s="929" t="s">
        <v>120</v>
      </c>
      <c r="DR122" s="929"/>
      <c r="DS122" s="929"/>
      <c r="DT122" s="929"/>
      <c r="DU122" s="929"/>
      <c r="DV122" s="930" t="s">
        <v>120</v>
      </c>
      <c r="DW122" s="930"/>
      <c r="DX122" s="930"/>
      <c r="DY122" s="930"/>
      <c r="DZ122" s="931"/>
    </row>
    <row r="123" spans="1:130" s="234" customFormat="1" ht="26.25" customHeight="1" x14ac:dyDescent="0.2">
      <c r="A123" s="1066"/>
      <c r="B123" s="955"/>
      <c r="C123" s="925" t="s">
        <v>436</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120</v>
      </c>
      <c r="AB123" s="962"/>
      <c r="AC123" s="962"/>
      <c r="AD123" s="962"/>
      <c r="AE123" s="963"/>
      <c r="AF123" s="964" t="s">
        <v>120</v>
      </c>
      <c r="AG123" s="962"/>
      <c r="AH123" s="962"/>
      <c r="AI123" s="962"/>
      <c r="AJ123" s="963"/>
      <c r="AK123" s="964" t="s">
        <v>359</v>
      </c>
      <c r="AL123" s="962"/>
      <c r="AM123" s="962"/>
      <c r="AN123" s="962"/>
      <c r="AO123" s="963"/>
      <c r="AP123" s="965" t="s">
        <v>120</v>
      </c>
      <c r="AQ123" s="966"/>
      <c r="AR123" s="966"/>
      <c r="AS123" s="966"/>
      <c r="AT123" s="967"/>
      <c r="AU123" s="998"/>
      <c r="AV123" s="999"/>
      <c r="AW123" s="999"/>
      <c r="AX123" s="999"/>
      <c r="AY123" s="999"/>
      <c r="AZ123" s="265" t="s">
        <v>155</v>
      </c>
      <c r="BA123" s="265"/>
      <c r="BB123" s="265"/>
      <c r="BC123" s="265"/>
      <c r="BD123" s="265"/>
      <c r="BE123" s="265"/>
      <c r="BF123" s="265"/>
      <c r="BG123" s="265"/>
      <c r="BH123" s="265"/>
      <c r="BI123" s="265"/>
      <c r="BJ123" s="265"/>
      <c r="BK123" s="265"/>
      <c r="BL123" s="265"/>
      <c r="BM123" s="265"/>
      <c r="BN123" s="265"/>
      <c r="BO123" s="984" t="s">
        <v>454</v>
      </c>
      <c r="BP123" s="1008"/>
      <c r="BQ123" s="1072">
        <v>816731020</v>
      </c>
      <c r="BR123" s="1073"/>
      <c r="BS123" s="1073"/>
      <c r="BT123" s="1073"/>
      <c r="BU123" s="1073"/>
      <c r="BV123" s="1073">
        <v>825285891</v>
      </c>
      <c r="BW123" s="1073"/>
      <c r="BX123" s="1073"/>
      <c r="BY123" s="1073"/>
      <c r="BZ123" s="1073"/>
      <c r="CA123" s="1073">
        <v>811611483</v>
      </c>
      <c r="CB123" s="1073"/>
      <c r="CC123" s="1073"/>
      <c r="CD123" s="1073"/>
      <c r="CE123" s="1073"/>
      <c r="CF123" s="1002"/>
      <c r="CG123" s="1003"/>
      <c r="CH123" s="1003"/>
      <c r="CI123" s="1003"/>
      <c r="CJ123" s="1004"/>
      <c r="CK123" s="1012"/>
      <c r="CL123" s="1013"/>
      <c r="CM123" s="1013"/>
      <c r="CN123" s="1013"/>
      <c r="CO123" s="1014"/>
      <c r="CP123" s="1022" t="s">
        <v>384</v>
      </c>
      <c r="CQ123" s="1023"/>
      <c r="CR123" s="1023"/>
      <c r="CS123" s="1023"/>
      <c r="CT123" s="1023"/>
      <c r="CU123" s="1023"/>
      <c r="CV123" s="1023"/>
      <c r="CW123" s="1023"/>
      <c r="CX123" s="1023"/>
      <c r="CY123" s="1023"/>
      <c r="CZ123" s="1023"/>
      <c r="DA123" s="1023"/>
      <c r="DB123" s="1023"/>
      <c r="DC123" s="1023"/>
      <c r="DD123" s="1023"/>
      <c r="DE123" s="1023"/>
      <c r="DF123" s="1024"/>
      <c r="DG123" s="928" t="s">
        <v>359</v>
      </c>
      <c r="DH123" s="929"/>
      <c r="DI123" s="929"/>
      <c r="DJ123" s="929"/>
      <c r="DK123" s="929"/>
      <c r="DL123" s="929" t="s">
        <v>120</v>
      </c>
      <c r="DM123" s="929"/>
      <c r="DN123" s="929"/>
      <c r="DO123" s="929"/>
      <c r="DP123" s="929"/>
      <c r="DQ123" s="929" t="s">
        <v>359</v>
      </c>
      <c r="DR123" s="929"/>
      <c r="DS123" s="929"/>
      <c r="DT123" s="929"/>
      <c r="DU123" s="929"/>
      <c r="DV123" s="930" t="s">
        <v>359</v>
      </c>
      <c r="DW123" s="930"/>
      <c r="DX123" s="930"/>
      <c r="DY123" s="930"/>
      <c r="DZ123" s="931"/>
    </row>
    <row r="124" spans="1:130" s="234" customFormat="1" ht="26.25" customHeight="1" thickBot="1" x14ac:dyDescent="0.25">
      <c r="A124" s="1066"/>
      <c r="B124" s="955"/>
      <c r="C124" s="925" t="s">
        <v>439</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359</v>
      </c>
      <c r="AB124" s="962"/>
      <c r="AC124" s="962"/>
      <c r="AD124" s="962"/>
      <c r="AE124" s="963"/>
      <c r="AF124" s="964" t="s">
        <v>359</v>
      </c>
      <c r="AG124" s="962"/>
      <c r="AH124" s="962"/>
      <c r="AI124" s="962"/>
      <c r="AJ124" s="963"/>
      <c r="AK124" s="964" t="s">
        <v>359</v>
      </c>
      <c r="AL124" s="962"/>
      <c r="AM124" s="962"/>
      <c r="AN124" s="962"/>
      <c r="AO124" s="963"/>
      <c r="AP124" s="965" t="s">
        <v>120</v>
      </c>
      <c r="AQ124" s="966"/>
      <c r="AR124" s="966"/>
      <c r="AS124" s="966"/>
      <c r="AT124" s="967"/>
      <c r="AU124" s="1068" t="s">
        <v>455</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160.6</v>
      </c>
      <c r="BR124" s="1032"/>
      <c r="BS124" s="1032"/>
      <c r="BT124" s="1032"/>
      <c r="BU124" s="1032"/>
      <c r="BV124" s="1032">
        <v>157.6</v>
      </c>
      <c r="BW124" s="1032"/>
      <c r="BX124" s="1032"/>
      <c r="BY124" s="1032"/>
      <c r="BZ124" s="1032"/>
      <c r="CA124" s="1032">
        <v>152.69999999999999</v>
      </c>
      <c r="CB124" s="1032"/>
      <c r="CC124" s="1032"/>
      <c r="CD124" s="1032"/>
      <c r="CE124" s="1032"/>
      <c r="CF124" s="1033"/>
      <c r="CG124" s="1034"/>
      <c r="CH124" s="1034"/>
      <c r="CI124" s="1034"/>
      <c r="CJ124" s="1035"/>
      <c r="CK124" s="1015"/>
      <c r="CL124" s="1015"/>
      <c r="CM124" s="1015"/>
      <c r="CN124" s="1015"/>
      <c r="CO124" s="1016"/>
      <c r="CP124" s="1036" t="s">
        <v>456</v>
      </c>
      <c r="CQ124" s="1037"/>
      <c r="CR124" s="1037"/>
      <c r="CS124" s="1037"/>
      <c r="CT124" s="1037"/>
      <c r="CU124" s="1037"/>
      <c r="CV124" s="1037"/>
      <c r="CW124" s="1037"/>
      <c r="CX124" s="1037"/>
      <c r="CY124" s="1037"/>
      <c r="CZ124" s="1037"/>
      <c r="DA124" s="1037"/>
      <c r="DB124" s="1037"/>
      <c r="DC124" s="1037"/>
      <c r="DD124" s="1037"/>
      <c r="DE124" s="1037"/>
      <c r="DF124" s="1038"/>
      <c r="DG124" s="1000" t="s">
        <v>120</v>
      </c>
      <c r="DH124" s="1001"/>
      <c r="DI124" s="1001"/>
      <c r="DJ124" s="1001"/>
      <c r="DK124" s="1001"/>
      <c r="DL124" s="1001" t="s">
        <v>120</v>
      </c>
      <c r="DM124" s="1001"/>
      <c r="DN124" s="1001"/>
      <c r="DO124" s="1001"/>
      <c r="DP124" s="1001"/>
      <c r="DQ124" s="1001" t="s">
        <v>445</v>
      </c>
      <c r="DR124" s="1001"/>
      <c r="DS124" s="1001"/>
      <c r="DT124" s="1001"/>
      <c r="DU124" s="1001"/>
      <c r="DV124" s="1025" t="s">
        <v>120</v>
      </c>
      <c r="DW124" s="1025"/>
      <c r="DX124" s="1025"/>
      <c r="DY124" s="1025"/>
      <c r="DZ124" s="1026"/>
    </row>
    <row r="125" spans="1:130" s="234" customFormat="1" ht="26.25" customHeight="1" x14ac:dyDescent="0.2">
      <c r="A125" s="1066"/>
      <c r="B125" s="955"/>
      <c r="C125" s="925" t="s">
        <v>442</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120</v>
      </c>
      <c r="AB125" s="962"/>
      <c r="AC125" s="962"/>
      <c r="AD125" s="962"/>
      <c r="AE125" s="963"/>
      <c r="AF125" s="964" t="s">
        <v>120</v>
      </c>
      <c r="AG125" s="962"/>
      <c r="AH125" s="962"/>
      <c r="AI125" s="962"/>
      <c r="AJ125" s="963"/>
      <c r="AK125" s="964" t="s">
        <v>359</v>
      </c>
      <c r="AL125" s="962"/>
      <c r="AM125" s="962"/>
      <c r="AN125" s="962"/>
      <c r="AO125" s="963"/>
      <c r="AP125" s="965" t="s">
        <v>359</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457</v>
      </c>
      <c r="CL125" s="1010"/>
      <c r="CM125" s="1010"/>
      <c r="CN125" s="1010"/>
      <c r="CO125" s="1011"/>
      <c r="CP125" s="949" t="s">
        <v>458</v>
      </c>
      <c r="CQ125" s="898"/>
      <c r="CR125" s="898"/>
      <c r="CS125" s="898"/>
      <c r="CT125" s="898"/>
      <c r="CU125" s="898"/>
      <c r="CV125" s="898"/>
      <c r="CW125" s="898"/>
      <c r="CX125" s="898"/>
      <c r="CY125" s="898"/>
      <c r="CZ125" s="898"/>
      <c r="DA125" s="898"/>
      <c r="DB125" s="898"/>
      <c r="DC125" s="898"/>
      <c r="DD125" s="898"/>
      <c r="DE125" s="898"/>
      <c r="DF125" s="899"/>
      <c r="DG125" s="935" t="s">
        <v>359</v>
      </c>
      <c r="DH125" s="936"/>
      <c r="DI125" s="936"/>
      <c r="DJ125" s="936"/>
      <c r="DK125" s="936"/>
      <c r="DL125" s="936" t="s">
        <v>359</v>
      </c>
      <c r="DM125" s="936"/>
      <c r="DN125" s="936"/>
      <c r="DO125" s="936"/>
      <c r="DP125" s="936"/>
      <c r="DQ125" s="936" t="s">
        <v>120</v>
      </c>
      <c r="DR125" s="936"/>
      <c r="DS125" s="936"/>
      <c r="DT125" s="936"/>
      <c r="DU125" s="936"/>
      <c r="DV125" s="937" t="s">
        <v>359</v>
      </c>
      <c r="DW125" s="937"/>
      <c r="DX125" s="937"/>
      <c r="DY125" s="937"/>
      <c r="DZ125" s="938"/>
    </row>
    <row r="126" spans="1:130" s="234" customFormat="1" ht="26.25" customHeight="1" thickBot="1" x14ac:dyDescent="0.25">
      <c r="A126" s="1066"/>
      <c r="B126" s="955"/>
      <c r="C126" s="925" t="s">
        <v>444</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120</v>
      </c>
      <c r="AB126" s="962"/>
      <c r="AC126" s="962"/>
      <c r="AD126" s="962"/>
      <c r="AE126" s="963"/>
      <c r="AF126" s="964" t="s">
        <v>359</v>
      </c>
      <c r="AG126" s="962"/>
      <c r="AH126" s="962"/>
      <c r="AI126" s="962"/>
      <c r="AJ126" s="963"/>
      <c r="AK126" s="964" t="s">
        <v>359</v>
      </c>
      <c r="AL126" s="962"/>
      <c r="AM126" s="962"/>
      <c r="AN126" s="962"/>
      <c r="AO126" s="963"/>
      <c r="AP126" s="965" t="s">
        <v>359</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459</v>
      </c>
      <c r="CQ126" s="959"/>
      <c r="CR126" s="959"/>
      <c r="CS126" s="959"/>
      <c r="CT126" s="959"/>
      <c r="CU126" s="959"/>
      <c r="CV126" s="959"/>
      <c r="CW126" s="959"/>
      <c r="CX126" s="959"/>
      <c r="CY126" s="959"/>
      <c r="CZ126" s="959"/>
      <c r="DA126" s="959"/>
      <c r="DB126" s="959"/>
      <c r="DC126" s="959"/>
      <c r="DD126" s="959"/>
      <c r="DE126" s="959"/>
      <c r="DF126" s="960"/>
      <c r="DG126" s="928" t="s">
        <v>120</v>
      </c>
      <c r="DH126" s="929"/>
      <c r="DI126" s="929"/>
      <c r="DJ126" s="929"/>
      <c r="DK126" s="929"/>
      <c r="DL126" s="929" t="s">
        <v>120</v>
      </c>
      <c r="DM126" s="929"/>
      <c r="DN126" s="929"/>
      <c r="DO126" s="929"/>
      <c r="DP126" s="929"/>
      <c r="DQ126" s="929" t="s">
        <v>120</v>
      </c>
      <c r="DR126" s="929"/>
      <c r="DS126" s="929"/>
      <c r="DT126" s="929"/>
      <c r="DU126" s="929"/>
      <c r="DV126" s="930" t="s">
        <v>359</v>
      </c>
      <c r="DW126" s="930"/>
      <c r="DX126" s="930"/>
      <c r="DY126" s="930"/>
      <c r="DZ126" s="931"/>
    </row>
    <row r="127" spans="1:130" s="234" customFormat="1" ht="26.25" customHeight="1" x14ac:dyDescent="0.2">
      <c r="A127" s="1067"/>
      <c r="B127" s="957"/>
      <c r="C127" s="1005" t="s">
        <v>460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145633</v>
      </c>
      <c r="AB127" s="962"/>
      <c r="AC127" s="962"/>
      <c r="AD127" s="962"/>
      <c r="AE127" s="963"/>
      <c r="AF127" s="964">
        <v>129711</v>
      </c>
      <c r="AG127" s="962"/>
      <c r="AH127" s="962"/>
      <c r="AI127" s="962"/>
      <c r="AJ127" s="963"/>
      <c r="AK127" s="964">
        <v>127686</v>
      </c>
      <c r="AL127" s="962"/>
      <c r="AM127" s="962"/>
      <c r="AN127" s="962"/>
      <c r="AO127" s="963"/>
      <c r="AP127" s="965">
        <v>0</v>
      </c>
      <c r="AQ127" s="966"/>
      <c r="AR127" s="966"/>
      <c r="AS127" s="966"/>
      <c r="AT127" s="967"/>
      <c r="AU127" s="270"/>
      <c r="AV127" s="270"/>
      <c r="AW127" s="270"/>
      <c r="AX127" s="1039" t="s">
        <v>461</v>
      </c>
      <c r="AY127" s="1040"/>
      <c r="AZ127" s="1040"/>
      <c r="BA127" s="1040"/>
      <c r="BB127" s="1040"/>
      <c r="BC127" s="1040"/>
      <c r="BD127" s="1040"/>
      <c r="BE127" s="1041"/>
      <c r="BF127" s="1042" t="s">
        <v>462</v>
      </c>
      <c r="BG127" s="1040"/>
      <c r="BH127" s="1040"/>
      <c r="BI127" s="1040"/>
      <c r="BJ127" s="1040"/>
      <c r="BK127" s="1040"/>
      <c r="BL127" s="1041"/>
      <c r="BM127" s="1042" t="s">
        <v>463</v>
      </c>
      <c r="BN127" s="1040"/>
      <c r="BO127" s="1040"/>
      <c r="BP127" s="1040"/>
      <c r="BQ127" s="1040"/>
      <c r="BR127" s="1040"/>
      <c r="BS127" s="1041"/>
      <c r="BT127" s="1042" t="s">
        <v>464</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465</v>
      </c>
      <c r="CQ127" s="959"/>
      <c r="CR127" s="959"/>
      <c r="CS127" s="959"/>
      <c r="CT127" s="959"/>
      <c r="CU127" s="959"/>
      <c r="CV127" s="959"/>
      <c r="CW127" s="959"/>
      <c r="CX127" s="959"/>
      <c r="CY127" s="959"/>
      <c r="CZ127" s="959"/>
      <c r="DA127" s="959"/>
      <c r="DB127" s="959"/>
      <c r="DC127" s="959"/>
      <c r="DD127" s="959"/>
      <c r="DE127" s="959"/>
      <c r="DF127" s="960"/>
      <c r="DG127" s="928">
        <v>9863350</v>
      </c>
      <c r="DH127" s="929"/>
      <c r="DI127" s="929"/>
      <c r="DJ127" s="929"/>
      <c r="DK127" s="929"/>
      <c r="DL127" s="929">
        <v>13259140</v>
      </c>
      <c r="DM127" s="929"/>
      <c r="DN127" s="929"/>
      <c r="DO127" s="929"/>
      <c r="DP127" s="929"/>
      <c r="DQ127" s="929">
        <v>14598617</v>
      </c>
      <c r="DR127" s="929"/>
      <c r="DS127" s="929"/>
      <c r="DT127" s="929"/>
      <c r="DU127" s="929"/>
      <c r="DV127" s="930">
        <v>5.4</v>
      </c>
      <c r="DW127" s="930"/>
      <c r="DX127" s="930"/>
      <c r="DY127" s="930"/>
      <c r="DZ127" s="931"/>
    </row>
    <row r="128" spans="1:130" s="234" customFormat="1" ht="26.25" customHeight="1" thickBot="1" x14ac:dyDescent="0.25">
      <c r="A128" s="1050" t="s">
        <v>466</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467</v>
      </c>
      <c r="X128" s="1052"/>
      <c r="Y128" s="1052"/>
      <c r="Z128" s="1053"/>
      <c r="AA128" s="1054">
        <v>1020548</v>
      </c>
      <c r="AB128" s="1055"/>
      <c r="AC128" s="1055"/>
      <c r="AD128" s="1055"/>
      <c r="AE128" s="1056"/>
      <c r="AF128" s="1057">
        <v>1006310</v>
      </c>
      <c r="AG128" s="1055"/>
      <c r="AH128" s="1055"/>
      <c r="AI128" s="1055"/>
      <c r="AJ128" s="1056"/>
      <c r="AK128" s="1057">
        <v>1272846</v>
      </c>
      <c r="AL128" s="1055"/>
      <c r="AM128" s="1055"/>
      <c r="AN128" s="1055"/>
      <c r="AO128" s="1056"/>
      <c r="AP128" s="1058"/>
      <c r="AQ128" s="1059"/>
      <c r="AR128" s="1059"/>
      <c r="AS128" s="1059"/>
      <c r="AT128" s="1060"/>
      <c r="AU128" s="270"/>
      <c r="AV128" s="270"/>
      <c r="AW128" s="270"/>
      <c r="AX128" s="897" t="s">
        <v>468</v>
      </c>
      <c r="AY128" s="898"/>
      <c r="AZ128" s="898"/>
      <c r="BA128" s="898"/>
      <c r="BB128" s="898"/>
      <c r="BC128" s="898"/>
      <c r="BD128" s="898"/>
      <c r="BE128" s="899"/>
      <c r="BF128" s="1061" t="s">
        <v>120</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469</v>
      </c>
      <c r="CQ128" s="1044"/>
      <c r="CR128" s="1044"/>
      <c r="CS128" s="1044"/>
      <c r="CT128" s="1044"/>
      <c r="CU128" s="1044"/>
      <c r="CV128" s="1044"/>
      <c r="CW128" s="1044"/>
      <c r="CX128" s="1044"/>
      <c r="CY128" s="1044"/>
      <c r="CZ128" s="1044"/>
      <c r="DA128" s="1044"/>
      <c r="DB128" s="1044"/>
      <c r="DC128" s="1044"/>
      <c r="DD128" s="1044"/>
      <c r="DE128" s="1044"/>
      <c r="DF128" s="1045"/>
      <c r="DG128" s="1046">
        <v>2017</v>
      </c>
      <c r="DH128" s="1047"/>
      <c r="DI128" s="1047"/>
      <c r="DJ128" s="1047"/>
      <c r="DK128" s="1047"/>
      <c r="DL128" s="1047" t="s">
        <v>359</v>
      </c>
      <c r="DM128" s="1047"/>
      <c r="DN128" s="1047"/>
      <c r="DO128" s="1047"/>
      <c r="DP128" s="1047"/>
      <c r="DQ128" s="1047" t="s">
        <v>359</v>
      </c>
      <c r="DR128" s="1047"/>
      <c r="DS128" s="1047"/>
      <c r="DT128" s="1047"/>
      <c r="DU128" s="1047"/>
      <c r="DV128" s="1048" t="s">
        <v>120</v>
      </c>
      <c r="DW128" s="1048"/>
      <c r="DX128" s="1048"/>
      <c r="DY128" s="1048"/>
      <c r="DZ128" s="1049"/>
    </row>
    <row r="129" spans="1:131" s="234" customFormat="1" ht="26.25" customHeight="1" x14ac:dyDescent="0.2">
      <c r="A129" s="939" t="s">
        <v>101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470</v>
      </c>
      <c r="X129" s="1081"/>
      <c r="Y129" s="1081"/>
      <c r="Z129" s="1082"/>
      <c r="AA129" s="961">
        <v>321627164</v>
      </c>
      <c r="AB129" s="962"/>
      <c r="AC129" s="962"/>
      <c r="AD129" s="962"/>
      <c r="AE129" s="963"/>
      <c r="AF129" s="964">
        <v>320981031</v>
      </c>
      <c r="AG129" s="962"/>
      <c r="AH129" s="962"/>
      <c r="AI129" s="962"/>
      <c r="AJ129" s="963"/>
      <c r="AK129" s="964">
        <v>322165901</v>
      </c>
      <c r="AL129" s="962"/>
      <c r="AM129" s="962"/>
      <c r="AN129" s="962"/>
      <c r="AO129" s="963"/>
      <c r="AP129" s="1083"/>
      <c r="AQ129" s="1084"/>
      <c r="AR129" s="1084"/>
      <c r="AS129" s="1084"/>
      <c r="AT129" s="1085"/>
      <c r="AU129" s="272"/>
      <c r="AV129" s="272"/>
      <c r="AW129" s="272"/>
      <c r="AX129" s="1074" t="s">
        <v>471</v>
      </c>
      <c r="AY129" s="959"/>
      <c r="AZ129" s="959"/>
      <c r="BA129" s="959"/>
      <c r="BB129" s="959"/>
      <c r="BC129" s="959"/>
      <c r="BD129" s="959"/>
      <c r="BE129" s="960"/>
      <c r="BF129" s="1075" t="s">
        <v>359</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472</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473</v>
      </c>
      <c r="X130" s="1081"/>
      <c r="Y130" s="1081"/>
      <c r="Z130" s="1082"/>
      <c r="AA130" s="961">
        <v>52282906</v>
      </c>
      <c r="AB130" s="962"/>
      <c r="AC130" s="962"/>
      <c r="AD130" s="962"/>
      <c r="AE130" s="963"/>
      <c r="AF130" s="964">
        <v>52401002</v>
      </c>
      <c r="AG130" s="962"/>
      <c r="AH130" s="962"/>
      <c r="AI130" s="962"/>
      <c r="AJ130" s="963"/>
      <c r="AK130" s="964">
        <v>52604417</v>
      </c>
      <c r="AL130" s="962"/>
      <c r="AM130" s="962"/>
      <c r="AN130" s="962"/>
      <c r="AO130" s="963"/>
      <c r="AP130" s="1083"/>
      <c r="AQ130" s="1084"/>
      <c r="AR130" s="1084"/>
      <c r="AS130" s="1084"/>
      <c r="AT130" s="1085"/>
      <c r="AU130" s="272"/>
      <c r="AV130" s="272"/>
      <c r="AW130" s="272"/>
      <c r="AX130" s="1074" t="s">
        <v>474</v>
      </c>
      <c r="AY130" s="959"/>
      <c r="AZ130" s="959"/>
      <c r="BA130" s="959"/>
      <c r="BB130" s="959"/>
      <c r="BC130" s="959"/>
      <c r="BD130" s="959"/>
      <c r="BE130" s="960"/>
      <c r="BF130" s="1111">
        <v>9.6999999999999993</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475</v>
      </c>
      <c r="X131" s="1119"/>
      <c r="Y131" s="1119"/>
      <c r="Z131" s="1120"/>
      <c r="AA131" s="1121">
        <v>269344258</v>
      </c>
      <c r="AB131" s="1122"/>
      <c r="AC131" s="1122"/>
      <c r="AD131" s="1122"/>
      <c r="AE131" s="1123"/>
      <c r="AF131" s="1124">
        <v>268580029</v>
      </c>
      <c r="AG131" s="1122"/>
      <c r="AH131" s="1122"/>
      <c r="AI131" s="1122"/>
      <c r="AJ131" s="1123"/>
      <c r="AK131" s="1124">
        <v>269561484</v>
      </c>
      <c r="AL131" s="1122"/>
      <c r="AM131" s="1122"/>
      <c r="AN131" s="1122"/>
      <c r="AO131" s="1123"/>
      <c r="AP131" s="1125"/>
      <c r="AQ131" s="1126"/>
      <c r="AR131" s="1126"/>
      <c r="AS131" s="1126"/>
      <c r="AT131" s="1127"/>
      <c r="AU131" s="272"/>
      <c r="AV131" s="272"/>
      <c r="AW131" s="272"/>
      <c r="AX131" s="1093" t="s">
        <v>476</v>
      </c>
      <c r="AY131" s="1044"/>
      <c r="AZ131" s="1044"/>
      <c r="BA131" s="1044"/>
      <c r="BB131" s="1044"/>
      <c r="BC131" s="1044"/>
      <c r="BD131" s="1044"/>
      <c r="BE131" s="1045"/>
      <c r="BF131" s="1094">
        <v>152.69999999999999</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477</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478</v>
      </c>
      <c r="W132" s="1104"/>
      <c r="X132" s="1104"/>
      <c r="Y132" s="1104"/>
      <c r="Z132" s="1105"/>
      <c r="AA132" s="1106">
        <v>11.31917874</v>
      </c>
      <c r="AB132" s="1107"/>
      <c r="AC132" s="1107"/>
      <c r="AD132" s="1107"/>
      <c r="AE132" s="1108"/>
      <c r="AF132" s="1109">
        <v>9.3030803869999996</v>
      </c>
      <c r="AG132" s="1107"/>
      <c r="AH132" s="1107"/>
      <c r="AI132" s="1107"/>
      <c r="AJ132" s="1108"/>
      <c r="AK132" s="1109">
        <v>8.4904329280000006</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479</v>
      </c>
      <c r="W133" s="1087"/>
      <c r="X133" s="1087"/>
      <c r="Y133" s="1087"/>
      <c r="Z133" s="1088"/>
      <c r="AA133" s="1089">
        <v>11.3</v>
      </c>
      <c r="AB133" s="1090"/>
      <c r="AC133" s="1090"/>
      <c r="AD133" s="1090"/>
      <c r="AE133" s="1091"/>
      <c r="AF133" s="1089">
        <v>10.5</v>
      </c>
      <c r="AG133" s="1090"/>
      <c r="AH133" s="1090"/>
      <c r="AI133" s="1090"/>
      <c r="AJ133" s="1091"/>
      <c r="AK133" s="1089">
        <v>9.6999999999999993</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fn4jiGIt71LXnjOy3fMvro8onUceMwTV7XzMslJV4hE23RC7W4fmYmF2giLlhh3UWC6Pyy3l9kJ+GUxg7zJRJA==" saltValue="3opx5FPQ698ZDZwVg1si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480</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Rf70jwHNrdsx6rHpY6xQua4cax75MLm55PyEfjDtp2NWiVQ/xZpNr5SNmT4aXg03Tnh8a5HpA2hHjk//vDiqCw==" saltValue="qy4XuS+K39tK4Ru0IoYF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481</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flvgOWRTpuAjcowE0TGH4l4yknEkzzLCA6Pfj+U25teNZVgJ5uPXY1FJzKdkumxFnlWJlCF8QbURfEC10tMBg==" saltValue="29Vgz+2WV/LvcCOSMqtT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483</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484</v>
      </c>
      <c r="AP7" s="293"/>
      <c r="AQ7" s="294" t="s">
        <v>485</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486</v>
      </c>
      <c r="AQ8" s="300" t="s">
        <v>487</v>
      </c>
      <c r="AR8" s="301" t="s">
        <v>488</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489</v>
      </c>
      <c r="AL9" s="1131"/>
      <c r="AM9" s="1131"/>
      <c r="AN9" s="1132"/>
      <c r="AO9" s="302">
        <v>143018644</v>
      </c>
      <c r="AP9" s="302">
        <v>104946</v>
      </c>
      <c r="AQ9" s="303">
        <v>113415</v>
      </c>
      <c r="AR9" s="304">
        <v>-7.5</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490</v>
      </c>
      <c r="AL10" s="1131"/>
      <c r="AM10" s="1131"/>
      <c r="AN10" s="1132"/>
      <c r="AO10" s="302">
        <v>1143104</v>
      </c>
      <c r="AP10" s="302">
        <v>839</v>
      </c>
      <c r="AQ10" s="303">
        <v>442</v>
      </c>
      <c r="AR10" s="304">
        <v>89.8</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491</v>
      </c>
      <c r="AL11" s="1131"/>
      <c r="AM11" s="1131"/>
      <c r="AN11" s="1132"/>
      <c r="AO11" s="302" t="s">
        <v>492</v>
      </c>
      <c r="AP11" s="302" t="s">
        <v>492</v>
      </c>
      <c r="AQ11" s="303">
        <v>567</v>
      </c>
      <c r="AR11" s="304" t="s">
        <v>492</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493</v>
      </c>
      <c r="AL12" s="1131"/>
      <c r="AM12" s="1131"/>
      <c r="AN12" s="1132"/>
      <c r="AO12" s="302" t="s">
        <v>492</v>
      </c>
      <c r="AP12" s="302" t="s">
        <v>492</v>
      </c>
      <c r="AQ12" s="303" t="s">
        <v>492</v>
      </c>
      <c r="AR12" s="304" t="s">
        <v>492</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494</v>
      </c>
      <c r="AL13" s="1131"/>
      <c r="AM13" s="1131"/>
      <c r="AN13" s="1132"/>
      <c r="AO13" s="302">
        <v>8849</v>
      </c>
      <c r="AP13" s="302">
        <v>6</v>
      </c>
      <c r="AQ13" s="303">
        <v>15</v>
      </c>
      <c r="AR13" s="304">
        <v>-60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495</v>
      </c>
      <c r="AL14" s="1131"/>
      <c r="AM14" s="1131"/>
      <c r="AN14" s="1132"/>
      <c r="AO14" s="302">
        <v>2567409</v>
      </c>
      <c r="AP14" s="302">
        <v>1884</v>
      </c>
      <c r="AQ14" s="303">
        <v>1977</v>
      </c>
      <c r="AR14" s="304">
        <v>-4.7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496</v>
      </c>
      <c r="AL15" s="1131"/>
      <c r="AM15" s="1131"/>
      <c r="AN15" s="1132"/>
      <c r="AO15" s="302">
        <v>-13854809</v>
      </c>
      <c r="AP15" s="302">
        <v>-10167</v>
      </c>
      <c r="AQ15" s="303">
        <v>-9997</v>
      </c>
      <c r="AR15" s="304">
        <v>1.7</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155</v>
      </c>
      <c r="AL16" s="1137"/>
      <c r="AM16" s="1137"/>
      <c r="AN16" s="1138"/>
      <c r="AO16" s="302">
        <v>132883197</v>
      </c>
      <c r="AP16" s="302">
        <v>97509</v>
      </c>
      <c r="AQ16" s="303">
        <v>106419</v>
      </c>
      <c r="AR16" s="304">
        <v>-8.4</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497</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498</v>
      </c>
      <c r="AP20" s="313" t="s">
        <v>499</v>
      </c>
      <c r="AQ20" s="314" t="s">
        <v>500</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501</v>
      </c>
      <c r="AL21" s="1140"/>
      <c r="AM21" s="1140"/>
      <c r="AN21" s="1141"/>
      <c r="AO21" s="317">
        <v>1095.77</v>
      </c>
      <c r="AP21" s="318">
        <v>1230.1400000000001</v>
      </c>
      <c r="AQ21" s="319">
        <v>-134.37</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502</v>
      </c>
      <c r="AL22" s="1140"/>
      <c r="AM22" s="1140"/>
      <c r="AN22" s="1141"/>
      <c r="AO22" s="322">
        <v>99.4</v>
      </c>
      <c r="AP22" s="323">
        <v>99.5</v>
      </c>
      <c r="AQ22" s="324">
        <v>-0.1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503</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504</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505</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484</v>
      </c>
      <c r="AP30" s="293"/>
      <c r="AQ30" s="294" t="s">
        <v>485</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486</v>
      </c>
      <c r="AQ31" s="300" t="s">
        <v>487</v>
      </c>
      <c r="AR31" s="301" t="s">
        <v>488</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506</v>
      </c>
      <c r="AL32" s="1134"/>
      <c r="AM32" s="1134"/>
      <c r="AN32" s="1135"/>
      <c r="AO32" s="302">
        <v>69338256</v>
      </c>
      <c r="AP32" s="302">
        <v>50880</v>
      </c>
      <c r="AQ32" s="303">
        <v>57756</v>
      </c>
      <c r="AR32" s="304">
        <v>-11.9</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507</v>
      </c>
      <c r="AL33" s="1134"/>
      <c r="AM33" s="1134"/>
      <c r="AN33" s="1135"/>
      <c r="AO33" s="302">
        <v>856898</v>
      </c>
      <c r="AP33" s="302">
        <v>629</v>
      </c>
      <c r="AQ33" s="303">
        <v>5035</v>
      </c>
      <c r="AR33" s="304">
        <v>-87.5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508</v>
      </c>
      <c r="AL34" s="1134"/>
      <c r="AM34" s="1134"/>
      <c r="AN34" s="1135"/>
      <c r="AO34" s="302">
        <v>6083333</v>
      </c>
      <c r="AP34" s="302">
        <v>4464</v>
      </c>
      <c r="AQ34" s="303">
        <v>14111</v>
      </c>
      <c r="AR34" s="304">
        <v>-68.400000000000006</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509</v>
      </c>
      <c r="AL35" s="1134"/>
      <c r="AM35" s="1134"/>
      <c r="AN35" s="1135"/>
      <c r="AO35" s="302">
        <v>75805</v>
      </c>
      <c r="AP35" s="302">
        <v>56</v>
      </c>
      <c r="AQ35" s="303">
        <v>1340</v>
      </c>
      <c r="AR35" s="304">
        <v>-95.8</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510</v>
      </c>
      <c r="AL36" s="1134"/>
      <c r="AM36" s="1134"/>
      <c r="AN36" s="1135"/>
      <c r="AO36" s="302">
        <v>225958</v>
      </c>
      <c r="AP36" s="302">
        <v>166</v>
      </c>
      <c r="AQ36" s="303">
        <v>69</v>
      </c>
      <c r="AR36" s="304">
        <v>140.6</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511</v>
      </c>
      <c r="AL37" s="1134"/>
      <c r="AM37" s="1134"/>
      <c r="AN37" s="1135"/>
      <c r="AO37" s="302">
        <v>183950</v>
      </c>
      <c r="AP37" s="302">
        <v>135</v>
      </c>
      <c r="AQ37" s="303">
        <v>1018</v>
      </c>
      <c r="AR37" s="304">
        <v>-86.7</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512</v>
      </c>
      <c r="AL38" s="1143"/>
      <c r="AM38" s="1143"/>
      <c r="AN38" s="1144"/>
      <c r="AO38" s="332" t="s">
        <v>492</v>
      </c>
      <c r="AP38" s="332" t="s">
        <v>492</v>
      </c>
      <c r="AQ38" s="333">
        <v>1</v>
      </c>
      <c r="AR38" s="324" t="s">
        <v>492</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513</v>
      </c>
      <c r="AL39" s="1143"/>
      <c r="AM39" s="1143"/>
      <c r="AN39" s="1144"/>
      <c r="AO39" s="302">
        <v>-1272846</v>
      </c>
      <c r="AP39" s="302">
        <v>-934</v>
      </c>
      <c r="AQ39" s="303">
        <v>-2288</v>
      </c>
      <c r="AR39" s="304">
        <v>-59.2</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514</v>
      </c>
      <c r="AL40" s="1134"/>
      <c r="AM40" s="1134"/>
      <c r="AN40" s="1135"/>
      <c r="AO40" s="302">
        <v>-52604417</v>
      </c>
      <c r="AP40" s="302">
        <v>-38601</v>
      </c>
      <c r="AQ40" s="303">
        <v>-46930</v>
      </c>
      <c r="AR40" s="304">
        <v>-17.7</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515</v>
      </c>
      <c r="AL41" s="1137"/>
      <c r="AM41" s="1137"/>
      <c r="AN41" s="1138"/>
      <c r="AO41" s="302">
        <v>22886937</v>
      </c>
      <c r="AP41" s="302">
        <v>16794</v>
      </c>
      <c r="AQ41" s="303">
        <v>30112</v>
      </c>
      <c r="AR41" s="304">
        <v>-44.2</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516</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517</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484</v>
      </c>
      <c r="AN49" s="1147" t="s">
        <v>518</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519</v>
      </c>
      <c r="AO50" s="345" t="s">
        <v>520</v>
      </c>
      <c r="AP50" s="346" t="s">
        <v>521</v>
      </c>
      <c r="AQ50" s="347" t="s">
        <v>522</v>
      </c>
      <c r="AR50" s="348" t="s">
        <v>523</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524</v>
      </c>
      <c r="AL51" s="341"/>
      <c r="AM51" s="349">
        <v>67565950</v>
      </c>
      <c r="AN51" s="350">
        <v>48412</v>
      </c>
      <c r="AO51" s="351">
        <v>-4.4000000000000004</v>
      </c>
      <c r="AP51" s="352">
        <v>79311</v>
      </c>
      <c r="AQ51" s="353">
        <v>-10.5</v>
      </c>
      <c r="AR51" s="354">
        <v>6.1</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525</v>
      </c>
      <c r="AM52" s="357">
        <v>16242741</v>
      </c>
      <c r="AN52" s="358">
        <v>11638</v>
      </c>
      <c r="AO52" s="359">
        <v>39.4</v>
      </c>
      <c r="AP52" s="360">
        <v>22064</v>
      </c>
      <c r="AQ52" s="361">
        <v>14.3</v>
      </c>
      <c r="AR52" s="362">
        <v>25.1</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526</v>
      </c>
      <c r="AL53" s="341"/>
      <c r="AM53" s="349">
        <v>69020941</v>
      </c>
      <c r="AN53" s="350">
        <v>49733</v>
      </c>
      <c r="AO53" s="351">
        <v>2.7</v>
      </c>
      <c r="AP53" s="352">
        <v>67951</v>
      </c>
      <c r="AQ53" s="353">
        <v>-14.3</v>
      </c>
      <c r="AR53" s="354">
        <v>17</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525</v>
      </c>
      <c r="AM54" s="357">
        <v>15233534</v>
      </c>
      <c r="AN54" s="358">
        <v>10977</v>
      </c>
      <c r="AO54" s="359">
        <v>-5.7</v>
      </c>
      <c r="AP54" s="360">
        <v>17498</v>
      </c>
      <c r="AQ54" s="361">
        <v>-20.7</v>
      </c>
      <c r="AR54" s="362">
        <v>15</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527</v>
      </c>
      <c r="AL55" s="341"/>
      <c r="AM55" s="349">
        <v>70658487</v>
      </c>
      <c r="AN55" s="350">
        <v>51195</v>
      </c>
      <c r="AO55" s="351">
        <v>2.9</v>
      </c>
      <c r="AP55" s="352">
        <v>72635</v>
      </c>
      <c r="AQ55" s="353">
        <v>6.9</v>
      </c>
      <c r="AR55" s="354">
        <v>-4</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525</v>
      </c>
      <c r="AM56" s="357">
        <v>20565785</v>
      </c>
      <c r="AN56" s="358">
        <v>14901</v>
      </c>
      <c r="AO56" s="359">
        <v>35.700000000000003</v>
      </c>
      <c r="AP56" s="360">
        <v>18276</v>
      </c>
      <c r="AQ56" s="361">
        <v>4.4000000000000004</v>
      </c>
      <c r="AR56" s="362">
        <v>31.3</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528</v>
      </c>
      <c r="AL57" s="341"/>
      <c r="AM57" s="349">
        <v>66286900</v>
      </c>
      <c r="AN57" s="350">
        <v>48325</v>
      </c>
      <c r="AO57" s="351">
        <v>-5.6</v>
      </c>
      <c r="AP57" s="352">
        <v>77936</v>
      </c>
      <c r="AQ57" s="353">
        <v>7.3</v>
      </c>
      <c r="AR57" s="354">
        <v>-12.9</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525</v>
      </c>
      <c r="AM58" s="357">
        <v>16241024</v>
      </c>
      <c r="AN58" s="358">
        <v>11840</v>
      </c>
      <c r="AO58" s="359">
        <v>-20.5</v>
      </c>
      <c r="AP58" s="360">
        <v>19401</v>
      </c>
      <c r="AQ58" s="361">
        <v>6.2</v>
      </c>
      <c r="AR58" s="362">
        <v>-26.7</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529</v>
      </c>
      <c r="AL59" s="341"/>
      <c r="AM59" s="349">
        <v>71200518</v>
      </c>
      <c r="AN59" s="350">
        <v>52246</v>
      </c>
      <c r="AO59" s="351">
        <v>8.1</v>
      </c>
      <c r="AP59" s="352">
        <v>82531</v>
      </c>
      <c r="AQ59" s="353">
        <v>5.9</v>
      </c>
      <c r="AR59" s="354">
        <v>2.2000000000000002</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525</v>
      </c>
      <c r="AM60" s="357">
        <v>18519001</v>
      </c>
      <c r="AN60" s="358">
        <v>13589</v>
      </c>
      <c r="AO60" s="359">
        <v>14.8</v>
      </c>
      <c r="AP60" s="360">
        <v>19102</v>
      </c>
      <c r="AQ60" s="361">
        <v>-1.5</v>
      </c>
      <c r="AR60" s="362">
        <v>16.3</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530</v>
      </c>
      <c r="AL61" s="363"/>
      <c r="AM61" s="364">
        <v>68946559</v>
      </c>
      <c r="AN61" s="365">
        <v>49982</v>
      </c>
      <c r="AO61" s="366">
        <v>0.7</v>
      </c>
      <c r="AP61" s="367">
        <v>76073</v>
      </c>
      <c r="AQ61" s="368">
        <v>-0.9</v>
      </c>
      <c r="AR61" s="354">
        <v>1.6</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525</v>
      </c>
      <c r="AM62" s="357">
        <v>17360417</v>
      </c>
      <c r="AN62" s="358">
        <v>12589</v>
      </c>
      <c r="AO62" s="359">
        <v>12.7</v>
      </c>
      <c r="AP62" s="360">
        <v>19268</v>
      </c>
      <c r="AQ62" s="361">
        <v>0.5</v>
      </c>
      <c r="AR62" s="362">
        <v>12.2</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Pan+543cg/9DXKvckd6pSa//66wfonZWmfCIQG04h68rOQMCpAKwXbkptF+vvfTdjZF1XhOZ2wUn5Emwe/N7/w==" saltValue="N8JvpC5D4aW5OoSYjcNrd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hJOEfDJEUBmRqxmgkrxEVHZxUppCFhIOK2e+/Ue3SH7nYhnN/A/C6i3640SVpK2OT39vJbnby0Hfv2cCyiutg==" saltValue="6gzrEFcwOgROQ8hpiBq6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z0x2Zfar0ZztmA2j1WQKv52VLw4A193IrCS7t5qMiZdmIwxmeMXZZ5truh1rTINA4oJu8vufOPSSxj7rxVevQ==" saltValue="QSVYLMTZiZLrCZVMLUEa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533</v>
      </c>
      <c r="G46" s="372" t="s">
        <v>534</v>
      </c>
      <c r="H46" s="372" t="s">
        <v>535</v>
      </c>
      <c r="I46" s="372" t="s">
        <v>536</v>
      </c>
      <c r="J46" s="373" t="s">
        <v>537</v>
      </c>
    </row>
    <row r="47" spans="2:10" ht="57.75" customHeight="1" x14ac:dyDescent="0.2">
      <c r="B47" s="7"/>
      <c r="C47" s="1150" t="s">
        <v>3</v>
      </c>
      <c r="D47" s="1150"/>
      <c r="E47" s="1151"/>
      <c r="F47" s="374">
        <v>7.17</v>
      </c>
      <c r="G47" s="375">
        <v>7.41</v>
      </c>
      <c r="H47" s="375">
        <v>7.93</v>
      </c>
      <c r="I47" s="375">
        <v>8.25</v>
      </c>
      <c r="J47" s="376">
        <v>7.89</v>
      </c>
    </row>
    <row r="48" spans="2:10" ht="57.75" customHeight="1" x14ac:dyDescent="0.2">
      <c r="B48" s="8"/>
      <c r="C48" s="1152" t="s">
        <v>4</v>
      </c>
      <c r="D48" s="1152"/>
      <c r="E48" s="1153"/>
      <c r="F48" s="377">
        <v>0.82</v>
      </c>
      <c r="G48" s="378">
        <v>0.92</v>
      </c>
      <c r="H48" s="378">
        <v>0.56000000000000005</v>
      </c>
      <c r="I48" s="378">
        <v>0.56999999999999995</v>
      </c>
      <c r="J48" s="379">
        <v>0.39</v>
      </c>
    </row>
    <row r="49" spans="2:10" ht="57.75" customHeight="1" thickBot="1" x14ac:dyDescent="0.25">
      <c r="B49" s="9"/>
      <c r="C49" s="1154" t="s">
        <v>5</v>
      </c>
      <c r="D49" s="1154"/>
      <c r="E49" s="1155"/>
      <c r="F49" s="380">
        <v>0.44</v>
      </c>
      <c r="G49" s="381">
        <v>1.19</v>
      </c>
      <c r="H49" s="381">
        <v>0.9</v>
      </c>
      <c r="I49" s="381">
        <v>2.19</v>
      </c>
      <c r="J49" s="382">
        <v>4.41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0DCyibaArxO0jhmlc43DM9ntwc4SvCy/175qDpbPTv+LSg7WZqOsir4WLxSEg9JIlLnvtGckSc0HRPmJi3lFg==" saltValue="sVMbp2BBRWau7r1WJ8oA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2020-03-18T00:52:20Z</cp:lastPrinted>
  <dcterms:created xsi:type="dcterms:W3CDTF">2020-02-10T01:32:04Z</dcterms:created>
  <dcterms:modified xsi:type="dcterms:W3CDTF">2020-10-07T07:36:11Z</dcterms:modified>
  <cp:category/>
</cp:coreProperties>
</file>