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9200" windowHeight="823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definedNames>
    <definedName name="Z_46A2041D_75D4_4309_A25A_49E0326CBCE6_.wvu.Cols" localSheetId="2" hidden="1">'各会計、関係団体の財政状況及び健全化判断比率'!$EB:$XFD</definedName>
    <definedName name="Z_46A2041D_75D4_4309_A25A_49E0326CBCE6_.wvu.Cols" localSheetId="12" hidden="1">基金残高に係る経年分析!$P:$XFD</definedName>
    <definedName name="Z_46A2041D_75D4_4309_A25A_49E0326CBCE6_.wvu.Cols" localSheetId="4" hidden="1">'経常経費分析表（経常収支比率の分析）'!$DM:$XFD</definedName>
    <definedName name="Z_46A2041D_75D4_4309_A25A_49E0326CBCE6_.wvu.Cols" localSheetId="5" hidden="1">'経常経費分析表（人件費・公債費・普通建設事業費の分析）'!$AU:$XFD</definedName>
    <definedName name="Z_46A2041D_75D4_4309_A25A_49E0326CBCE6_.wvu.Cols" localSheetId="3" hidden="1">財政比較分析表!$DQ:$XFD</definedName>
    <definedName name="Z_46A2041D_75D4_4309_A25A_49E0326CBCE6_.wvu.Cols" localSheetId="10" hidden="1">'実質公債費比率（分子）の構造'!$V:$XFD</definedName>
    <definedName name="Z_46A2041D_75D4_4309_A25A_49E0326CBCE6_.wvu.Cols" localSheetId="8" hidden="1">実質収支比率等に係る経年分析!$Q:$XFD</definedName>
    <definedName name="Z_46A2041D_75D4_4309_A25A_49E0326CBCE6_.wvu.Cols" localSheetId="11" hidden="1">'将来負担比率（分子）の構造'!$T:$XFD</definedName>
    <definedName name="Z_46A2041D_75D4_4309_A25A_49E0326CBCE6_.wvu.Cols" localSheetId="6" hidden="1">'性質別歳出決算分析表（住民一人当たりのコスト）'!$DV:$XFD</definedName>
    <definedName name="Z_46A2041D_75D4_4309_A25A_49E0326CBCE6_.wvu.Cols" localSheetId="0" hidden="1">総括表!$DP:$XFD</definedName>
    <definedName name="Z_46A2041D_75D4_4309_A25A_49E0326CBCE6_.wvu.Cols" localSheetId="1" hidden="1">普通会計の状況!$EI:$XFD</definedName>
    <definedName name="Z_46A2041D_75D4_4309_A25A_49E0326CBCE6_.wvu.Cols" localSheetId="7" hidden="1">'目的別歳出決算分析表（住民一人当たりのコスト）'!$DV:$XFD</definedName>
    <definedName name="Z_46A2041D_75D4_4309_A25A_49E0326CBCE6_.wvu.Cols" localSheetId="9" hidden="1">連結実質赤字比率に係る赤字・黒字の構成分析!$Q:$XFD</definedName>
    <definedName name="Z_46A2041D_75D4_4309_A25A_49E0326CBCE6_.wvu.Rows" localSheetId="2" hidden="1">'各会計、関係団体の財政状況及び健全化判断比率'!$137:$1048576,'各会計、関係団体の財政状況及び健全化判断比率'!$89:$101,'各会計、関係団体の財政状況及び健全化判断比率'!$135:$136</definedName>
    <definedName name="Z_46A2041D_75D4_4309_A25A_49E0326CBCE6_.wvu.Rows" localSheetId="12" hidden="1">基金残高に係る経年分析!$67:$1048576,基金残高に係る経年分析!$65:$66</definedName>
    <definedName name="Z_46A2041D_75D4_4309_A25A_49E0326CBCE6_.wvu.Rows" localSheetId="4" hidden="1">'経常経費分析表（経常収支比率の分析）'!$104:$1048576,'経常経費分析表（経常収支比率の分析）'!$90:$103</definedName>
    <definedName name="Z_46A2041D_75D4_4309_A25A_49E0326CBCE6_.wvu.Rows" localSheetId="5" hidden="1">'経常経費分析表（人件費・公債費・普通建設事業費の分析）'!$75:$1048576,'経常経費分析表（人件費・公債費・普通建設事業費の分析）'!$67:$74</definedName>
    <definedName name="Z_46A2041D_75D4_4309_A25A_49E0326CBCE6_.wvu.Rows" localSheetId="3" hidden="1">財政比較分析表!$111:$1048576,財政比較分析表!$98:$110</definedName>
    <definedName name="Z_46A2041D_75D4_4309_A25A_49E0326CBCE6_.wvu.Rows" localSheetId="10" hidden="1">'実質公債費比率（分子）の構造'!$61:$1048576</definedName>
    <definedName name="Z_46A2041D_75D4_4309_A25A_49E0326CBCE6_.wvu.Rows" localSheetId="8" hidden="1">実質収支比率等に係る経年分析!$54:$1048576,実質収支比率等に係る経年分析!$51:$53</definedName>
    <definedName name="Z_46A2041D_75D4_4309_A25A_49E0326CBCE6_.wvu.Rows" localSheetId="11" hidden="1">'将来負担比率（分子）の構造'!$87:$1048576,'将来負担比率（分子）の構造'!$56:$86</definedName>
    <definedName name="Z_46A2041D_75D4_4309_A25A_49E0326CBCE6_.wvu.Rows" localSheetId="6" hidden="1">'性質別歳出決算分析表（住民一人当たりのコスト）'!$133:$1048576,'性質別歳出決算分析表（住民一人当たりのコスト）'!$117:$132</definedName>
    <definedName name="Z_46A2041D_75D4_4309_A25A_49E0326CBCE6_.wvu.Rows" localSheetId="0" hidden="1">総括表!$60:$1048576,総括表!$57:$59</definedName>
    <definedName name="Z_46A2041D_75D4_4309_A25A_49E0326CBCE6_.wvu.Rows" localSheetId="1" hidden="1">普通会計の状況!$70:$1048576,普通会計の状況!$67:$69</definedName>
    <definedName name="Z_46A2041D_75D4_4309_A25A_49E0326CBCE6_.wvu.Rows" localSheetId="7" hidden="1">'目的別歳出決算分析表（住民一人当たりのコスト）'!$133:$1048576,'目的別歳出決算分析表（住民一人当たりのコスト）'!$117:$132</definedName>
    <definedName name="Z_46A2041D_75D4_4309_A25A_49E0326CBCE6_.wvu.Rows" localSheetId="9" hidden="1">連結実質赤字比率に係る赤字・黒字の構成分析!$46:$1048576</definedName>
  </definedNames>
  <calcPr calcId="162913"/>
  <customWorkbookViews>
    <customWorkbookView name="山﨑　亮太 - 個人用ビュー" guid="{46A2041D-75D4-4309-A25A-49E0326CBCE6}" mergeInterval="0" personalView="1" maximized="1" xWindow="-8" yWindow="-8" windowWidth="1936" windowHeight="105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 l="1"/>
  <c r="BG32" i="1"/>
  <c r="BG31" i="1"/>
  <c r="AO33" i="1"/>
  <c r="AO32" i="1"/>
  <c r="AO31" i="1"/>
  <c r="W31" i="1"/>
  <c r="CQ40" i="1"/>
  <c r="CQ39" i="1"/>
  <c r="CQ38" i="1"/>
  <c r="CQ37" i="1"/>
  <c r="CQ36" i="1"/>
  <c r="CQ35" i="1"/>
  <c r="CQ34" i="1"/>
  <c r="CQ33" i="1"/>
  <c r="CQ32" i="1"/>
  <c r="CQ31" i="1"/>
  <c r="DG40" i="1"/>
  <c r="DG39" i="1"/>
  <c r="DG38" i="1"/>
  <c r="DG37" i="1"/>
  <c r="DG36" i="1"/>
  <c r="DG35" i="1"/>
  <c r="DG34" i="1"/>
  <c r="DG33" i="1"/>
  <c r="DG32" i="1"/>
  <c r="DG31" i="1"/>
  <c r="BY40" i="1"/>
  <c r="BY39" i="1"/>
  <c r="BY38" i="1"/>
  <c r="BY37" i="1"/>
  <c r="BY36" i="1"/>
  <c r="BY35" i="1"/>
  <c r="BY34" i="1"/>
  <c r="BY33" i="1"/>
  <c r="BY32" i="1"/>
  <c r="BY31" i="1"/>
  <c r="E40" i="1"/>
  <c r="E39" i="1"/>
  <c r="E38" i="1"/>
  <c r="E37" i="1"/>
  <c r="E36" i="1"/>
  <c r="E35" i="1"/>
  <c r="E34" i="1"/>
  <c r="E33" i="1"/>
  <c r="E32" i="1"/>
  <c r="E31" i="1"/>
  <c r="BW40" i="1" l="1"/>
  <c r="BE40" i="1"/>
  <c r="AM40" i="1"/>
  <c r="U40" i="1"/>
  <c r="C40" i="1"/>
  <c r="BW39" i="1"/>
  <c r="BE39" i="1"/>
  <c r="AM39" i="1"/>
  <c r="U39" i="1"/>
  <c r="C39" i="1"/>
  <c r="BW38" i="1"/>
  <c r="BE38" i="1"/>
  <c r="AM38" i="1"/>
  <c r="U38" i="1"/>
  <c r="C38" i="1"/>
  <c r="BW37" i="1"/>
  <c r="BE37" i="1"/>
  <c r="AM37" i="1"/>
  <c r="U37" i="1"/>
  <c r="C37" i="1"/>
  <c r="BW36" i="1"/>
  <c r="BE36" i="1"/>
  <c r="AM36" i="1"/>
  <c r="U36" i="1"/>
  <c r="C36" i="1"/>
  <c r="BW35" i="1"/>
  <c r="BE35" i="1"/>
  <c r="AM35" i="1"/>
  <c r="U35" i="1"/>
  <c r="C35" i="1"/>
  <c r="BW34" i="1"/>
  <c r="BE34" i="1"/>
  <c r="AM34" i="1"/>
  <c r="U34" i="1"/>
  <c r="C34" i="1"/>
  <c r="BW33" i="1"/>
  <c r="BE33" i="1"/>
  <c r="AM33" i="1"/>
  <c r="U33" i="1"/>
  <c r="C33" i="1"/>
  <c r="BW32" i="1"/>
  <c r="BE32" i="1"/>
  <c r="AM32" i="1"/>
  <c r="U32" i="1"/>
  <c r="C32" i="1"/>
  <c r="CO31" i="1"/>
  <c r="CO32" i="1" s="1"/>
  <c r="CO33" i="1" s="1"/>
  <c r="CO34" i="1" s="1"/>
  <c r="CO35" i="1" s="1"/>
  <c r="CO36" i="1" s="1"/>
  <c r="CO37" i="1" s="1"/>
  <c r="CO38" i="1" s="1"/>
  <c r="CO39" i="1" s="1"/>
  <c r="CO40" i="1" s="1"/>
  <c r="BW31" i="1"/>
  <c r="BE31" i="1"/>
  <c r="AM31" i="1"/>
  <c r="U31" i="1"/>
  <c r="C31"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<sst xmlns="http://schemas.openxmlformats.org/spreadsheetml/2006/main" count="1071" uniqueCount="611">
  <si>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</si>
  <si>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</si>
  <si>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</si>
  <si>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</si>
  <si>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</si>
  <si>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</si>
  <si>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</si>
  <si>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</si>
  <si>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</si>
  <si>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</si>
  <si>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</si>
  <si>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</si>
  <si>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</si>
  <si>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</si>
  <si>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</si>
  <si>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</si>
  <si>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</si>
  <si>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</si>
  <si>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</si>
  <si>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</si>
  <si>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</si>
  <si>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</si>
  <si>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</si>
  <si>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</si>
  <si>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</si>
  <si>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</si>
  <si>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</si>
  <si>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</si>
  <si>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</si>
  <si>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</si>
  <si>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</si>
  <si>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</si>
  <si>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</si>
  <si>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</si>
  <si>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</si>
  <si>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</si>
  <si>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</si>
  <si>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</si>
  <si>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</si>
  <si>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</si>
  <si>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</si>
  <si>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</si>
  <si>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</si>
  <si>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</si>
  <si>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</si>
  <si>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</si>
  <si>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</si>
  <si>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</si>
  <si>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</si>
  <si>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</si>
  <si>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</si>
  <si>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</si>
  <si>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</si>
  <si>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</si>
  <si>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</si>
  <si>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</si>
  <si>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</si>
  <si>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</si>
  <si>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</si>
  <si>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</si>
  <si>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</si>
  <si>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</si>
  <si>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</si>
  <si>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</si>
  <si>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</si>
  <si>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</si>
  <si>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</si>
  <si>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</si>
  <si>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</si>
  <si>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</si>
  <si>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</si>
  <si>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</si>
  <si>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</si>
  <si>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</si>
  <si>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</si>
  <si>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</si>
  <si>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</si>
  <si>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</si>
  <si>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</si>
  <si>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</si>
  <si>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大分県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</si>
  <si>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</si>
  <si>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</si>
  <si>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</si>
  <si>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</si>
  <si>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</si>
  <si>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</si>
  <si>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</si>
  <si>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</si>
  <si>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</si>
  <si>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</si>
  <si>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</si>
  <si>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</si>
  <si>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</si>
  <si>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</si>
  <si>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</si>
  <si>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</si>
  <si>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</si>
  <si>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</si>
  <si>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</si>
  <si>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</si>
  <si>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</si>
  <si>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</si>
  <si>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</si>
  <si>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</si>
  <si>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</si>
  <si>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</si>
  <si>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</si>
  <si>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</si>
  <si>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</si>
  <si>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</si>
  <si>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</si>
  <si>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</si>
  <si>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</si>
  <si>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</si>
  <si>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</si>
  <si>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</si>
  <si>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</si>
  <si>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</si>
  <si>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</si>
  <si>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</si>
  <si>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</si>
  <si>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</si>
  <si>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</si>
  <si>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</si>
  <si>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</si>
  <si>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</si>
  <si>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</si>
  <si>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</si>
  <si>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</si>
  <si>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</si>
  <si>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</si>
  <si>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</si>
  <si>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</si>
  <si>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</si>
  <si>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</si>
  <si>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</si>
  <si>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</si>
  <si>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</si>
  <si>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</si>
  <si>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</si>
  <si>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</si>
  <si>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</si>
  <si>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</si>
  <si>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</si>
  <si>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</si>
  <si>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</si>
  <si>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</si>
  <si>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</si>
  <si>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</si>
  <si>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</si>
  <si>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</si>
  <si>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</si>
  <si>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</si>
  <si>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</si>
  <si>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</si>
  <si>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</si>
  <si>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</si>
  <si>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</si>
  <si>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</si>
  <si>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</si>
  <si>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</si>
  <si>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</si>
  <si>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</si>
  <si>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</si>
  <si>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</si>
  <si>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</si>
  <si>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</si>
  <si>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</si>
  <si>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</si>
  <si>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</si>
  <si>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</si>
  <si>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</si>
  <si>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</si>
  <si>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</si>
  <si>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</si>
  <si>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</si>
  <si>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</si>
  <si>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</si>
  <si>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</si>
  <si>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</si>
  <si>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</si>
  <si>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大分県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</si>
  <si>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</si>
  <si>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</si>
  <si>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</si>
  <si>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</si>
  <si>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</si>
  <si>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</si>
  <si>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</si>
  <si>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</si>
  <si>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</si>
  <si>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</si>
  <si>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</si>
  <si>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</si>
  <si>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</si>
  <si>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</si>
  <si>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</si>
  <si>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</si>
  <si>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</si>
  <si>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</si>
  <si>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</si>
  <si>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</si>
  <si>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</si>
  <si>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</si>
  <si>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</si>
  <si>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</si>
  <si>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</si>
  <si>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</si>
  <si>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</si>
  <si>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</si>
  <si>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</si>
  <si>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</si>
  <si>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</si>
  <si>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</si>
  <si>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</si>
  <si>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</si>
  <si>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</si>
  <si>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</si>
  <si>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</si>
  <si>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</si>
  <si>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</si>
  <si>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</si>
  <si>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</si>
  <si>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</si>
  <si>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</si>
  <si>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</si>
  <si>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</si>
  <si>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</si>
  <si>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</si>
  <si>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</si>
  <si>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</si>
  <si>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</si>
  <si>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</si>
  <si>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</si>
  <si>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</si>
  <si>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</si>
  <si>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</si>
  <si>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</si>
  <si>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</si>
  <si>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</si>
  <si>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</si>
  <si>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</si>
  <si>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</si>
  <si>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</si>
  <si>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</si>
  <si>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</si>
  <si>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</si>
  <si>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</si>
  <si>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</si>
  <si>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</si>
  <si>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</si>
  <si>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</si>
  <si>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</si>
  <si>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</si>
  <si>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</si>
  <si>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</si>
  <si>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</si>
  <si>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</si>
  <si>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</si>
  <si>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</si>
  <si>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</si>
  <si>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</si>
  <si>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</si>
  <si>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</si>
  <si>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</si>
  <si>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</si>
  <si>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</si>
  <si>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</si>
  <si>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</si>
  <si>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</si>
  <si>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</si>
  <si>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</si>
  <si>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</si>
  <si>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</si>
  <si>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</si>
  <si>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</si>
  <si>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</si>
  <si>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</si>
  <si>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</si>
  <si>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</si>
  <si>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</si>
  <si>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</si>
  <si>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</si>
  <si>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</si>
  <si>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</si>
  <si>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</si>
  <si>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</si>
  <si>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</si>
  <si>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</si>
  <si>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</si>
  <si>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</si>
  <si>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</si>
  <si>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</si>
  <si>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</si>
  <si>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</si>
  <si>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</si>
  <si>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</si>
  <si>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</si>
  <si>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</si>
  <si>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</si>
  <si>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</si>
  <si>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</si>
  <si>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</si>
  <si>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</si>
  <si>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</si>
  <si>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</si>
  <si>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</si>
  <si>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</si>
  <si>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</si>
  <si>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</si>
  <si>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</si>
  <si>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</si>
  <si>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</si>
  <si>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</si>
  <si>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</si>
  <si>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</si>
  <si>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</si>
  <si>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</si>
  <si>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</si>
  <si>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</si>
  <si>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</si>
  <si>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</si>
  <si>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</si>
  <si>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</si>
  <si>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</si>
  <si>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</si>
  <si>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</si>
  <si>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</si>
  <si>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</si>
  <si>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</si>
  <si>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</si>
  <si>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</si>
  <si>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</si>
  <si>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</si>
  <si>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大分県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</si>
  <si>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</si>
  <si>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</si>
  <si>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</si>
  <si>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</si>
  <si>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</si>
  <si>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</si>
  <si>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</si>
  <si>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</si>
  <si>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</si>
  <si>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</si>
  <si>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</si>
  <si>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</si>
  <si>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</si>
  <si>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</si>
  <si>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</si>
  <si>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</si>
  <si>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</si>
  <si>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</si>
  <si>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</si>
  <si>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</si>
  <si>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</si>
  <si>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県営林事業特別会計</t>
    <phoneticPr fontId="5"/>
  </si>
  <si>
    <t>林業・木材産業改善資金特別会計</t>
    <phoneticPr fontId="5"/>
  </si>
  <si>
    <t>沿岸漁業改善資金特別会計</t>
    <phoneticPr fontId="5"/>
  </si>
  <si>
    <t>中小企業設備導入資金特別会計</t>
    <phoneticPr fontId="5"/>
  </si>
  <si>
    <t>用品調達特別会計</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</si>
  <si>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</si>
  <si>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</si>
  <si>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</si>
  <si>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</si>
  <si>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</si>
  <si>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</si>
  <si>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</si>
  <si>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</si>
  <si>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</si>
  <si>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</si>
  <si>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</si>
  <si>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</si>
  <si>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</si>
  <si>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</si>
  <si>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</si>
  <si>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</si>
  <si>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大分県国民健康保険事業特別会計</t>
    <phoneticPr fontId="5"/>
  </si>
  <si>
    <t>大分県病院事業会計</t>
    <phoneticPr fontId="5"/>
  </si>
  <si>
    <t>法適用企業</t>
    <phoneticPr fontId="5"/>
  </si>
  <si>
    <t>大分県工業用水道事業会計</t>
    <phoneticPr fontId="5"/>
  </si>
  <si>
    <t>法適用企業</t>
    <phoneticPr fontId="5"/>
  </si>
  <si>
    <t>大分県電気事業会計</t>
    <phoneticPr fontId="5"/>
  </si>
  <si>
    <t>大分県港湾施設整備事業特別会計</t>
    <phoneticPr fontId="5"/>
  </si>
  <si>
    <t>法非適用企業</t>
    <phoneticPr fontId="5"/>
  </si>
  <si>
    <t>大分県流通業務団地造成事業特別会計</t>
    <phoneticPr fontId="5"/>
  </si>
  <si>
    <t>法非適用企業</t>
    <phoneticPr fontId="5"/>
  </si>
  <si>
    <t>大分県臨海工業地帯建設事業特別会計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</si>
  <si>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</si>
  <si>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</si>
  <si>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</si>
  <si>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</si>
  <si>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</si>
  <si>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</si>
  <si>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</si>
  <si>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</si>
  <si>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</si>
  <si>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</si>
  <si>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</si>
  <si>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</si>
  <si>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</si>
  <si>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</si>
  <si>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</si>
  <si>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</si>
  <si>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</si>
  <si>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</si>
  <si>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</si>
  <si>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</si>
  <si>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</si>
  <si>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</si>
  <si>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</si>
  <si>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</si>
  <si>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</si>
  <si>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</si>
  <si>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</si>
  <si>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</si>
  <si>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</si>
  <si>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</si>
  <si>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</si>
  <si>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</si>
  <si>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</si>
  <si>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</si>
  <si>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</si>
  <si>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</si>
  <si>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</si>
  <si>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</si>
  <si>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</si>
  <si>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</si>
  <si>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</si>
  <si>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</si>
  <si>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</si>
  <si>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</si>
  <si>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</si>
  <si>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</si>
  <si>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</si>
  <si>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</si>
  <si>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</si>
  <si>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</si>
  <si>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</si>
  <si>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</si>
  <si>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</si>
  <si>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</si>
  <si>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</si>
  <si>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</si>
  <si>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</si>
  <si>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</si>
  <si>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</si>
  <si>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</si>
  <si>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</si>
  <si>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</si>
  <si>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臨海工業地帯建設事業特別会計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</si>
  <si>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</si>
  <si>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港湾施設整備事業特別会計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</si>
  <si>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</si>
  <si>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</si>
  <si>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</si>
  <si>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</si>
  <si>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</si>
  <si>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</si>
  <si>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</si>
  <si>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</si>
  <si>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</si>
  <si>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</si>
  <si>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</si>
  <si>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</si>
  <si>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</si>
  <si>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</si>
  <si>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</si>
  <si>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</si>
  <si>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</si>
  <si>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</si>
  <si>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</si>
  <si>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</si>
  <si>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</si>
  <si>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</si>
  <si>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</si>
  <si>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</si>
  <si>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</si>
  <si>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</si>
  <si>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</si>
  <si>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</si>
  <si>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</si>
  <si>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</si>
  <si>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</si>
  <si>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</si>
  <si>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</si>
  <si>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</si>
  <si>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</si>
  <si>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</si>
  <si>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</si>
  <si>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</si>
  <si>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</si>
  <si>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</si>
  <si>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</si>
  <si>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</si>
  <si>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</si>
  <si>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</si>
  <si>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</si>
  <si>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</si>
  <si>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</si>
  <si>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</si>
  <si>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</si>
  <si>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</si>
  <si>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</si>
  <si>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</si>
  <si>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</si>
  <si>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</si>
  <si>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</si>
  <si>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</si>
  <si>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</si>
  <si>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</si>
  <si>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</si>
  <si>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</si>
  <si>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</si>
  <si>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</si>
  <si>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</si>
  <si>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</si>
  <si>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</si>
  <si>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</si>
  <si>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</si>
  <si>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</si>
  <si>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</si>
  <si>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</si>
  <si>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</si>
  <si>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</si>
  <si>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</si>
  <si>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</si>
  <si>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</si>
  <si>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</si>
  <si>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</si>
  <si>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</si>
  <si>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</si>
  <si>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</si>
  <si>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</si>
  <si>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</si>
  <si>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</si>
  <si>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</si>
  <si>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</si>
  <si>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0.33</t>
  </si>
  <si>
    <t>大分県病院事業会計</t>
  </si>
  <si>
    <t>大分県工業用水道事業会計</t>
  </si>
  <si>
    <t>大分県電気事業会計</t>
  </si>
  <si>
    <t>一般会計</t>
  </si>
  <si>
    <t>大分県国民健康保険事業特別会計</t>
  </si>
  <si>
    <t>大分県港湾施設整備事業特別会計</t>
  </si>
  <si>
    <t>県営林事業特別会計</t>
  </si>
  <si>
    <t>用品調達特別会計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</si>
  <si>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</si>
  <si>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</si>
  <si>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</si>
  <si>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</si>
  <si>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</si>
  <si>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</si>
  <si>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</si>
  <si>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</si>
  <si>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2"/>
  </si>
  <si>
    <t>-</t>
    <phoneticPr fontId="2"/>
  </si>
  <si>
    <t>-</t>
    <phoneticPr fontId="2"/>
  </si>
  <si>
    <t>-</t>
    <phoneticPr fontId="2"/>
  </si>
  <si>
    <t>-</t>
    <phoneticPr fontId="2"/>
  </si>
  <si>
    <t>-</t>
    <phoneticPr fontId="2"/>
  </si>
  <si>
    <t>-</t>
    <phoneticPr fontId="2"/>
  </si>
  <si>
    <t>県有施設等整備基金</t>
    <rPh sb="0" eb="2">
      <t>ケンユウ</t>
    </rPh>
    <rPh sb="2" eb="4">
      <t>シセツ</t>
    </rPh>
    <rPh sb="4" eb="5">
      <t>トウ</t>
    </rPh>
    <rPh sb="5" eb="7">
      <t>セイビ</t>
    </rPh>
    <rPh sb="7" eb="9">
      <t>キキン</t>
    </rPh>
    <phoneticPr fontId="11"/>
  </si>
  <si>
    <t>県立文化・スポーツ施設等整備基金</t>
    <rPh sb="0" eb="2">
      <t>ケンリツ</t>
    </rPh>
    <rPh sb="2" eb="4">
      <t>ブンカ</t>
    </rPh>
    <rPh sb="9" eb="11">
      <t>シセツ</t>
    </rPh>
    <rPh sb="11" eb="12">
      <t>トウ</t>
    </rPh>
    <rPh sb="12" eb="14">
      <t>セイビ</t>
    </rPh>
    <rPh sb="14" eb="16">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</si>
  <si>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</si>
  <si>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</si>
  <si>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企業立地促進等基金</t>
    <rPh sb="0" eb="2">
      <t>キギョウ</t>
    </rPh>
    <rPh sb="2" eb="4">
      <t>リッチ</t>
    </rPh>
    <rPh sb="4" eb="6">
      <t>ソクシン</t>
    </rPh>
    <rPh sb="6" eb="7">
      <t>トウ</t>
    </rPh>
    <rPh sb="7" eb="9">
      <t>キキン</t>
    </rPh>
    <phoneticPr fontId="2"/>
  </si>
  <si>
    <t>公益財団法人大分県自治人材育成センター</t>
    <rPh sb="0" eb="2">
      <t>コウエキ</t>
    </rPh>
    <rPh sb="2" eb="6">
      <t>ザイダンホウジン</t>
    </rPh>
    <rPh sb="6" eb="9">
      <t>オオイタケン</t>
    </rPh>
    <rPh sb="9" eb="11">
      <t>ジチ</t>
    </rPh>
    <rPh sb="11" eb="13">
      <t>ジンザイ</t>
    </rPh>
    <rPh sb="13" eb="15">
      <t>イクセイ</t>
    </rPh>
    <phoneticPr fontId="5"/>
  </si>
  <si>
    <t>公益財団法人大分県芸術文化スポーツ振興財団</t>
    <rPh sb="0" eb="2">
      <t>コウエキ</t>
    </rPh>
    <rPh sb="2" eb="6">
      <t>ザイダンホウジン</t>
    </rPh>
    <rPh sb="6" eb="9">
      <t>オオイタケン</t>
    </rPh>
    <rPh sb="9" eb="11">
      <t>ゲイジュツ</t>
    </rPh>
    <rPh sb="11" eb="13">
      <t>ブンカ</t>
    </rPh>
    <rPh sb="17" eb="19">
      <t>シンコウ</t>
    </rPh>
    <rPh sb="19" eb="21">
      <t>ザイダン</t>
    </rPh>
    <phoneticPr fontId="5"/>
  </si>
  <si>
    <t>大分高速鉄道保有株式会社</t>
    <rPh sb="0" eb="2">
      <t>オオイタ</t>
    </rPh>
    <rPh sb="2" eb="4">
      <t>コウソク</t>
    </rPh>
    <rPh sb="4" eb="6">
      <t>テツドウ</t>
    </rPh>
    <rPh sb="6" eb="8">
      <t>ホユウ</t>
    </rPh>
    <rPh sb="8" eb="10">
      <t>カブシキ</t>
    </rPh>
    <rPh sb="10" eb="12">
      <t>カイシャ</t>
    </rPh>
    <phoneticPr fontId="5"/>
  </si>
  <si>
    <t>大分航空ターミナル株式会社</t>
    <rPh sb="0" eb="2">
      <t>オオイタ</t>
    </rPh>
    <rPh sb="2" eb="4">
      <t>コウクウ</t>
    </rPh>
    <rPh sb="9" eb="11">
      <t>カブシキ</t>
    </rPh>
    <rPh sb="11" eb="13">
      <t>カイシャ</t>
    </rPh>
    <phoneticPr fontId="5"/>
  </si>
  <si>
    <t>公益社団法人ツーリズムおおいた</t>
    <rPh sb="0" eb="2">
      <t>コウエキ</t>
    </rPh>
    <rPh sb="2" eb="6">
      <t>シャダンホウジン</t>
    </rPh>
    <phoneticPr fontId="5"/>
  </si>
  <si>
    <t>※出資関係なし</t>
    <rPh sb="1" eb="3">
      <t>シュッシ</t>
    </rPh>
    <rPh sb="3" eb="5">
      <t>カンケイ</t>
    </rPh>
    <phoneticPr fontId="34"/>
  </si>
  <si>
    <t>公益財団法人大分県臓器移植医療協会</t>
    <rPh sb="0" eb="2">
      <t>コウエキ</t>
    </rPh>
    <rPh sb="2" eb="6">
      <t>ザイダンホウジン</t>
    </rPh>
    <rPh sb="6" eb="9">
      <t>オオイタケン</t>
    </rPh>
    <rPh sb="9" eb="11">
      <t>ゾウキ</t>
    </rPh>
    <rPh sb="11" eb="13">
      <t>イショク</t>
    </rPh>
    <rPh sb="13" eb="15">
      <t>イリョウ</t>
    </rPh>
    <rPh sb="15" eb="17">
      <t>キョウカイ</t>
    </rPh>
    <phoneticPr fontId="5"/>
  </si>
  <si>
    <t>公益財団法人大分県地域保健支援センター</t>
    <rPh sb="0" eb="2">
      <t>コウエキ</t>
    </rPh>
    <rPh sb="2" eb="6">
      <t>ザイダンホウジン</t>
    </rPh>
    <rPh sb="6" eb="9">
      <t>オオイタケン</t>
    </rPh>
    <rPh sb="9" eb="11">
      <t>チイキ</t>
    </rPh>
    <rPh sb="11" eb="13">
      <t>ホケン</t>
    </rPh>
    <rPh sb="13" eb="15">
      <t>シエン</t>
    </rPh>
    <phoneticPr fontId="5"/>
  </si>
  <si>
    <t>公益財団法人大分県生活衛生営業指導センター</t>
    <rPh sb="0" eb="2">
      <t>コウエキ</t>
    </rPh>
    <rPh sb="2" eb="6">
      <t>ザイダンホウジン</t>
    </rPh>
    <rPh sb="6" eb="9">
      <t>オオイタケン</t>
    </rPh>
    <rPh sb="9" eb="11">
      <t>セイカツ</t>
    </rPh>
    <rPh sb="11" eb="13">
      <t>エイセイ</t>
    </rPh>
    <rPh sb="13" eb="15">
      <t>エイギョウ</t>
    </rPh>
    <rPh sb="15" eb="17">
      <t>シドウ</t>
    </rPh>
    <phoneticPr fontId="5"/>
  </si>
  <si>
    <t>公益財団法人大分県総合雇用推進協会</t>
    <rPh sb="0" eb="2">
      <t>コウエキ</t>
    </rPh>
    <rPh sb="2" eb="6">
      <t>ザイダンホウジン</t>
    </rPh>
    <rPh sb="6" eb="9">
      <t>オオイタケン</t>
    </rPh>
    <rPh sb="9" eb="11">
      <t>ソウゴウ</t>
    </rPh>
    <rPh sb="11" eb="13">
      <t>コヨウ</t>
    </rPh>
    <rPh sb="13" eb="15">
      <t>スイシン</t>
    </rPh>
    <rPh sb="15" eb="17">
      <t>キョウカイ</t>
    </rPh>
    <phoneticPr fontId="5"/>
  </si>
  <si>
    <t>公益財団法人大分県産業創造機構</t>
    <rPh sb="0" eb="2">
      <t>コウエキ</t>
    </rPh>
    <rPh sb="2" eb="6">
      <t>ザイダンホウジン</t>
    </rPh>
    <rPh sb="6" eb="9">
      <t>オオイタケン</t>
    </rPh>
    <rPh sb="9" eb="11">
      <t>サンギョウ</t>
    </rPh>
    <rPh sb="11" eb="13">
      <t>ソウゾウ</t>
    </rPh>
    <rPh sb="13" eb="15">
      <t>キコウ</t>
    </rPh>
    <phoneticPr fontId="5"/>
  </si>
  <si>
    <t>※出資率23.4%</t>
    <rPh sb="1" eb="4">
      <t>シュッシリツ</t>
    </rPh>
    <phoneticPr fontId="34"/>
  </si>
  <si>
    <t>公益財団法人ハイパーネットワーク社会研究所</t>
    <rPh sb="0" eb="2">
      <t>コウエキ</t>
    </rPh>
    <rPh sb="2" eb="6">
      <t>ザイダンホウジン</t>
    </rPh>
    <rPh sb="16" eb="18">
      <t>シャカイ</t>
    </rPh>
    <rPh sb="18" eb="21">
      <t>ケンキュウショ</t>
    </rPh>
    <phoneticPr fontId="5"/>
  </si>
  <si>
    <t>公益財団法人日田玖珠地域産業振興センター</t>
    <rPh sb="0" eb="2">
      <t>コウエキ</t>
    </rPh>
    <rPh sb="2" eb="6">
      <t>ザイダンホウジン</t>
    </rPh>
    <rPh sb="6" eb="8">
      <t>ヒタ</t>
    </rPh>
    <rPh sb="8" eb="10">
      <t>クス</t>
    </rPh>
    <rPh sb="10" eb="12">
      <t>チイキ</t>
    </rPh>
    <rPh sb="12" eb="14">
      <t>サンギョウ</t>
    </rPh>
    <rPh sb="14" eb="16">
      <t>シンコウ</t>
    </rPh>
    <phoneticPr fontId="5"/>
  </si>
  <si>
    <t>大分ブランドクリエイト株式会社</t>
    <rPh sb="0" eb="2">
      <t>オオイタ</t>
    </rPh>
    <rPh sb="11" eb="13">
      <t>カブシキ</t>
    </rPh>
    <rPh sb="13" eb="15">
      <t>カイシャ</t>
    </rPh>
    <phoneticPr fontId="5"/>
  </si>
  <si>
    <t>株式会社大分国際貿易センター</t>
    <rPh sb="0" eb="2">
      <t>カブシキ</t>
    </rPh>
    <rPh sb="2" eb="4">
      <t>カイシャ</t>
    </rPh>
    <rPh sb="4" eb="6">
      <t>オオイタ</t>
    </rPh>
    <rPh sb="6" eb="8">
      <t>コクサイ</t>
    </rPh>
    <rPh sb="8" eb="10">
      <t>ボウエキ</t>
    </rPh>
    <phoneticPr fontId="5"/>
  </si>
  <si>
    <t>公益財団法人森林ネットおおいた</t>
    <rPh sb="0" eb="2">
      <t>コウエキ</t>
    </rPh>
    <rPh sb="2" eb="6">
      <t>ザイダンホウジン</t>
    </rPh>
    <rPh sb="6" eb="8">
      <t>シンリン</t>
    </rPh>
    <phoneticPr fontId="5"/>
  </si>
  <si>
    <t>一般財団法人大分県主要農作物改善協会</t>
    <rPh sb="0" eb="2">
      <t>イッパン</t>
    </rPh>
    <rPh sb="2" eb="6">
      <t>ザイダンホウジン</t>
    </rPh>
    <rPh sb="6" eb="9">
      <t>オオイタケン</t>
    </rPh>
    <rPh sb="9" eb="11">
      <t>シュヨウ</t>
    </rPh>
    <rPh sb="11" eb="14">
      <t>ノウサクブツ</t>
    </rPh>
    <rPh sb="14" eb="16">
      <t>カイゼン</t>
    </rPh>
    <rPh sb="16" eb="18">
      <t>キョウカイ</t>
    </rPh>
    <phoneticPr fontId="5"/>
  </si>
  <si>
    <t>公益社団法人大分県農業農村振興公社</t>
    <rPh sb="0" eb="2">
      <t>コウエキ</t>
    </rPh>
    <rPh sb="2" eb="6">
      <t>シャダンホウジン</t>
    </rPh>
    <rPh sb="6" eb="9">
      <t>オオイタケン</t>
    </rPh>
    <rPh sb="9" eb="11">
      <t>ノウギョウ</t>
    </rPh>
    <rPh sb="11" eb="13">
      <t>ノウソン</t>
    </rPh>
    <rPh sb="13" eb="15">
      <t>シンコウ</t>
    </rPh>
    <rPh sb="15" eb="17">
      <t>コウシャ</t>
    </rPh>
    <phoneticPr fontId="5"/>
  </si>
  <si>
    <t>公益社団法人大分県漁業公社</t>
    <rPh sb="0" eb="2">
      <t>コウエキ</t>
    </rPh>
    <rPh sb="2" eb="6">
      <t>シャダンホウジン</t>
    </rPh>
    <rPh sb="6" eb="9">
      <t>オオイタケン</t>
    </rPh>
    <rPh sb="9" eb="11">
      <t>ギョギョウ</t>
    </rPh>
    <rPh sb="11" eb="13">
      <t>コウシャ</t>
    </rPh>
    <phoneticPr fontId="5"/>
  </si>
  <si>
    <t>公益社団法人大分県畜産協会</t>
    <rPh sb="0" eb="2">
      <t>コウエキ</t>
    </rPh>
    <rPh sb="2" eb="6">
      <t>シャダンホウジン</t>
    </rPh>
    <rPh sb="6" eb="9">
      <t>オオイタケン</t>
    </rPh>
    <rPh sb="9" eb="11">
      <t>チクサン</t>
    </rPh>
    <rPh sb="11" eb="13">
      <t>キョウカイ</t>
    </rPh>
    <phoneticPr fontId="5"/>
  </si>
  <si>
    <t>一般社団法人大分県農業会議</t>
    <rPh sb="0" eb="2">
      <t>イッパン</t>
    </rPh>
    <rPh sb="2" eb="4">
      <t>シャダン</t>
    </rPh>
    <rPh sb="4" eb="6">
      <t>ホウジン</t>
    </rPh>
    <rPh sb="6" eb="9">
      <t>オオイタケン</t>
    </rPh>
    <rPh sb="9" eb="11">
      <t>ノウギョウ</t>
    </rPh>
    <rPh sb="11" eb="13">
      <t>カイギ</t>
    </rPh>
    <phoneticPr fontId="5"/>
  </si>
  <si>
    <t>公益財団法人大分県建設技術センター</t>
    <rPh sb="0" eb="2">
      <t>コウエキ</t>
    </rPh>
    <rPh sb="2" eb="6">
      <t>ザイダンホウジン</t>
    </rPh>
    <rPh sb="6" eb="9">
      <t>オオイタケン</t>
    </rPh>
    <rPh sb="9" eb="11">
      <t>ケンセツ</t>
    </rPh>
    <rPh sb="11" eb="13">
      <t>ギジュツ</t>
    </rPh>
    <phoneticPr fontId="5"/>
  </si>
  <si>
    <t>大分県住宅供給公社</t>
    <rPh sb="0" eb="3">
      <t>オオイタケン</t>
    </rPh>
    <rPh sb="3" eb="5">
      <t>ジュウタク</t>
    </rPh>
    <rPh sb="5" eb="7">
      <t>キョウキュウ</t>
    </rPh>
    <rPh sb="7" eb="9">
      <t>コウシャ</t>
    </rPh>
    <phoneticPr fontId="5"/>
  </si>
  <si>
    <t>大分県土地開発公社</t>
    <rPh sb="0" eb="3">
      <t>オオイタケン</t>
    </rPh>
    <rPh sb="3" eb="5">
      <t>トチ</t>
    </rPh>
    <rPh sb="5" eb="7">
      <t>カイハツ</t>
    </rPh>
    <rPh sb="7" eb="9">
      <t>コウシャ</t>
    </rPh>
    <phoneticPr fontId="5"/>
  </si>
  <si>
    <t>公益財団法人大分県体育協会</t>
    <rPh sb="0" eb="2">
      <t>コウエキ</t>
    </rPh>
    <rPh sb="2" eb="4">
      <t>ザイダン</t>
    </rPh>
    <rPh sb="4" eb="6">
      <t>ホウジン</t>
    </rPh>
    <rPh sb="6" eb="9">
      <t>オオイタケン</t>
    </rPh>
    <rPh sb="9" eb="11">
      <t>タイイク</t>
    </rPh>
    <rPh sb="11" eb="13">
      <t>キョウカイ</t>
    </rPh>
    <phoneticPr fontId="5"/>
  </si>
  <si>
    <t>※出資率14.3%</t>
    <rPh sb="1" eb="4">
      <t>シュッシリツ</t>
    </rPh>
    <phoneticPr fontId="34"/>
  </si>
  <si>
    <t>公益財団法人暴力追放大分県民会議</t>
    <rPh sb="0" eb="2">
      <t>コウエキ</t>
    </rPh>
    <rPh sb="2" eb="6">
      <t>ザイダンホウジン</t>
    </rPh>
    <rPh sb="6" eb="8">
      <t>ボウリョク</t>
    </rPh>
    <rPh sb="8" eb="10">
      <t>ツイホウ</t>
    </rPh>
    <rPh sb="10" eb="12">
      <t>オオイタ</t>
    </rPh>
    <rPh sb="12" eb="14">
      <t>ケンミン</t>
    </rPh>
    <rPh sb="14" eb="16">
      <t>カイギ</t>
    </rPh>
    <phoneticPr fontId="5"/>
  </si>
  <si>
    <t>公益財団法人大分県交通安全協会</t>
    <rPh sb="0" eb="2">
      <t>コウエキ</t>
    </rPh>
    <rPh sb="2" eb="6">
      <t>ザイダンホウジン</t>
    </rPh>
    <rPh sb="6" eb="9">
      <t>オオイタケン</t>
    </rPh>
    <rPh sb="9" eb="11">
      <t>コウツウ</t>
    </rPh>
    <rPh sb="11" eb="13">
      <t>アンゼン</t>
    </rPh>
    <rPh sb="13" eb="15">
      <t>キョウカイ</t>
    </rPh>
    <phoneticPr fontId="5"/>
  </si>
  <si>
    <t>株式会社大分県畜産公社</t>
    <rPh sb="0" eb="4">
      <t>カブシキガイシャ</t>
    </rPh>
    <rPh sb="4" eb="7">
      <t>オオイタケン</t>
    </rPh>
    <rPh sb="7" eb="9">
      <t>チクサン</t>
    </rPh>
    <rPh sb="9" eb="11">
      <t>コウシャ</t>
    </rPh>
    <phoneticPr fontId="11"/>
  </si>
  <si>
    <t>※出資率19.4％</t>
    <rPh sb="1" eb="3">
      <t>シュッシ</t>
    </rPh>
    <rPh sb="3" eb="4">
      <t>リツ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</si>
  <si>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</si>
  <si>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</si>
  <si>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</si>
  <si>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xml:space="preserve"> 　将来負担比率及び有形固定資産減価償却率は前年度から増加しているものの、類似団体平均より低くなっている。
　将来負担比率については</t>
    </r>
    <r>
      <rPr>
        <sz val="11"/>
        <rFont val="ＭＳ Ｐゴシック"/>
        <family val="3"/>
        <charset val="128"/>
      </rPr>
      <t>、普通交付税や臨時財政対策債が減少したことから上昇したものの、</t>
    </r>
    <r>
      <rPr>
        <sz val="11"/>
        <color indexed="8"/>
        <rFont val="ＭＳ Ｐゴシック"/>
        <family val="3"/>
        <charset val="128"/>
      </rPr>
      <t>地方債の発行抑制の積極的な実施等により、県債残高などの将来負担額が類似団体に比べ少ないことによるものと考えられる。
　有形固定資産減価償却率については、公共施設等総合管理指針に基づき、施設総量の縮小や計画的な予防保全による長寿命化を推進してきたことによるものと考えられる。
　引き続き、公共施設等の適正管理に努めていく。</t>
    </r>
    <rPh sb="2" eb="4">
      <t>ショウライ</t>
    </rPh>
    <rPh sb="4" eb="6">
      <t>フタン</t>
    </rPh>
    <rPh sb="6" eb="8">
      <t>ヒリツ</t>
    </rPh>
    <rPh sb="8" eb="9">
      <t>オヨ</t>
    </rPh>
    <rPh sb="10" eb="12">
      <t>ユウケイ</t>
    </rPh>
    <rPh sb="12" eb="16">
      <t>コテイシサン</t>
    </rPh>
    <rPh sb="16" eb="18">
      <t>ゲンカ</t>
    </rPh>
    <rPh sb="18" eb="21">
      <t>ショウキャクリツ</t>
    </rPh>
    <rPh sb="22" eb="25">
      <t>ゼンネンド</t>
    </rPh>
    <rPh sb="27" eb="29">
      <t>ゾウカ</t>
    </rPh>
    <rPh sb="37" eb="39">
      <t>ルイジ</t>
    </rPh>
    <rPh sb="39" eb="41">
      <t>ダンタイ</t>
    </rPh>
    <rPh sb="41" eb="43">
      <t>ヘイキン</t>
    </rPh>
    <rPh sb="45" eb="46">
      <t>ヒク</t>
    </rPh>
    <rPh sb="55" eb="57">
      <t>ショウライ</t>
    </rPh>
    <rPh sb="57" eb="59">
      <t>フタン</t>
    </rPh>
    <rPh sb="59" eb="61">
      <t>ヒリツ</t>
    </rPh>
    <rPh sb="67" eb="69">
      <t>フツウ</t>
    </rPh>
    <rPh sb="69" eb="72">
      <t>コウフゼイ</t>
    </rPh>
    <rPh sb="73" eb="75">
      <t>リンジ</t>
    </rPh>
    <rPh sb="75" eb="77">
      <t>ザイセイ</t>
    </rPh>
    <rPh sb="77" eb="79">
      <t>タイサク</t>
    </rPh>
    <rPh sb="79" eb="80">
      <t>サイ</t>
    </rPh>
    <rPh sb="81" eb="83">
      <t>ゲンショウ</t>
    </rPh>
    <rPh sb="89" eb="91">
      <t>ジョウショウ</t>
    </rPh>
    <rPh sb="97" eb="100">
      <t>チホウサイ</t>
    </rPh>
    <rPh sb="101" eb="103">
      <t>ハッコウ</t>
    </rPh>
    <rPh sb="103" eb="105">
      <t>ヨクセイ</t>
    </rPh>
    <rPh sb="106" eb="109">
      <t>セッキョクテキ</t>
    </rPh>
    <rPh sb="110" eb="112">
      <t>ジッシ</t>
    </rPh>
    <rPh sb="112" eb="113">
      <t>ナド</t>
    </rPh>
    <rPh sb="117" eb="119">
      <t>ケンサイ</t>
    </rPh>
    <rPh sb="119" eb="121">
      <t>ザンダカ</t>
    </rPh>
    <rPh sb="124" eb="126">
      <t>ショウライ</t>
    </rPh>
    <rPh sb="126" eb="129">
      <t>フタンガク</t>
    </rPh>
    <rPh sb="130" eb="132">
      <t>ルイジ</t>
    </rPh>
    <rPh sb="132" eb="134">
      <t>ダンタイ</t>
    </rPh>
    <rPh sb="135" eb="136">
      <t>クラ</t>
    </rPh>
    <rPh sb="137" eb="138">
      <t>スク</t>
    </rPh>
    <rPh sb="148" eb="149">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</si>
  <si>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</si>
  <si>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</si>
  <si>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</si>
  <si>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</si>
  <si>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</si>
  <si>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</si>
  <si>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将来負担比率及び実質公債費率は、類似団体平均より低くなっている。
　これは、地方債の発行抑制を積極的に行っているためと考えられる。
　今後とも大分県行財政改革推進計画に基づき、全庁を挙げて行財政改革の取組を進め、より持続可能な行財政基盤の確立に努めていく。</t>
    <rPh sb="1" eb="3">
      <t>ショウライ</t>
    </rPh>
    <rPh sb="3" eb="5">
      <t>フタン</t>
    </rPh>
    <rPh sb="5" eb="7">
      <t>ヒリツ</t>
    </rPh>
    <rPh sb="7" eb="8">
      <t>オヨ</t>
    </rPh>
    <rPh sb="9" eb="11">
      <t>ジッシツ</t>
    </rPh>
    <rPh sb="11" eb="14">
      <t>コウサイヒ</t>
    </rPh>
    <rPh sb="14" eb="15">
      <t>リツ</t>
    </rPh>
    <rPh sb="17" eb="19">
      <t>ルイジ</t>
    </rPh>
    <rPh sb="19" eb="21">
      <t>ダンタイ</t>
    </rPh>
    <rPh sb="21" eb="23">
      <t>ヘイキン</t>
    </rPh>
    <rPh sb="25" eb="26">
      <t>ヒク</t>
    </rPh>
    <rPh sb="39" eb="42">
      <t>チホウサイ</t>
    </rPh>
    <rPh sb="43" eb="45">
      <t>ハッコウ</t>
    </rPh>
    <rPh sb="45" eb="47">
      <t>ヨクセイ</t>
    </rPh>
    <rPh sb="48" eb="51">
      <t>セッキョクテキ</t>
    </rPh>
    <rPh sb="52" eb="53">
      <t>オコナ</t>
    </rPh>
    <rPh sb="60" eb="61">
      <t>カンガ</t>
    </rPh>
    <rPh sb="68" eb="70">
      <t>コンゴ</t>
    </rPh>
    <rPh sb="72" eb="75">
      <t>オオイタケン</t>
    </rPh>
    <rPh sb="75" eb="78">
      <t>ギョウザイセイ</t>
    </rPh>
    <rPh sb="78" eb="80">
      <t>カイカク</t>
    </rPh>
    <rPh sb="85" eb="86">
      <t>モト</t>
    </rPh>
    <rPh sb="89" eb="91">
      <t>ゼンチョウ</t>
    </rPh>
    <rPh sb="92" eb="93">
      <t>ア</t>
    </rPh>
    <rPh sb="98" eb="100">
      <t>カイカク</t>
    </rPh>
    <rPh sb="101" eb="103">
      <t>トリクミ</t>
    </rPh>
    <rPh sb="104" eb="105">
      <t>スス</t>
    </rPh>
    <rPh sb="109" eb="111">
      <t>ジゾク</t>
    </rPh>
    <rPh sb="111" eb="113">
      <t>カノウ</t>
    </rPh>
    <rPh sb="114" eb="117">
      <t>ギョウザイセイ</t>
    </rPh>
    <rPh sb="117" eb="119">
      <t>キバン</t>
    </rPh>
    <rPh sb="120" eb="122">
      <t>カクリツ</t>
    </rPh>
    <rPh sb="123" eb="12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</si>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</sst>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63E9-4C7E-85E1-E55D5F2924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99583</c:v>
                </c:pt>
                <c:pt idx="1">
                  <c:v>90598</c:v>
                </c:pt>
                <c:pt idx="2">
                  <c:v>95893</c:v>
                </c:pt>
                <c:pt idx="3">
                  <c:v>99510</c:v>
                </c:pt>
                <c:pt idx="4">
                  <c:v>110080</c:v>
                </c:pt>
              </c:numCache>
            </c:numRef>
          </c:val>
          <c:smooth val="0"/>
          <c:extLst>
            <c:ext xmlns:c16="http://schemas.microsoft.com/office/drawing/2014/chart" uri="{C3380CC4-5D6E-409C-BE32-E72D297353CC}">
              <c16:uniqueId val="{00000001-63E9-4C7E-85E1-E55D5F2924D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0.85</c:v>
                </c:pt>
                <c:pt idx="1">
                  <c:v>0.86</c:v>
                </c:pt>
                <c:pt idx="2">
                  <c:v>0.84</c:v>
                </c:pt>
                <c:pt idx="3">
                  <c:v>0.96</c:v>
                </c:pt>
                <c:pt idx="4">
                  <c:v>0.94</c:v>
                </c:pt>
              </c:numCache>
            </c:numRef>
          </c:val>
          <c:extLst>
            <c:ext xmlns:c16="http://schemas.microsoft.com/office/drawing/2014/chart" uri="{C3380CC4-5D6E-409C-BE32-E72D297353CC}">
              <c16:uniqueId val="{00000000-EE48-4FD5-B43B-3B9870E366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3.07</c:v>
                </c:pt>
                <c:pt idx="1">
                  <c:v>3.01</c:v>
                </c:pt>
                <c:pt idx="2">
                  <c:v>2.79</c:v>
                </c:pt>
                <c:pt idx="3">
                  <c:v>2.0699999999999998</c:v>
                </c:pt>
                <c:pt idx="4">
                  <c:v>3.31</c:v>
                </c:pt>
              </c:numCache>
            </c:numRef>
          </c:val>
          <c:extLst>
            <c:ext xmlns:c16="http://schemas.microsoft.com/office/drawing/2014/chart" uri="{C3380CC4-5D6E-409C-BE32-E72D297353CC}">
              <c16:uniqueId val="{00000001-EE48-4FD5-B43B-3B9870E3668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-0.33</c:v>
                </c:pt>
                <c:pt idx="1">
                  <c:v>0.62</c:v>
                </c:pt>
                <c:pt idx="2">
                  <c:v>0.56999999999999995</c:v>
                </c:pt>
                <c:pt idx="3">
                  <c:v>1.37</c:v>
                </c:pt>
                <c:pt idx="4">
                  <c:v>1.18</c:v>
                </c:pt>
              </c:numCache>
            </c:numRef>
          </c:val>
          <c:smooth val="0"/>
          <c:extLst>
            <c:ext xmlns:c16="http://schemas.microsoft.com/office/drawing/2014/chart" uri="{C3380CC4-5D6E-409C-BE32-E72D297353CC}">
              <c16:uniqueId val="{00000002-EE48-4FD5-B43B-3B9870E3668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6795-46F1-956C-EC60629C16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95-46F1-956C-EC60629C16C7}"/>
            </c:ext>
          </c:extLst>
        </c:ser>
        <c:ser>
          <c:idx val="2"/>
          <c:order val="2"/>
          <c:tx>
            <c:strRef>
              <c:f>データシート!$A$29</c:f>
              <c:strCache>
                <c:ptCount val="1"/>
                <c:pt idx="0">
                  <c:v>用品調達特別会計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2-6795-46F1-956C-EC60629C16C7}"/>
            </c:ext>
          </c:extLst>
        </c:ser>
        <c:ser>
          <c:idx val="3"/>
          <c:order val="3"/>
          <c:tx>
            <c:strRef>
              <c:f>データシート!$A$30</c:f>
              <c:strCache>
                <c:ptCount val="1"/>
                <c:pt idx="0">
                  <c:v>県営林事業特別会計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0.04</c:v>
                </c:pt>
                <c:pt idx="4">
                  <c:v>#N/A</c:v>
                </c:pt>
                <c:pt idx="5">
                  <c:v>0.02</c:v>
                </c:pt>
                <c:pt idx="6">
                  <c:v>#N/A</c:v>
                </c:pt>
                <c:pt idx="7">
                  <c:v>0.01</c:v>
                </c:pt>
                <c:pt idx="8">
                  <c:v>#N/A</c:v>
                </c:pt>
                <c:pt idx="9">
                  <c:v>0.02</c:v>
                </c:pt>
              </c:numCache>
            </c:numRef>
          </c:val>
          <c:extLst>
            <c:ext xmlns:c16="http://schemas.microsoft.com/office/drawing/2014/chart" uri="{C3380CC4-5D6E-409C-BE32-E72D297353CC}">
              <c16:uniqueId val="{00000003-6795-46F1-956C-EC60629C16C7}"/>
            </c:ext>
          </c:extLst>
        </c:ser>
        <c:ser>
          <c:idx val="4"/>
          <c:order val="4"/>
          <c:tx>
            <c:strRef>
              <c:f>データシート!$A$31</c:f>
              <c:strCache>
                <c:ptCount val="1"/>
                <c:pt idx="0">
                  <c:v>大分県港湾施設整備事業特別会計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0.09</c:v>
                </c:pt>
                <c:pt idx="8">
                  <c:v>#N/A</c:v>
                </c:pt>
                <c:pt idx="9">
                  <c:v>0.02</c:v>
                </c:pt>
              </c:numCache>
            </c:numRef>
          </c:val>
          <c:extLst>
            <c:ext xmlns:c16="http://schemas.microsoft.com/office/drawing/2014/chart" uri="{C3380CC4-5D6E-409C-BE32-E72D297353CC}">
              <c16:uniqueId val="{00000004-6795-46F1-956C-EC60629C16C7}"/>
            </c:ext>
          </c:extLst>
        </c:ser>
        <c:ser>
          <c:idx val="5"/>
          <c:order val="5"/>
          <c:tx>
            <c:strRef>
              <c:f>データシート!$A$32</c:f>
              <c:strCache>
                <c:ptCount val="1"/>
                <c:pt idx="0">
                  <c:v>大分県国民健康保険事業特別会計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0.65</c:v>
                </c:pt>
              </c:numCache>
            </c:numRef>
          </c:val>
          <c:extLst>
            <c:ext xmlns:c16="http://schemas.microsoft.com/office/drawing/2014/chart" uri="{C3380CC4-5D6E-409C-BE32-E72D297353CC}">
              <c16:uniqueId val="{00000005-6795-46F1-956C-EC60629C16C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0.82</c:v>
                </c:pt>
                <c:pt idx="2">
                  <c:v>#N/A</c:v>
                </c:pt>
                <c:pt idx="3">
                  <c:v>0.81</c:v>
                </c:pt>
                <c:pt idx="4">
                  <c:v>#N/A</c:v>
                </c:pt>
                <c:pt idx="5">
                  <c:v>0.81</c:v>
                </c:pt>
                <c:pt idx="6">
                  <c:v>#N/A</c:v>
                </c:pt>
                <c:pt idx="7">
                  <c:v>0.93</c:v>
                </c:pt>
                <c:pt idx="8">
                  <c:v>#N/A</c:v>
                </c:pt>
                <c:pt idx="9">
                  <c:v>0.91</c:v>
                </c:pt>
              </c:numCache>
            </c:numRef>
          </c:val>
          <c:extLst>
            <c:ext xmlns:c16="http://schemas.microsoft.com/office/drawing/2014/chart" uri="{C3380CC4-5D6E-409C-BE32-E72D297353CC}">
              <c16:uniqueId val="{00000006-6795-46F1-956C-EC60629C16C7}"/>
            </c:ext>
          </c:extLst>
        </c:ser>
        <c:ser>
          <c:idx val="7"/>
          <c:order val="7"/>
          <c:tx>
            <c:strRef>
              <c:f>データシート!$A$34</c:f>
              <c:strCache>
                <c:ptCount val="1"/>
                <c:pt idx="0">
                  <c:v>大分県電気事業会計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1.84</c:v>
                </c:pt>
                <c:pt idx="2">
                  <c:v>#N/A</c:v>
                </c:pt>
                <c:pt idx="3">
                  <c:v>1.76</c:v>
                </c:pt>
                <c:pt idx="4">
                  <c:v>#N/A</c:v>
                </c:pt>
                <c:pt idx="5">
                  <c:v>1.43</c:v>
                </c:pt>
                <c:pt idx="6">
                  <c:v>#N/A</c:v>
                </c:pt>
                <c:pt idx="7">
                  <c:v>1.32</c:v>
                </c:pt>
                <c:pt idx="8">
                  <c:v>#N/A</c:v>
                </c:pt>
                <c:pt idx="9">
                  <c:v>1.23</c:v>
                </c:pt>
              </c:numCache>
            </c:numRef>
          </c:val>
          <c:extLst>
            <c:ext xmlns:c16="http://schemas.microsoft.com/office/drawing/2014/chart" uri="{C3380CC4-5D6E-409C-BE32-E72D297353CC}">
              <c16:uniqueId val="{00000007-6795-46F1-956C-EC60629C16C7}"/>
            </c:ext>
          </c:extLst>
        </c:ser>
        <c:ser>
          <c:idx val="8"/>
          <c:order val="8"/>
          <c:tx>
            <c:strRef>
              <c:f>データシート!$A$35</c:f>
              <c:strCache>
                <c:ptCount val="1"/>
                <c:pt idx="0">
                  <c:v>大分県工業用水道事業会計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2.14</c:v>
                </c:pt>
                <c:pt idx="2">
                  <c:v>#N/A</c:v>
                </c:pt>
                <c:pt idx="3">
                  <c:v>1.69</c:v>
                </c:pt>
                <c:pt idx="4">
                  <c:v>#N/A</c:v>
                </c:pt>
                <c:pt idx="5">
                  <c:v>1.2</c:v>
                </c:pt>
                <c:pt idx="6">
                  <c:v>#N/A</c:v>
                </c:pt>
                <c:pt idx="7">
                  <c:v>1.64</c:v>
                </c:pt>
                <c:pt idx="8">
                  <c:v>#N/A</c:v>
                </c:pt>
                <c:pt idx="9">
                  <c:v>1.51</c:v>
                </c:pt>
              </c:numCache>
            </c:numRef>
          </c:val>
          <c:extLst>
            <c:ext xmlns:c16="http://schemas.microsoft.com/office/drawing/2014/chart" uri="{C3380CC4-5D6E-409C-BE32-E72D297353CC}">
              <c16:uniqueId val="{00000008-6795-46F1-956C-EC60629C16C7}"/>
            </c:ext>
          </c:extLst>
        </c:ser>
        <c:ser>
          <c:idx val="9"/>
          <c:order val="9"/>
          <c:tx>
            <c:strRef>
              <c:f>データシート!$A$36</c:f>
              <c:strCache>
                <c:ptCount val="1"/>
                <c:pt idx="0">
                  <c:v>大分県病院事業会計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1.69</c:v>
                </c:pt>
                <c:pt idx="2">
                  <c:v>#N/A</c:v>
                </c:pt>
                <c:pt idx="3">
                  <c:v>1.74</c:v>
                </c:pt>
                <c:pt idx="4">
                  <c:v>#N/A</c:v>
                </c:pt>
                <c:pt idx="5">
                  <c:v>1.67</c:v>
                </c:pt>
                <c:pt idx="6">
                  <c:v>#N/A</c:v>
                </c:pt>
                <c:pt idx="7">
                  <c:v>1.75</c:v>
                </c:pt>
                <c:pt idx="8">
                  <c:v>#N/A</c:v>
                </c:pt>
                <c:pt idx="9">
                  <c:v>1.96</c:v>
                </c:pt>
              </c:numCache>
            </c:numRef>
          </c:val>
          <c:extLst>
            <c:ext xmlns:c16="http://schemas.microsoft.com/office/drawing/2014/chart" uri="{C3380CC4-5D6E-409C-BE32-E72D297353CC}">
              <c16:uniqueId val="{00000009-6795-46F1-956C-EC60629C16C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59813</c:v>
                </c:pt>
                <c:pt idx="5">
                  <c:v>60991</c:v>
                </c:pt>
                <c:pt idx="8">
                  <c:v>61482</c:v>
                </c:pt>
                <c:pt idx="11">
                  <c:v>60670</c:v>
                </c:pt>
                <c:pt idx="14">
                  <c:v>59823</c:v>
                </c:pt>
              </c:numCache>
            </c:numRef>
          </c:val>
          <c:extLst>
            <c:ext xmlns:c16="http://schemas.microsoft.com/office/drawing/2014/chart" uri="{C3380CC4-5D6E-409C-BE32-E72D297353CC}">
              <c16:uniqueId val="{00000000-9CF2-4705-8416-8CEC128DC8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F2-4705-8416-8CEC128DC8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3884</c:v>
                </c:pt>
                <c:pt idx="3">
                  <c:v>1600</c:v>
                </c:pt>
                <c:pt idx="6">
                  <c:v>1531</c:v>
                </c:pt>
                <c:pt idx="9">
                  <c:v>1558</c:v>
                </c:pt>
                <c:pt idx="12">
                  <c:v>1280</c:v>
                </c:pt>
              </c:numCache>
            </c:numRef>
          </c:val>
          <c:extLst>
            <c:ext xmlns:c16="http://schemas.microsoft.com/office/drawing/2014/chart" uri="{C3380CC4-5D6E-409C-BE32-E72D297353CC}">
              <c16:uniqueId val="{00000002-9CF2-4705-8416-8CEC128DC8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F2-4705-8416-8CEC128DC8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710</c:v>
                </c:pt>
                <c:pt idx="3">
                  <c:v>707</c:v>
                </c:pt>
                <c:pt idx="6">
                  <c:v>599</c:v>
                </c:pt>
                <c:pt idx="9">
                  <c:v>573</c:v>
                </c:pt>
                <c:pt idx="12">
                  <c:v>573</c:v>
                </c:pt>
              </c:numCache>
            </c:numRef>
          </c:val>
          <c:extLst>
            <c:ext xmlns:c16="http://schemas.microsoft.com/office/drawing/2014/chart" uri="{C3380CC4-5D6E-409C-BE32-E72D297353CC}">
              <c16:uniqueId val="{00000004-9CF2-4705-8416-8CEC128DC8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6667</c:v>
                </c:pt>
                <c:pt idx="3">
                  <c:v>7667</c:v>
                </c:pt>
                <c:pt idx="6">
                  <c:v>8667</c:v>
                </c:pt>
                <c:pt idx="9">
                  <c:v>9333</c:v>
                </c:pt>
                <c:pt idx="12">
                  <c:v>9500</c:v>
                </c:pt>
              </c:numCache>
            </c:numRef>
          </c:val>
          <c:extLst>
            <c:ext xmlns:c16="http://schemas.microsoft.com/office/drawing/2014/chart" uri="{C3380CC4-5D6E-409C-BE32-E72D297353CC}">
              <c16:uniqueId val="{00000005-9CF2-4705-8416-8CEC128DC8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F2-4705-8416-8CEC128DC8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83835</c:v>
                </c:pt>
                <c:pt idx="3">
                  <c:v>80267</c:v>
                </c:pt>
                <c:pt idx="6">
                  <c:v>77773</c:v>
                </c:pt>
                <c:pt idx="9">
                  <c:v>74327</c:v>
                </c:pt>
                <c:pt idx="12">
                  <c:v>71899</c:v>
                </c:pt>
              </c:numCache>
            </c:numRef>
          </c:val>
          <c:extLst>
            <c:ext xmlns:c16="http://schemas.microsoft.com/office/drawing/2014/chart" uri="{C3380CC4-5D6E-409C-BE32-E72D297353CC}">
              <c16:uniqueId val="{00000007-9CF2-4705-8416-8CEC128DC8B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35283</c:v>
                </c:pt>
                <c:pt idx="2">
                  <c:v>#N/A</c:v>
                </c:pt>
                <c:pt idx="3">
                  <c:v>#N/A</c:v>
                </c:pt>
                <c:pt idx="4">
                  <c:v>29250</c:v>
                </c:pt>
                <c:pt idx="5">
                  <c:v>#N/A</c:v>
                </c:pt>
                <c:pt idx="6">
                  <c:v>#N/A</c:v>
                </c:pt>
                <c:pt idx="7">
                  <c:v>27088</c:v>
                </c:pt>
                <c:pt idx="8">
                  <c:v>#N/A</c:v>
                </c:pt>
                <c:pt idx="9">
                  <c:v>#N/A</c:v>
                </c:pt>
                <c:pt idx="10">
                  <c:v>25121</c:v>
                </c:pt>
                <c:pt idx="11">
                  <c:v>#N/A</c:v>
                </c:pt>
                <c:pt idx="12">
                  <c:v>#N/A</c:v>
                </c:pt>
                <c:pt idx="13">
                  <c:v>23429</c:v>
                </c:pt>
                <c:pt idx="14">
                  <c:v>#N/A</c:v>
                </c:pt>
              </c:numCache>
            </c:numRef>
          </c:val>
          <c:smooth val="0"/>
          <c:extLst>
            <c:ext xmlns:c16="http://schemas.microsoft.com/office/drawing/2014/chart" uri="{C3380CC4-5D6E-409C-BE32-E72D297353CC}">
              <c16:uniqueId val="{00000008-9CF2-4705-8416-8CEC128DC8B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687844</c:v>
                </c:pt>
                <c:pt idx="5">
                  <c:v>679629</c:v>
                </c:pt>
                <c:pt idx="8">
                  <c:v>674113</c:v>
                </c:pt>
                <c:pt idx="11">
                  <c:v>660541</c:v>
                </c:pt>
                <c:pt idx="14">
                  <c:v>657011</c:v>
                </c:pt>
              </c:numCache>
            </c:numRef>
          </c:val>
          <c:extLst>
            <c:ext xmlns:c16="http://schemas.microsoft.com/office/drawing/2014/chart" uri="{C3380CC4-5D6E-409C-BE32-E72D297353CC}">
              <c16:uniqueId val="{00000000-5B59-4C99-A960-69C8219C51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13315</c:v>
                </c:pt>
                <c:pt idx="5">
                  <c:v>21389</c:v>
                </c:pt>
                <c:pt idx="8">
                  <c:v>18519</c:v>
                </c:pt>
                <c:pt idx="11">
                  <c:v>16379</c:v>
                </c:pt>
                <c:pt idx="14">
                  <c:v>16333</c:v>
                </c:pt>
              </c:numCache>
            </c:numRef>
          </c:val>
          <c:extLst>
            <c:ext xmlns:c16="http://schemas.microsoft.com/office/drawing/2014/chart" uri="{C3380CC4-5D6E-409C-BE32-E72D297353CC}">
              <c16:uniqueId val="{00000001-5B59-4C99-A960-69C8219C51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103488</c:v>
                </c:pt>
                <c:pt idx="5">
                  <c:v>113950</c:v>
                </c:pt>
                <c:pt idx="8">
                  <c:v>118148</c:v>
                </c:pt>
                <c:pt idx="11">
                  <c:v>114916</c:v>
                </c:pt>
                <c:pt idx="14">
                  <c:v>106890</c:v>
                </c:pt>
              </c:numCache>
            </c:numRef>
          </c:val>
          <c:extLst>
            <c:ext xmlns:c16="http://schemas.microsoft.com/office/drawing/2014/chart" uri="{C3380CC4-5D6E-409C-BE32-E72D297353CC}">
              <c16:uniqueId val="{00000002-5B59-4C99-A960-69C8219C51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59-4C99-A960-69C8219C51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59-4C99-A960-69C8219C51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109</c:v>
                </c:pt>
                <c:pt idx="3">
                  <c:v>92</c:v>
                </c:pt>
                <c:pt idx="6">
                  <c:v>1685</c:v>
                </c:pt>
                <c:pt idx="9">
                  <c:v>1054</c:v>
                </c:pt>
                <c:pt idx="12">
                  <c:v>2537</c:v>
                </c:pt>
              </c:numCache>
            </c:numRef>
          </c:val>
          <c:extLst>
            <c:ext xmlns:c16="http://schemas.microsoft.com/office/drawing/2014/chart" uri="{C3380CC4-5D6E-409C-BE32-E72D297353CC}">
              <c16:uniqueId val="{00000005-5B59-4C99-A960-69C8219C51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151471</c:v>
                </c:pt>
                <c:pt idx="3">
                  <c:v>150245</c:v>
                </c:pt>
                <c:pt idx="6">
                  <c:v>146993</c:v>
                </c:pt>
                <c:pt idx="9">
                  <c:v>139944</c:v>
                </c:pt>
                <c:pt idx="12">
                  <c:v>135958</c:v>
                </c:pt>
              </c:numCache>
            </c:numRef>
          </c:val>
          <c:extLst>
            <c:ext xmlns:c16="http://schemas.microsoft.com/office/drawing/2014/chart" uri="{C3380CC4-5D6E-409C-BE32-E72D297353CC}">
              <c16:uniqueId val="{00000006-5B59-4C99-A960-69C8219C51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B59-4C99-A960-69C8219C51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6465</c:v>
                </c:pt>
                <c:pt idx="3">
                  <c:v>5294</c:v>
                </c:pt>
                <c:pt idx="6">
                  <c:v>4404</c:v>
                </c:pt>
                <c:pt idx="9">
                  <c:v>4090</c:v>
                </c:pt>
                <c:pt idx="12">
                  <c:v>4626</c:v>
                </c:pt>
              </c:numCache>
            </c:numRef>
          </c:val>
          <c:extLst>
            <c:ext xmlns:c16="http://schemas.microsoft.com/office/drawing/2014/chart" uri="{C3380CC4-5D6E-409C-BE32-E72D297353CC}">
              <c16:uniqueId val="{00000008-5B59-4C99-A960-69C8219C51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11687</c:v>
                </c:pt>
                <c:pt idx="3">
                  <c:v>10236</c:v>
                </c:pt>
                <c:pt idx="6">
                  <c:v>9733</c:v>
                </c:pt>
                <c:pt idx="9">
                  <c:v>9567</c:v>
                </c:pt>
                <c:pt idx="12">
                  <c:v>8773</c:v>
                </c:pt>
              </c:numCache>
            </c:numRef>
          </c:val>
          <c:extLst>
            <c:ext xmlns:c16="http://schemas.microsoft.com/office/drawing/2014/chart" uri="{C3380CC4-5D6E-409C-BE32-E72D297353CC}">
              <c16:uniqueId val="{00000009-5B59-4C99-A960-69C8219C51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1076600</c:v>
                </c:pt>
                <c:pt idx="3">
                  <c:v>1075878</c:v>
                </c:pt>
                <c:pt idx="6">
                  <c:v>1075218</c:v>
                </c:pt>
                <c:pt idx="9">
                  <c:v>1073067</c:v>
                </c:pt>
                <c:pt idx="12">
                  <c:v>1072685</c:v>
                </c:pt>
              </c:numCache>
            </c:numRef>
          </c:val>
          <c:extLst>
            <c:ext xmlns:c16="http://schemas.microsoft.com/office/drawing/2014/chart" uri="{C3380CC4-5D6E-409C-BE32-E72D297353CC}">
              <c16:uniqueId val="{0000000A-5B59-4C99-A960-69C8219C5100}"/>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441684</c:v>
                </c:pt>
                <c:pt idx="2">
                  <c:v>#N/A</c:v>
                </c:pt>
                <c:pt idx="3">
                  <c:v>#N/A</c:v>
                </c:pt>
                <c:pt idx="4">
                  <c:v>426777</c:v>
                </c:pt>
                <c:pt idx="5">
                  <c:v>#N/A</c:v>
                </c:pt>
                <c:pt idx="6">
                  <c:v>#N/A</c:v>
                </c:pt>
                <c:pt idx="7">
                  <c:v>427254</c:v>
                </c:pt>
                <c:pt idx="8">
                  <c:v>#N/A</c:v>
                </c:pt>
                <c:pt idx="9">
                  <c:v>#N/A</c:v>
                </c:pt>
                <c:pt idx="10">
                  <c:v>435886</c:v>
                </c:pt>
                <c:pt idx="11">
                  <c:v>#N/A</c:v>
                </c:pt>
                <c:pt idx="12">
                  <c:v>#N/A</c:v>
                </c:pt>
                <c:pt idx="13">
                  <c:v>444344</c:v>
                </c:pt>
                <c:pt idx="14">
                  <c:v>#N/A</c:v>
                </c:pt>
              </c:numCache>
            </c:numRef>
          </c:val>
          <c:smooth val="0"/>
          <c:extLst>
            <c:ext xmlns:c16="http://schemas.microsoft.com/office/drawing/2014/chart" uri="{C3380CC4-5D6E-409C-BE32-E72D297353CC}">
              <c16:uniqueId val="{0000000B-5B59-4C99-A960-69C8219C5100}"/>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9138</c:v>
                </c:pt>
                <c:pt idx="1">
                  <c:v>6806</c:v>
                </c:pt>
                <c:pt idx="2">
                  <c:v>10706</c:v>
                </c:pt>
              </c:numCache>
            </c:numRef>
          </c:val>
          <c:extLst>
            <c:ext xmlns:c16="http://schemas.microsoft.com/office/drawing/2014/chart" uri="{C3380CC4-5D6E-409C-BE32-E72D297353CC}">
              <c16:uniqueId val="{00000000-F7A5-4B33-BC17-3155683B84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32946</c:v>
                </c:pt>
                <c:pt idx="1">
                  <c:v>30272</c:v>
                </c:pt>
                <c:pt idx="2">
                  <c:v>25672</c:v>
                </c:pt>
              </c:numCache>
            </c:numRef>
          </c:val>
          <c:extLst>
            <c:ext xmlns:c16="http://schemas.microsoft.com/office/drawing/2014/chart" uri="{C3380CC4-5D6E-409C-BE32-E72D297353CC}">
              <c16:uniqueId val="{00000001-F7A5-4B33-BC17-3155683B84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45138</c:v>
                </c:pt>
                <c:pt idx="1">
                  <c:v>41349</c:v>
                </c:pt>
                <c:pt idx="2">
                  <c:v>33502</c:v>
                </c:pt>
              </c:numCache>
            </c:numRef>
          </c:val>
          <c:extLst>
            <c:ext xmlns:c16="http://schemas.microsoft.com/office/drawing/2014/chart" uri="{C3380CC4-5D6E-409C-BE32-E72D297353CC}">
              <c16:uniqueId val="{00000002-F7A5-4B33-BC17-3155683B84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{6EB8BF30-FDA0-418F-9B2B-45882CD1FCFB}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8EE-47C0-8FD6-4C4B27B59A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{5798C1FD-A8B2-4FCA-944A-A3968ED0C9DB}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EE-47C0-8FD6-4C4B27B59A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{1C8E91B3-AE12-4024-B795-7A457FAE7650}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EE-47C0-8FD6-4C4B27B59A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{F17FCB41-42A6-44A9-8EA0-0A8E20AAB8DF}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EE-47C0-8FD6-4C4B27B59A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{F7CE8541-8398-4FEE-B036-152C0F1A8C62}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EE-47C0-8FD6-4C4B27B59AD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{2561E556-6420-4EE4-A27C-3423F96478DB}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8EE-47C0-8FD6-4C4B27B59AD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{601B997D-E181-41D4-BF56-B5C16224D634}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8EE-47C0-8FD6-4C4B27B59AD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{156D93B4-2656-43AB-B6E9-ABF57C5D8155}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8EE-47C0-8FD6-4C4B27B59AD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{968D73B3-358B-4D9E-AE5A-5FF2360F68A1}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8EE-47C0-8FD6-4C4B27B59A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47.6</c:v>
                </c:pt>
                <c:pt idx="24">
                  <c:v>49</c:v>
                </c:pt>
                <c:pt idx="32">
                  <c:v>50.2</c:v>
                </c:pt>
              </c:numCache>
            </c:numRef>
          </c:xVal>
          <c:yVal>
            <c:numRef>
              <c:f>公会計指標分析・財政指標組合せ分析表!$BP$51:$DC$51</c:f>
              <c:numCache>
                <c:formatCode>#,##0.0;"▲ "#,##0.0</c:formatCode>
                <c:ptCount val="40"/>
                <c:pt idx="16">
                  <c:v>159.30000000000001</c:v>
                </c:pt>
                <c:pt idx="24">
                  <c:v>162</c:v>
                </c:pt>
                <c:pt idx="32">
                  <c:v>167.4</c:v>
                </c:pt>
              </c:numCache>
            </c:numRef>
          </c:yVal>
          <c:smooth val="0"/>
          <c:extLst>
            <c:ext xmlns:c16="http://schemas.microsoft.com/office/drawing/2014/chart" uri="{C3380CC4-5D6E-409C-BE32-E72D297353CC}">
              <c16:uniqueId val="{00000009-28EE-47C0-8FD6-4C4B27B59AD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{5021BCCE-A4B1-4067-9E95-D534005B8844}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8EE-47C0-8FD6-4C4B27B59A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{8A4E5F84-6505-47A4-BAA3-BAD9B8AFA3E8}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EE-47C0-8FD6-4C4B27B59A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{CB4920E8-ABD6-4ADD-9D5C-FC9CA7A6F6F8}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EE-47C0-8FD6-4C4B27B59A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{C013496F-5AFF-48CA-A85B-4EEC8B7608DE}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EE-47C0-8FD6-4C4B27B59A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{40BE2BC4-0D42-489A-BBBF-C54DADCF623E}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EE-47C0-8FD6-4C4B27B59AD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{05DB2F61-3944-4154-BF82-9DF6B670C67C}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8EE-47C0-8FD6-4C4B27B59AD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{46BCB2AF-126B-4E2C-BA2C-5F01EB231289}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8EE-47C0-8FD6-4C4B27B59AD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{05A2C74F-153C-4884-8FCC-8516415376B9}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8EE-47C0-8FD6-4C4B27B59AD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{37ECFFE7-4B16-48CB-A98A-D318AFA474A7}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8EE-47C0-8FD6-4C4B27B59A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c:ext xmlns:c16="http://schemas.microsoft.com/office/drawing/2014/chart" uri="{C3380CC4-5D6E-409C-BE32-E72D297353CC}">
              <c16:uniqueId val="{00000013-28EE-47C0-8FD6-4C4B27B59ADF}"/>
            </c:ext>
          </c:extLst>
        </c:ser>
        <c:dLbls>
          <c:showLegendKey val="0"/>
          <c:showVal val="1"/>
          <c:showCatName val="0"/>
          <c:showSerName val="0"/>
          <c:showPercent val="0"/>
          <c:showBubbleSize val="0"/>
        </c:dLbls>
        <c:axId val="46179840"/>
        <c:axId val="46181760"/>
      </c:scatterChart>
      <c:valAx>
        <c:axId val="46179840"/>
        <c:scaling>
          <c:orientation val="minMax"/>
          <c:max val="56.5"/>
          <c:min val="4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8"/>
          <c:min val="1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{FF09D092-ABA2-40B1-A37E-F335E27F3C82}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18B-4D47-98A5-D7FD52E8BD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{7D9078B3-63DA-45AA-BB33-F36509BE09DB}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8B-4D47-98A5-D7FD52E8BD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{57285C28-E684-4DCB-9BA5-F3AF059F9DCE}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8B-4D47-98A5-D7FD52E8BD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{32D1B348-C4B0-462A-91A5-DF8E1C17C163}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8B-4D47-98A5-D7FD52E8BD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{2439A0CD-53C6-4179-9101-5F4B839ECF34}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8B-4D47-98A5-D7FD52E8BD1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{E9A92BFE-B9A2-4D5B-AD84-75E2E97149D3}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18B-4D47-98A5-D7FD52E8BD1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{D420DEEC-0E92-4107-9F64-C5312A6B0164}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18B-4D47-98A5-D7FD52E8BD1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{F28FABE0-8FFC-4D58-91C9-AD3F2996A49A}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18B-4D47-98A5-D7FD52E8BD1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{7091CA33-F30A-4B9E-A971-EF01DBC773F6}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18B-4D47-98A5-D7FD52E8BD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12.7</c:v>
                </c:pt>
                <c:pt idx="16">
                  <c:v>11.3</c:v>
                </c:pt>
                <c:pt idx="24">
                  <c:v>10</c:v>
                </c:pt>
                <c:pt idx="32">
                  <c:v>9.4</c:v>
                </c:pt>
              </c:numCache>
            </c:numRef>
          </c:xVal>
          <c:yVal>
            <c:numRef>
              <c:f>公会計指標分析・財政指標組合せ分析表!$BP$73:$DC$73</c:f>
              <c:numCache>
                <c:formatCode>#,##0.0;"▲ "#,##0.0</c:formatCode>
                <c:ptCount val="40"/>
                <c:pt idx="0">
                  <c:v>165.7</c:v>
                </c:pt>
                <c:pt idx="8">
                  <c:v>157</c:v>
                </c:pt>
                <c:pt idx="16">
                  <c:v>159.30000000000001</c:v>
                </c:pt>
                <c:pt idx="24">
                  <c:v>162</c:v>
                </c:pt>
                <c:pt idx="32">
                  <c:v>167.4</c:v>
                </c:pt>
              </c:numCache>
            </c:numRef>
          </c:yVal>
          <c:smooth val="0"/>
          <c:extLst>
            <c:ext xmlns:c16="http://schemas.microsoft.com/office/drawing/2014/chart" uri="{C3380CC4-5D6E-409C-BE32-E72D297353CC}">
              <c16:uniqueId val="{00000009-318B-4D47-98A5-D7FD52E8BD1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{39AE34DD-8781-491F-A5C7-F02017BEFAFC}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18B-4D47-98A5-D7FD52E8BD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{14B0DC67-E6BB-4EB2-8321-3A7D05FFE9C4}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8B-4D47-98A5-D7FD52E8BD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{391E1071-7D15-4BC2-9B13-70AA67FECA21}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8B-4D47-98A5-D7FD52E8BD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{85FF70FA-F97E-4579-B440-44C12B678DF2}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8B-4D47-98A5-D7FD52E8BD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{1AB1C6C2-7E69-4119-9E09-66FE1B010452}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8B-4D47-98A5-D7FD52E8BD1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{DCBD1BFE-A999-4150-8723-514BC7444659}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18B-4D47-98A5-D7FD52E8BD1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{2589D254-08C0-4FD5-A94D-E58E453DE873}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18B-4D47-98A5-D7FD52E8BD1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{5AC4BF76-6433-4249-B905-DCEE2F6F49EE}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18B-4D47-98A5-D7FD52E8BD1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{594121EB-F816-448E-9481-A3016DCD684F}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18B-4D47-98A5-D7FD52E8BD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c:ext xmlns:c16="http://schemas.microsoft.com/office/drawing/2014/chart" uri="{C3380CC4-5D6E-409C-BE32-E72D297353CC}">
              <c16:uniqueId val="{00000013-318B-4D47-98A5-D7FD52E8BD19}"/>
            </c:ext>
          </c:extLst>
        </c:ser>
        <c:dLbls>
          <c:showLegendKey val="0"/>
          <c:showVal val="1"/>
          <c:showCatName val="0"/>
          <c:showSerName val="0"/>
          <c:showPercent val="0"/>
          <c:showBubbleSize val="0"/>
        </c:dLbls>
        <c:axId val="84219776"/>
        <c:axId val="84234240"/>
      </c:scatterChart>
      <c:valAx>
        <c:axId val="84219776"/>
        <c:scaling>
          <c:orientation val="minMax"/>
          <c:max val="16.8"/>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6"/>
          <c:min val="1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実質公債費比率は、県債の発行抑制に努めたことや低金利により利払いが減少したことなどにより、前年度に比べ</a:t>
          </a:r>
          <a:r>
            <a:rPr kumimoji="1" lang="en-US" altLang="ja-JP" sz="1400">
              <a:latin typeface="ＭＳ ゴシック" pitchFamily="49" charset="-128"/>
              <a:ea typeface="ＭＳ ゴシック" pitchFamily="49" charset="-128"/>
            </a:rPr>
            <a:t>0.6 </a:t>
          </a:r>
          <a:r>
            <a:rPr kumimoji="1" lang="ja-JP" altLang="en-US" sz="1400">
              <a:latin typeface="ＭＳ ゴシック" pitchFamily="49" charset="-128"/>
              <a:ea typeface="ＭＳ ゴシック" pitchFamily="49" charset="-128"/>
            </a:rPr>
            <a:t>ポイント改善の</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％となった。 </a:t>
          </a:r>
        </a:p>
        <a:p>
          <a:r>
            <a:rPr kumimoji="1" lang="ja-JP" altLang="en-US" sz="1400">
              <a:latin typeface="ＭＳ ゴシック" pitchFamily="49" charset="-128"/>
              <a:ea typeface="ＭＳ ゴシック" pitchFamily="49" charset="-128"/>
            </a:rPr>
            <a:t>　県債発行に際し、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aseline="0">
              <a:latin typeface="ＭＳ ゴシック" pitchFamily="49" charset="-128"/>
              <a:ea typeface="ＭＳ ゴシック" pitchFamily="49" charset="-128"/>
            </a:rPr>
            <a:t>  減債基金積立相当額の積立ルールが</a:t>
          </a:r>
          <a:r>
            <a:rPr kumimoji="1" lang="en-US" altLang="ja-JP" sz="900" baseline="0">
              <a:latin typeface="ＭＳ ゴシック" pitchFamily="49" charset="-128"/>
              <a:ea typeface="ＭＳ ゴシック" pitchFamily="49" charset="-128"/>
            </a:rPr>
            <a:t>30</a:t>
          </a:r>
          <a:r>
            <a:rPr kumimoji="1" lang="ja-JP" altLang="en-US" sz="900" baseline="0">
              <a:latin typeface="ＭＳ ゴシック" pitchFamily="49" charset="-128"/>
              <a:ea typeface="ＭＳ ゴシック" pitchFamily="49" charset="-128"/>
            </a:rPr>
            <a:t>年償還で毎年度の積立額を発行額の</a:t>
          </a:r>
          <a:r>
            <a:rPr kumimoji="1" lang="en-US" altLang="ja-JP" sz="900" baseline="0">
              <a:latin typeface="ＭＳ ゴシック" pitchFamily="49" charset="-128"/>
              <a:ea typeface="ＭＳ ゴシック" pitchFamily="49" charset="-128"/>
            </a:rPr>
            <a:t>30</a:t>
          </a:r>
          <a:r>
            <a:rPr kumimoji="1" lang="ja-JP" altLang="en-US" sz="900" baseline="0">
              <a:latin typeface="ＭＳ ゴシック" pitchFamily="49" charset="-128"/>
              <a:ea typeface="ＭＳ ゴシック" pitchFamily="49" charset="-128"/>
            </a:rPr>
            <a:t>分の</a:t>
          </a:r>
          <a:r>
            <a:rPr kumimoji="1" lang="en-US" altLang="ja-JP" sz="900" baseline="0">
              <a:latin typeface="ＭＳ ゴシック" pitchFamily="49" charset="-128"/>
              <a:ea typeface="ＭＳ ゴシック" pitchFamily="49" charset="-128"/>
            </a:rPr>
            <a:t>1</a:t>
          </a:r>
          <a:r>
            <a:rPr kumimoji="1" lang="ja-JP" altLang="en-US" sz="900" baseline="0">
              <a:latin typeface="ＭＳ ゴシック" pitchFamily="49" charset="-128"/>
              <a:ea typeface="ＭＳ ゴシック" pitchFamily="49" charset="-128"/>
            </a:rPr>
            <a:t>として設定しているのに対して、本県においては、</a:t>
          </a:r>
          <a:r>
            <a:rPr kumimoji="1" lang="en-US" altLang="ja-JP" sz="900" baseline="0">
              <a:latin typeface="ＭＳ ゴシック" pitchFamily="49" charset="-128"/>
              <a:ea typeface="ＭＳ ゴシック" pitchFamily="49" charset="-128"/>
            </a:rPr>
            <a:t>30</a:t>
          </a:r>
          <a:r>
            <a:rPr kumimoji="1" lang="ja-JP" altLang="en-US" sz="900" baseline="0">
              <a:latin typeface="ＭＳ ゴシック" pitchFamily="49" charset="-128"/>
              <a:ea typeface="ＭＳ ゴシック" pitchFamily="49" charset="-128"/>
            </a:rPr>
            <a:t>年償還で毎年度の積立額を発行額の</a:t>
          </a:r>
          <a:r>
            <a:rPr kumimoji="1" lang="en-US" altLang="ja-JP" sz="900" baseline="0">
              <a:latin typeface="ＭＳ ゴシック" pitchFamily="49" charset="-128"/>
              <a:ea typeface="ＭＳ ゴシック" pitchFamily="49" charset="-128"/>
            </a:rPr>
            <a:t>3.3</a:t>
          </a:r>
          <a:r>
            <a:rPr kumimoji="1" lang="ja-JP" altLang="en-US" sz="900" baseline="0">
              <a:latin typeface="ＭＳ ゴシック" pitchFamily="49" charset="-128"/>
              <a:ea typeface="ＭＳ ゴシック" pitchFamily="49" charset="-128"/>
            </a:rPr>
            <a:t>％と設定しているため、減債基金残高と減債基金積立相当額に乖離が生じている。</a:t>
          </a:r>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等が将来負担すべき負債等の割合を示す将来負担比率は、県債残高などの将来負担額は減少しているものの、将来に備えた基金の残高が減少したこと、また、普通交付税及び臨時財政対策債が減少したことなどから前年度に比べ</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167.4</a:t>
          </a:r>
          <a:r>
            <a:rPr kumimoji="1" lang="ja-JP" altLang="en-US" sz="1400">
              <a:latin typeface="ＭＳ ゴシック" pitchFamily="49" charset="-128"/>
              <a:ea typeface="ＭＳ ゴシック" pitchFamily="49" charset="-128"/>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今後とも大分県行財政改革アクションプランに基づき、全庁を挙げて行財政改革の取組を進め、より持続可能な行財政基盤の確立に努めていく。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国施策関連基金である企業立地促進等基金や地域医療介護総合確保基金の積立額が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億円であった一方、定時償還等に伴う減債基金を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億円、武道スポーツセンターの建設等に伴う県立文化・スポーツ施設等整備基金を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財政調整用基金の残高として、令和元年度末時点で標準財政規模の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・県有施設等整備基金：県有施設の総合的かつ計画的な管理に関する計画の推進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・県立文化・スポーツ施設等整備基金：県立文化施設及びスポーツ施設整備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・県有施設等整備基金：公立大学法人芸術文化短期大学の改修の本格化に伴う取り崩し額の増による基金残高の減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・県立文化・スポーツ施設等整備基金：武道スポーツセンターの建設等に伴う取り崩し額の増による基金残高の減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・県有施設等整備基金：大分県公共施設等総合管理指針に基づき、計画的に老朽化対策等に活用予定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・県立文化・スポーツ施設等整備基金：今後の県立文化施設及びスポーツ施設の改修等に活用予定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災害等による緊急的な財政需要に備えるための積立て額の増に伴う基金残高の増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減債基金を含む財政調整用基金の残高として、令和元年度末時点で標準財政規模の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億円を積み立てた一方、定時償還等で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億円を取り崩したことによる基金残高の減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財政調整基金を含む財政調整用基金の残高として、令和元年度末時点で標準財政規模の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1,160,218
1,147,448
6,340.73
592,252,441
573,937,822
3,054,111
323,526,011
1,026,932,291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年度に公共施設等総合管理指針を策定し、それぞれの公共施設等についても個別施設計画を策定済みである。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当該計画に基づいた施設の維持管理を適切に進めており、有形固定資産減価償却率については、上昇傾向にあるものの類似団体平均と比較すると低い水準にある。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xdr:cNvCxnSpPr/>
      </xdr:nvCxnSpPr>
      <xdr:spPr>
        <a:xfrm flipV="1">
          <a:off x="4300220" y="5193242"/>
          <a:ext cx="1270" cy="99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xdr:cNvSpPr txBox="1"/>
      </xdr:nvSpPr>
      <xdr:spPr>
        <a:xfrm>
          <a:off x="4352925"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xdr:cNvCxnSpPr/>
      </xdr:nvCxnSpPr>
      <xdr:spPr>
        <a:xfrm>
          <a:off x="4213225" y="6184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xdr:cNvSpPr txBox="1"/>
      </xdr:nvSpPr>
      <xdr:spPr>
        <a:xfrm>
          <a:off x="4352925" y="497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xdr:cNvCxnSpPr/>
      </xdr:nvCxnSpPr>
      <xdr:spPr>
        <a:xfrm>
          <a:off x="4213225" y="5193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31979</xdr:rowOff>
    </xdr:from>
    <xdr:ext cx="405111" cy="259045"/>
    <xdr:sp macro="" textlink="">
      <xdr:nvSpPr>
        <xdr:cNvPr id="68" name="有形固定資産減価償却率平均値テキスト"/>
        <xdr:cNvSpPr txBox="1"/>
      </xdr:nvSpPr>
      <xdr:spPr>
        <a:xfrm>
          <a:off x="4352925" y="5600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xdr:cNvSpPr/>
      </xdr:nvSpPr>
      <xdr:spPr>
        <a:xfrm>
          <a:off x="4251325" y="574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xdr:cNvSpPr/>
      </xdr:nvSpPr>
      <xdr:spPr>
        <a:xfrm>
          <a:off x="3616325" y="589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xdr:cNvSpPr/>
      </xdr:nvSpPr>
      <xdr:spPr>
        <a:xfrm>
          <a:off x="2930525" y="5916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xdr:cNvSpPr/>
      </xdr:nvSpPr>
      <xdr:spPr>
        <a:xfrm>
          <a:off x="2244725" y="624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78" name="楕円 77"/>
        <xdr:cNvSpPr/>
      </xdr:nvSpPr>
      <xdr:spPr>
        <a:xfrm>
          <a:off x="4251325" y="6133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155592</xdr:rowOff>
    </xdr:from>
    <xdr:ext cx="405111" cy="259045"/>
    <xdr:sp macro="" textlink="">
      <xdr:nvSpPr>
        <xdr:cNvPr id="79" name="有形固定資産減価償却率該当値テキスト"/>
        <xdr:cNvSpPr txBox="1"/>
      </xdr:nvSpPr>
      <xdr:spPr>
        <a:xfrm>
          <a:off x="4352925"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80" name="楕円 79"/>
        <xdr:cNvSpPr/>
      </xdr:nvSpPr>
      <xdr:spPr>
        <a:xfrm>
          <a:off x="3616325" y="62198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33</xdr:row>
      <xdr:rowOff>34925</xdr:rowOff>
    </xdr:to>
    <xdr:cxnSp macro="">
      <xdr:nvCxnSpPr>
        <xdr:cNvPr id="81" name="直線コネクタ 80"/>
        <xdr:cNvCxnSpPr/>
      </xdr:nvCxnSpPr>
      <xdr:spPr>
        <a:xfrm flipV="1">
          <a:off x="3667125" y="6184265"/>
          <a:ext cx="635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84879</xdr:rowOff>
    </xdr:from>
    <xdr:to>
      <xdr:col>15</xdr:col>
      <xdr:colOff>187325</xdr:colOff>
      <xdr:row>34</xdr:row>
      <xdr:rowOff>15029</xdr:rowOff>
    </xdr:to>
    <xdr:sp macro="" textlink="">
      <xdr:nvSpPr>
        <xdr:cNvPr id="82" name="楕円 81"/>
        <xdr:cNvSpPr/>
      </xdr:nvSpPr>
      <xdr:spPr>
        <a:xfrm>
          <a:off x="2930525" y="63142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34925</xdr:rowOff>
    </xdr:from>
    <xdr:to>
      <xdr:col>19</xdr:col>
      <xdr:colOff>136525</xdr:colOff>
      <xdr:row>33</xdr:row>
      <xdr:rowOff>135679</xdr:rowOff>
    </xdr:to>
    <xdr:cxnSp macro="">
      <xdr:nvCxnSpPr>
        <xdr:cNvPr id="83" name="直線コネクタ 82"/>
        <xdr:cNvCxnSpPr/>
      </xdr:nvCxnSpPr>
      <xdr:spPr>
        <a:xfrm flipV="1">
          <a:off x="2981325" y="6264275"/>
          <a:ext cx="6858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84" name="n_1aveValue有形固定資産減価償却率"/>
        <xdr:cNvSpPr txBox="1"/>
      </xdr:nvSpPr>
      <xdr:spPr>
        <a:xfrm>
          <a:off x="3470919" y="56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85" name="n_2aveValue有形固定資産減価償却率"/>
        <xdr:cNvSpPr txBox="1"/>
      </xdr:nvSpPr>
      <xdr:spPr>
        <a:xfrm>
          <a:off x="2797819" y="570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xdr:cNvSpPr txBox="1"/>
      </xdr:nvSpPr>
      <xdr:spPr>
        <a:xfrm>
          <a:off x="2112019" y="603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87" name="n_1mainValue有形固定資産減価償却率"/>
        <xdr:cNvSpPr txBox="1"/>
      </xdr:nvSpPr>
      <xdr:spPr>
        <a:xfrm>
          <a:off x="3470919"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6156</xdr:rowOff>
    </xdr:from>
    <xdr:ext cx="405111" cy="259045"/>
    <xdr:sp macro="" textlink="">
      <xdr:nvSpPr>
        <xdr:cNvPr id="88" name="n_2mainValue有形固定資産減価償却率"/>
        <xdr:cNvSpPr txBox="1"/>
      </xdr:nvSpPr>
      <xdr:spPr>
        <a:xfrm>
          <a:off x="2797819" y="640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[ 1,226.9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抑制の積極的な実施により、県債残高などの将来負担額は減少傾向にあるものの、臨時財政対策債や地方交付税の減などにより経常一般財源（歳入）等が類似団体平均よりも下回っているため、債務償還比率も平均より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今後とも大分県行財政改革推進計画に基づき、全庁を挙げて行財政改革の取組を進め、より持続可能な行財政基盤の確立に努めていく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105363</xdr:rowOff>
    </xdr:from>
    <xdr:ext cx="560923" cy="259045"/>
    <xdr:sp macro="" textlink="">
      <xdr:nvSpPr>
        <xdr:cNvPr id="119" name="債務償還比率平均値テキスト"/>
        <xdr:cNvSpPr txBox="1"/>
      </xdr:nvSpPr>
      <xdr:spPr>
        <a:xfrm>
          <a:off x="13376275" y="567431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135598</xdr:rowOff>
    </xdr:from>
    <xdr:to>
      <xdr:col>76</xdr:col>
      <xdr:colOff>73025</xdr:colOff>
      <xdr:row>29</xdr:row>
      <xdr:rowOff>65748</xdr:rowOff>
    </xdr:to>
    <xdr:sp macro="" textlink="">
      <xdr:nvSpPr>
        <xdr:cNvPr id="127" name="楕円 126"/>
        <xdr:cNvSpPr/>
      </xdr:nvSpPr>
      <xdr:spPr>
        <a:xfrm>
          <a:off x="13293725" y="55394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158475</xdr:rowOff>
    </xdr:from>
    <xdr:ext cx="560923" cy="259045"/>
    <xdr:sp macro="" textlink="">
      <xdr:nvSpPr>
        <xdr:cNvPr id="128" name="債務償還比率該当値テキスト"/>
        <xdr:cNvSpPr txBox="1"/>
      </xdr:nvSpPr>
      <xdr:spPr>
        <a:xfrm>
          <a:off x="13376275" y="53972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114414</xdr:rowOff>
    </xdr:from>
    <xdr:to>
      <xdr:col>72</xdr:col>
      <xdr:colOff>123825</xdr:colOff>
      <xdr:row>30</xdr:row>
      <xdr:rowOff>44564</xdr:rowOff>
    </xdr:to>
    <xdr:sp macro="" textlink="">
      <xdr:nvSpPr>
        <xdr:cNvPr id="129" name="楕円 128"/>
        <xdr:cNvSpPr/>
      </xdr:nvSpPr>
      <xdr:spPr>
        <a:xfrm>
          <a:off x="12639675" y="56833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14948</xdr:rowOff>
    </xdr:from>
    <xdr:to>
      <xdr:col>76</xdr:col>
      <xdr:colOff>22225</xdr:colOff>
      <xdr:row>29</xdr:row>
      <xdr:rowOff>165214</xdr:rowOff>
    </xdr:to>
    <xdr:cxnSp macro="">
      <xdr:nvCxnSpPr>
        <xdr:cNvPr id="130" name="直線コネクタ 129"/>
        <xdr:cNvCxnSpPr/>
      </xdr:nvCxnSpPr>
      <xdr:spPr>
        <a:xfrm flipV="1">
          <a:off x="12690475" y="5583898"/>
          <a:ext cx="635000" cy="1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40441</xdr:rowOff>
    </xdr:from>
    <xdr:ext cx="560923" cy="259045"/>
    <xdr:sp macro="" textlink="">
      <xdr:nvSpPr>
        <xdr:cNvPr id="131" name="n_1aveValue債務償還比率"/>
        <xdr:cNvSpPr txBox="1"/>
      </xdr:nvSpPr>
      <xdr:spPr>
        <a:xfrm>
          <a:off x="12435413" y="57744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61091</xdr:rowOff>
    </xdr:from>
    <xdr:ext cx="560923" cy="259045"/>
    <xdr:sp macro="" textlink="">
      <xdr:nvSpPr>
        <xdr:cNvPr id="132" name="n_1mainValue債務償還比率"/>
        <xdr:cNvSpPr txBox="1"/>
      </xdr:nvSpPr>
      <xdr:spPr>
        <a:xfrm>
          <a:off x="12435413" y="54649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1,160,218
1,147,448
6,340.73
592,252,441
573,937,822
3,054,111
323,526,011
1,026,932,291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xdr:cNvCxnSpPr/>
      </xdr:nvCxnSpPr>
      <xdr:spPr>
        <a:xfrm flipV="1">
          <a:off x="4176395" y="562737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xdr:cNvSpPr txBox="1"/>
      </xdr:nvSpPr>
      <xdr:spPr>
        <a:xfrm>
          <a:off x="42291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xdr:cNvSpPr txBox="1"/>
      </xdr:nvSpPr>
      <xdr:spPr>
        <a:xfrm>
          <a:off x="42291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41419</xdr:rowOff>
    </xdr:from>
    <xdr:ext cx="405111" cy="259045"/>
    <xdr:sp macro="" textlink="">
      <xdr:nvSpPr>
        <xdr:cNvPr id="59" name="【道路】&#10;有形固定資産減価償却率平均値テキスト"/>
        <xdr:cNvSpPr txBox="1"/>
      </xdr:nvSpPr>
      <xdr:spPr>
        <a:xfrm>
          <a:off x="4229100" y="6321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xdr:cNvSpPr/>
      </xdr:nvSpPr>
      <xdr:spPr>
        <a:xfrm>
          <a:off x="41275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xdr:cNvSpPr/>
      </xdr:nvSpPr>
      <xdr:spPr>
        <a:xfrm>
          <a:off x="25717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xdr:cNvSpPr/>
      </xdr:nvSpPr>
      <xdr:spPr>
        <a:xfrm>
          <a:off x="1778000" y="68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69" name="楕円 68"/>
        <xdr:cNvSpPr/>
      </xdr:nvSpPr>
      <xdr:spPr>
        <a:xfrm>
          <a:off x="4127500" y="65415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74693</xdr:rowOff>
    </xdr:from>
    <xdr:ext cx="405111" cy="259045"/>
    <xdr:sp macro="" textlink="">
      <xdr:nvSpPr>
        <xdr:cNvPr id="70" name="【道路】&#10;有形固定資産減価償却率該当値テキスト"/>
        <xdr:cNvSpPr txBox="1"/>
      </xdr:nvSpPr>
      <xdr:spPr>
        <a:xfrm>
          <a:off x="4229100"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151130</xdr:rowOff>
    </xdr:from>
    <xdr:to>
      <xdr:col>20</xdr:col>
      <xdr:colOff>38100</xdr:colOff>
      <xdr:row>40</xdr:row>
      <xdr:rowOff>81280</xdr:rowOff>
    </xdr:to>
    <xdr:sp macro="" textlink="">
      <xdr:nvSpPr>
        <xdr:cNvPr id="71" name="楕円 70"/>
        <xdr:cNvSpPr/>
      </xdr:nvSpPr>
      <xdr:spPr>
        <a:xfrm>
          <a:off x="3384550" y="6596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147066</xdr:rowOff>
    </xdr:from>
    <xdr:to>
      <xdr:col>24</xdr:col>
      <xdr:colOff>63500</xdr:colOff>
      <xdr:row>40</xdr:row>
      <xdr:rowOff>30480</xdr:rowOff>
    </xdr:to>
    <xdr:cxnSp macro="">
      <xdr:nvCxnSpPr>
        <xdr:cNvPr id="72" name="直線コネクタ 71"/>
        <xdr:cNvCxnSpPr/>
      </xdr:nvCxnSpPr>
      <xdr:spPr>
        <a:xfrm flipV="1">
          <a:off x="3429000" y="6592316"/>
          <a:ext cx="7493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39116</xdr:rowOff>
    </xdr:from>
    <xdr:to>
      <xdr:col>15</xdr:col>
      <xdr:colOff>101600</xdr:colOff>
      <xdr:row>40</xdr:row>
      <xdr:rowOff>140716</xdr:rowOff>
    </xdr:to>
    <xdr:sp macro="" textlink="">
      <xdr:nvSpPr>
        <xdr:cNvPr id="73" name="楕円 72"/>
        <xdr:cNvSpPr/>
      </xdr:nvSpPr>
      <xdr:spPr>
        <a:xfrm>
          <a:off x="257175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89916</xdr:rowOff>
    </xdr:to>
    <xdr:cxnSp macro="">
      <xdr:nvCxnSpPr>
        <xdr:cNvPr id="74" name="直線コネクタ 73"/>
        <xdr:cNvCxnSpPr/>
      </xdr:nvCxnSpPr>
      <xdr:spPr>
        <a:xfrm flipV="1">
          <a:off x="2622550" y="6640830"/>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5" name="n_1aveValue【道路】&#10;有形固定資産減価償却率"/>
        <xdr:cNvSpPr txBox="1"/>
      </xdr:nvSpPr>
      <xdr:spPr>
        <a:xfrm>
          <a:off x="3239144" y="631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141241</xdr:rowOff>
    </xdr:from>
    <xdr:ext cx="405111" cy="259045"/>
    <xdr:sp macro="" textlink="">
      <xdr:nvSpPr>
        <xdr:cNvPr id="76" name="n_2aveValue【道路】&#10;有形固定資産減価償却率"/>
        <xdr:cNvSpPr txBox="1"/>
      </xdr:nvSpPr>
      <xdr:spPr>
        <a:xfrm>
          <a:off x="2439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7" name="n_3aveValue【道路】&#10;有形固定資産減価償却率"/>
        <xdr:cNvSpPr txBox="1"/>
      </xdr:nvSpPr>
      <xdr:spPr>
        <a:xfrm>
          <a:off x="1645294" y="660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72407</xdr:rowOff>
    </xdr:from>
    <xdr:ext cx="405111" cy="259045"/>
    <xdr:sp macro="" textlink="">
      <xdr:nvSpPr>
        <xdr:cNvPr id="78" name="n_1mainValue【道路】&#10;有形固定資産減価償却率"/>
        <xdr:cNvSpPr txBox="1"/>
      </xdr:nvSpPr>
      <xdr:spPr>
        <a:xfrm>
          <a:off x="32391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131843</xdr:rowOff>
    </xdr:from>
    <xdr:ext cx="405111" cy="259045"/>
    <xdr:sp macro="" textlink="">
      <xdr:nvSpPr>
        <xdr:cNvPr id="79" name="n_2mainValue【道路】&#10;有形固定資産減価償却率"/>
        <xdr:cNvSpPr txBox="1"/>
      </xdr:nvSpPr>
      <xdr:spPr>
        <a:xfrm>
          <a:off x="2439044" y="67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3" name="直線コネクタ 102"/>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4" name="【道路】&#10;一人当たり延長最小値テキスト"/>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5" name="直線コネクタ 104"/>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6" name="【道路】&#10;一人当たり延長最大値テキスト"/>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7" name="直線コネクタ 106"/>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17906</xdr:rowOff>
    </xdr:from>
    <xdr:ext cx="469744" cy="259045"/>
    <xdr:sp macro="" textlink="">
      <xdr:nvSpPr>
        <xdr:cNvPr id="108" name="【道路】&#10;一人当たり延長平均値テキスト"/>
        <xdr:cNvSpPr txBox="1"/>
      </xdr:nvSpPr>
      <xdr:spPr>
        <a:xfrm>
          <a:off x="9480550" y="61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09" name="フローチャート: 判断 108"/>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10" name="フローチャート: 判断 109"/>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1" name="フローチャート: 判断 110"/>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12" name="フローチャート: 判断 111"/>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26380</xdr:rowOff>
    </xdr:from>
    <xdr:to>
      <xdr:col>55</xdr:col>
      <xdr:colOff>50800</xdr:colOff>
      <xdr:row>38</xdr:row>
      <xdr:rowOff>127980</xdr:rowOff>
    </xdr:to>
    <xdr:sp macro="" textlink="">
      <xdr:nvSpPr>
        <xdr:cNvPr id="118" name="楕円 117"/>
        <xdr:cNvSpPr/>
      </xdr:nvSpPr>
      <xdr:spPr>
        <a:xfrm>
          <a:off x="9398000" y="6306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4807</xdr:rowOff>
    </xdr:from>
    <xdr:ext cx="469744" cy="259045"/>
    <xdr:sp macro="" textlink="">
      <xdr:nvSpPr>
        <xdr:cNvPr id="119" name="【道路】&#10;一人当たり延長該当値テキスト"/>
        <xdr:cNvSpPr txBox="1"/>
      </xdr:nvSpPr>
      <xdr:spPr>
        <a:xfrm>
          <a:off x="9480550" y="628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32258</xdr:rowOff>
    </xdr:from>
    <xdr:to>
      <xdr:col>50</xdr:col>
      <xdr:colOff>165100</xdr:colOff>
      <xdr:row>38</xdr:row>
      <xdr:rowOff>133858</xdr:rowOff>
    </xdr:to>
    <xdr:sp macro="" textlink="">
      <xdr:nvSpPr>
        <xdr:cNvPr id="120" name="楕円 119"/>
        <xdr:cNvSpPr/>
      </xdr:nvSpPr>
      <xdr:spPr>
        <a:xfrm>
          <a:off x="8636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77180</xdr:rowOff>
    </xdr:from>
    <xdr:to>
      <xdr:col>55</xdr:col>
      <xdr:colOff>0</xdr:colOff>
      <xdr:row>38</xdr:row>
      <xdr:rowOff>83058</xdr:rowOff>
    </xdr:to>
    <xdr:cxnSp macro="">
      <xdr:nvCxnSpPr>
        <xdr:cNvPr id="121" name="直線コネクタ 120"/>
        <xdr:cNvCxnSpPr/>
      </xdr:nvCxnSpPr>
      <xdr:spPr>
        <a:xfrm flipV="1">
          <a:off x="8686800" y="6357330"/>
          <a:ext cx="74295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35197</xdr:rowOff>
    </xdr:from>
    <xdr:to>
      <xdr:col>46</xdr:col>
      <xdr:colOff>38100</xdr:colOff>
      <xdr:row>38</xdr:row>
      <xdr:rowOff>136797</xdr:rowOff>
    </xdr:to>
    <xdr:sp macro="" textlink="">
      <xdr:nvSpPr>
        <xdr:cNvPr id="122" name="楕円 121"/>
        <xdr:cNvSpPr/>
      </xdr:nvSpPr>
      <xdr:spPr>
        <a:xfrm>
          <a:off x="7842250" y="63153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83058</xdr:rowOff>
    </xdr:from>
    <xdr:to>
      <xdr:col>50</xdr:col>
      <xdr:colOff>114300</xdr:colOff>
      <xdr:row>38</xdr:row>
      <xdr:rowOff>85997</xdr:rowOff>
    </xdr:to>
    <xdr:cxnSp macro="">
      <xdr:nvCxnSpPr>
        <xdr:cNvPr id="123" name="直線コネクタ 122"/>
        <xdr:cNvCxnSpPr/>
      </xdr:nvCxnSpPr>
      <xdr:spPr>
        <a:xfrm flipV="1">
          <a:off x="7886700" y="6363208"/>
          <a:ext cx="8001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139608</xdr:rowOff>
    </xdr:from>
    <xdr:ext cx="469744" cy="259045"/>
    <xdr:sp macro="" textlink="">
      <xdr:nvSpPr>
        <xdr:cNvPr id="124" name="n_1aveValue【道路】&#10;一人当たり延長"/>
        <xdr:cNvSpPr txBox="1"/>
      </xdr:nvSpPr>
      <xdr:spPr>
        <a:xfrm>
          <a:off x="8458277" y="60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5" name="n_2aveValue【道路】&#10;一人当たり延長"/>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6" name="n_3aveValue【道路】&#10;一人当たり延長"/>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124985</xdr:rowOff>
    </xdr:from>
    <xdr:ext cx="469744" cy="259045"/>
    <xdr:sp macro="" textlink="">
      <xdr:nvSpPr>
        <xdr:cNvPr id="127" name="n_1mainValue【道路】&#10;一人当たり延長"/>
        <xdr:cNvSpPr txBox="1"/>
      </xdr:nvSpPr>
      <xdr:spPr>
        <a:xfrm>
          <a:off x="8458277" y="64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127924</xdr:rowOff>
    </xdr:from>
    <xdr:ext cx="469744" cy="259045"/>
    <xdr:sp macro="" textlink="">
      <xdr:nvSpPr>
        <xdr:cNvPr id="128" name="n_2mainValue【道路】&#10;一人当たり延長"/>
        <xdr:cNvSpPr txBox="1"/>
      </xdr:nvSpPr>
      <xdr:spPr>
        <a:xfrm>
          <a:off x="7677227" y="640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49" name="直線コネクタ 148"/>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0"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1" name="直線コネクタ 150"/>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52" name="【橋りょう・トンネル】&#10;有形固定資産減価償却率最大値テキスト"/>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53" name="直線コネクタ 152"/>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122953</xdr:rowOff>
    </xdr:from>
    <xdr:ext cx="405111" cy="259045"/>
    <xdr:sp macro="" textlink="">
      <xdr:nvSpPr>
        <xdr:cNvPr id="154" name="【橋りょう・トンネル】&#10;有形固定資産減価償却率平均値テキスト"/>
        <xdr:cNvSpPr txBox="1"/>
      </xdr:nvSpPr>
      <xdr:spPr>
        <a:xfrm>
          <a:off x="4229100" y="9870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55" name="フローチャート: 判断 154"/>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6" name="フローチャート: 判断 155"/>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7" name="フローチャート: 判断 156"/>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58" name="フローチャート: 判断 157"/>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64" name="楕円 163"/>
        <xdr:cNvSpPr/>
      </xdr:nvSpPr>
      <xdr:spPr>
        <a:xfrm>
          <a:off x="4127500" y="10193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31005</xdr:rowOff>
    </xdr:from>
    <xdr:ext cx="405111" cy="259045"/>
    <xdr:sp macro="" textlink="">
      <xdr:nvSpPr>
        <xdr:cNvPr id="165" name="【橋りょう・トンネル】&#10;有形固定資産減価償却率該当値テキスト"/>
        <xdr:cNvSpPr txBox="1"/>
      </xdr:nvSpPr>
      <xdr:spPr>
        <a:xfrm>
          <a:off x="4229100" y="1010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66" name="楕円 165"/>
        <xdr:cNvSpPr/>
      </xdr:nvSpPr>
      <xdr:spPr>
        <a:xfrm>
          <a:off x="3384550" y="102209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166878</xdr:rowOff>
    </xdr:from>
    <xdr:to>
      <xdr:col>24</xdr:col>
      <xdr:colOff>63500</xdr:colOff>
      <xdr:row>62</xdr:row>
      <xdr:rowOff>22860</xdr:rowOff>
    </xdr:to>
    <xdr:cxnSp macro="">
      <xdr:nvCxnSpPr>
        <xdr:cNvPr id="167" name="直線コネクタ 166"/>
        <xdr:cNvCxnSpPr/>
      </xdr:nvCxnSpPr>
      <xdr:spPr>
        <a:xfrm flipV="1">
          <a:off x="3429000" y="10244328"/>
          <a:ext cx="7493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161798</xdr:rowOff>
    </xdr:from>
    <xdr:to>
      <xdr:col>15</xdr:col>
      <xdr:colOff>101600</xdr:colOff>
      <xdr:row>62</xdr:row>
      <xdr:rowOff>91948</xdr:rowOff>
    </xdr:to>
    <xdr:sp macro="" textlink="">
      <xdr:nvSpPr>
        <xdr:cNvPr id="168" name="楕円 167"/>
        <xdr:cNvSpPr/>
      </xdr:nvSpPr>
      <xdr:spPr>
        <a:xfrm>
          <a:off x="2571750" y="102392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41148</xdr:rowOff>
    </xdr:to>
    <xdr:cxnSp macro="">
      <xdr:nvCxnSpPr>
        <xdr:cNvPr id="169" name="直線コネクタ 168"/>
        <xdr:cNvCxnSpPr/>
      </xdr:nvCxnSpPr>
      <xdr:spPr>
        <a:xfrm flipV="1">
          <a:off x="2622550" y="10265410"/>
          <a:ext cx="8064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129049</xdr:rowOff>
    </xdr:from>
    <xdr:ext cx="405111" cy="259045"/>
    <xdr:sp macro="" textlink="">
      <xdr:nvSpPr>
        <xdr:cNvPr id="170" name="n_1aveValue【橋りょう・トンネル】&#10;有形固定資産減価償却率"/>
        <xdr:cNvSpPr txBox="1"/>
      </xdr:nvSpPr>
      <xdr:spPr>
        <a:xfrm>
          <a:off x="32391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142765</xdr:rowOff>
    </xdr:from>
    <xdr:ext cx="405111" cy="259045"/>
    <xdr:sp macro="" textlink="">
      <xdr:nvSpPr>
        <xdr:cNvPr id="171" name="n_2aveValue【橋りょう・トンネル】&#10;有形固定資産減価償却率"/>
        <xdr:cNvSpPr txBox="1"/>
      </xdr:nvSpPr>
      <xdr:spPr>
        <a:xfrm>
          <a:off x="2439044" y="98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72" name="n_3aveValue【橋りょう・トンネル】&#10;有形固定資産減価償却率"/>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73" name="n_1mainValue【橋りょう・トンネル】&#10;有形固定資産減価償却率"/>
        <xdr:cNvSpPr txBox="1"/>
      </xdr:nvSpPr>
      <xdr:spPr>
        <a:xfrm>
          <a:off x="3239144" y="1030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83075</xdr:rowOff>
    </xdr:from>
    <xdr:ext cx="405111" cy="259045"/>
    <xdr:sp macro="" textlink="">
      <xdr:nvSpPr>
        <xdr:cNvPr id="174" name="n_2mainValue【橋りょう・トンネル】&#10;有形固定資産減価償却率"/>
        <xdr:cNvSpPr txBox="1"/>
      </xdr:nvSpPr>
      <xdr:spPr>
        <a:xfrm>
          <a:off x="2439044" y="1032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3" name="テキスト ボックス 182"/>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5" name="テキスト ボックス 184"/>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95" name="直線コネクタ 194"/>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96" name="【橋りょう・トンネル】&#10;一人当たり有形固定資産（償却資産）額最小値テキスト"/>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97" name="直線コネクタ 196"/>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198" name="【橋りょう・トンネル】&#10;一人当たり有形固定資産（償却資産）額最大値テキスト"/>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199" name="直線コネクタ 198"/>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43249</xdr:rowOff>
    </xdr:from>
    <xdr:ext cx="599010" cy="259045"/>
    <xdr:sp macro="" textlink="">
      <xdr:nvSpPr>
        <xdr:cNvPr id="200" name="【橋りょう・トンネル】&#10;一人当たり有形固定資産（償却資産）額平均値テキスト"/>
        <xdr:cNvSpPr txBox="1"/>
      </xdr:nvSpPr>
      <xdr:spPr>
        <a:xfrm>
          <a:off x="9480550" y="9955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201" name="フローチャート: 判断 200"/>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202" name="フローチャート: 判断 201"/>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203" name="フローチャート: 判断 202"/>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204" name="フローチャート: 判断 203"/>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78208</xdr:rowOff>
    </xdr:from>
    <xdr:to>
      <xdr:col>55</xdr:col>
      <xdr:colOff>50800</xdr:colOff>
      <xdr:row>60</xdr:row>
      <xdr:rowOff>8358</xdr:rowOff>
    </xdr:to>
    <xdr:sp macro="" textlink="">
      <xdr:nvSpPr>
        <xdr:cNvPr id="210" name="楕円 209"/>
        <xdr:cNvSpPr/>
      </xdr:nvSpPr>
      <xdr:spPr>
        <a:xfrm>
          <a:off x="9398000" y="98254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101085</xdr:rowOff>
    </xdr:from>
    <xdr:ext cx="599010" cy="259045"/>
    <xdr:sp macro="" textlink="">
      <xdr:nvSpPr>
        <xdr:cNvPr id="211" name="【橋りょう・トンネル】&#10;一人当たり有形固定資産（償却資産）額該当値テキスト"/>
        <xdr:cNvSpPr txBox="1"/>
      </xdr:nvSpPr>
      <xdr:spPr>
        <a:xfrm>
          <a:off x="9480550" y="968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101617</xdr:rowOff>
    </xdr:from>
    <xdr:to>
      <xdr:col>50</xdr:col>
      <xdr:colOff>165100</xdr:colOff>
      <xdr:row>60</xdr:row>
      <xdr:rowOff>31767</xdr:rowOff>
    </xdr:to>
    <xdr:sp macro="" textlink="">
      <xdr:nvSpPr>
        <xdr:cNvPr id="212" name="楕円 211"/>
        <xdr:cNvSpPr/>
      </xdr:nvSpPr>
      <xdr:spPr>
        <a:xfrm>
          <a:off x="8636000" y="98488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129008</xdr:rowOff>
    </xdr:from>
    <xdr:to>
      <xdr:col>55</xdr:col>
      <xdr:colOff>0</xdr:colOff>
      <xdr:row>59</xdr:row>
      <xdr:rowOff>152417</xdr:rowOff>
    </xdr:to>
    <xdr:cxnSp macro="">
      <xdr:nvCxnSpPr>
        <xdr:cNvPr id="213" name="直線コネクタ 212"/>
        <xdr:cNvCxnSpPr/>
      </xdr:nvCxnSpPr>
      <xdr:spPr>
        <a:xfrm flipV="1">
          <a:off x="8686800" y="9876258"/>
          <a:ext cx="74295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136583</xdr:rowOff>
    </xdr:from>
    <xdr:to>
      <xdr:col>46</xdr:col>
      <xdr:colOff>38100</xdr:colOff>
      <xdr:row>60</xdr:row>
      <xdr:rowOff>66733</xdr:rowOff>
    </xdr:to>
    <xdr:sp macro="" textlink="">
      <xdr:nvSpPr>
        <xdr:cNvPr id="214" name="楕円 213"/>
        <xdr:cNvSpPr/>
      </xdr:nvSpPr>
      <xdr:spPr>
        <a:xfrm>
          <a:off x="7842250" y="98838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152417</xdr:rowOff>
    </xdr:from>
    <xdr:to>
      <xdr:col>50</xdr:col>
      <xdr:colOff>114300</xdr:colOff>
      <xdr:row>60</xdr:row>
      <xdr:rowOff>15933</xdr:rowOff>
    </xdr:to>
    <xdr:cxnSp macro="">
      <xdr:nvCxnSpPr>
        <xdr:cNvPr id="215" name="直線コネクタ 214"/>
        <xdr:cNvCxnSpPr/>
      </xdr:nvCxnSpPr>
      <xdr:spPr>
        <a:xfrm flipV="1">
          <a:off x="7886700" y="9899667"/>
          <a:ext cx="800100" cy="2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156565</xdr:rowOff>
    </xdr:from>
    <xdr:ext cx="599010" cy="259045"/>
    <xdr:sp macro="" textlink="">
      <xdr:nvSpPr>
        <xdr:cNvPr id="216" name="n_1aveValue【橋りょう・トンネル】&#10;一人当たり有形固定資産（償却資産）額"/>
        <xdr:cNvSpPr txBox="1"/>
      </xdr:nvSpPr>
      <xdr:spPr>
        <a:xfrm>
          <a:off x="8399995" y="100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81439</xdr:rowOff>
    </xdr:from>
    <xdr:ext cx="599010" cy="259045"/>
    <xdr:sp macro="" textlink="">
      <xdr:nvSpPr>
        <xdr:cNvPr id="217" name="n_2aveValue【橋りょう・トンネル】&#10;一人当たり有形固定資産（償却資産）額"/>
        <xdr:cNvSpPr txBox="1"/>
      </xdr:nvSpPr>
      <xdr:spPr>
        <a:xfrm>
          <a:off x="7612595" y="999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18" name="n_3aveValue【橋りょう・トンネル】&#10;一人当たり有形固定資産（償却資産）額"/>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48294</xdr:rowOff>
    </xdr:from>
    <xdr:ext cx="599010" cy="259045"/>
    <xdr:sp macro="" textlink="">
      <xdr:nvSpPr>
        <xdr:cNvPr id="219" name="n_1mainValue【橋りょう・トンネル】&#10;一人当たり有形固定資産（償却資産）額"/>
        <xdr:cNvSpPr txBox="1"/>
      </xdr:nvSpPr>
      <xdr:spPr>
        <a:xfrm>
          <a:off x="8399995" y="963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83260</xdr:rowOff>
    </xdr:from>
    <xdr:ext cx="599010" cy="259045"/>
    <xdr:sp macro="" textlink="">
      <xdr:nvSpPr>
        <xdr:cNvPr id="220" name="n_2mainValue【橋りょう・トンネル】&#10;一人当たり有形固定資産（償却資産）額"/>
        <xdr:cNvSpPr txBox="1"/>
      </xdr:nvSpPr>
      <xdr:spPr>
        <a:xfrm>
          <a:off x="7612595" y="966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2" name="正方形/長方形 221"/>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3" name="正方形/長方形 222"/>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4" name="正方形/長方形 223"/>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5" name="正方形/長方形 224"/>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43" name="直線コネクタ 242"/>
        <xdr:cNvCxnSpPr/>
      </xdr:nvCxnSpPr>
      <xdr:spPr>
        <a:xfrm flipV="1">
          <a:off x="4176395" y="13051789"/>
          <a:ext cx="127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44" name="【公営住宅】&#10;有形固定資産減価償却率最小値テキスト"/>
        <xdr:cNvSpPr txBox="1"/>
      </xdr:nvSpPr>
      <xdr:spPr>
        <a:xfrm>
          <a:off x="42291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45" name="直線コネクタ 244"/>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46" name="【公営住宅】&#10;有形固定資産減価償却率最大値テキスト"/>
        <xdr:cNvSpPr txBox="1"/>
      </xdr:nvSpPr>
      <xdr:spPr>
        <a:xfrm>
          <a:off x="4229100" y="128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47" name="直線コネクタ 246"/>
        <xdr:cNvCxnSpPr/>
      </xdr:nvCxnSpPr>
      <xdr:spPr>
        <a:xfrm>
          <a:off x="41084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44466</xdr:rowOff>
    </xdr:from>
    <xdr:ext cx="405111" cy="259045"/>
    <xdr:sp macro="" textlink="">
      <xdr:nvSpPr>
        <xdr:cNvPr id="248" name="【公営住宅】&#10;有形固定資産減価償却率平均値テキスト"/>
        <xdr:cNvSpPr txBox="1"/>
      </xdr:nvSpPr>
      <xdr:spPr>
        <a:xfrm>
          <a:off x="4229100" y="13589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9" name="フローチャート: 判断 248"/>
        <xdr:cNvSpPr/>
      </xdr:nvSpPr>
      <xdr:spPr>
        <a:xfrm>
          <a:off x="41275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50" name="フローチャート: 判断 249"/>
        <xdr:cNvSpPr/>
      </xdr:nvSpPr>
      <xdr:spPr>
        <a:xfrm>
          <a:off x="33845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51" name="フローチャート: 判断 250"/>
        <xdr:cNvSpPr/>
      </xdr:nvSpPr>
      <xdr:spPr>
        <a:xfrm>
          <a:off x="257175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52" name="フローチャート: 判断 251"/>
        <xdr:cNvSpPr/>
      </xdr:nvSpPr>
      <xdr:spPr>
        <a:xfrm>
          <a:off x="1778000" y="140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258" name="楕円 257"/>
        <xdr:cNvSpPr/>
      </xdr:nvSpPr>
      <xdr:spPr>
        <a:xfrm>
          <a:off x="4127500" y="13860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129557</xdr:rowOff>
    </xdr:from>
    <xdr:ext cx="405111" cy="259045"/>
    <xdr:sp macro="" textlink="">
      <xdr:nvSpPr>
        <xdr:cNvPr id="259" name="【公営住宅】&#10;有形固定資産減価償却率該当値テキスト"/>
        <xdr:cNvSpPr txBox="1"/>
      </xdr:nvSpPr>
      <xdr:spPr>
        <a:xfrm>
          <a:off x="4229100" y="1383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60" name="楕円 259"/>
        <xdr:cNvSpPr/>
      </xdr:nvSpPr>
      <xdr:spPr>
        <a:xfrm>
          <a:off x="3384550" y="13953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129539</xdr:rowOff>
    </xdr:to>
    <xdr:cxnSp macro="">
      <xdr:nvCxnSpPr>
        <xdr:cNvPr id="261" name="直線コネクタ 260"/>
        <xdr:cNvCxnSpPr/>
      </xdr:nvCxnSpPr>
      <xdr:spPr>
        <a:xfrm flipV="1">
          <a:off x="3429000" y="13905230"/>
          <a:ext cx="7493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59689</xdr:rowOff>
    </xdr:from>
    <xdr:to>
      <xdr:col>15</xdr:col>
      <xdr:colOff>101600</xdr:colOff>
      <xdr:row>85</xdr:row>
      <xdr:rowOff>161289</xdr:rowOff>
    </xdr:to>
    <xdr:sp macro="" textlink="">
      <xdr:nvSpPr>
        <xdr:cNvPr id="262" name="楕円 261"/>
        <xdr:cNvSpPr/>
      </xdr:nvSpPr>
      <xdr:spPr>
        <a:xfrm>
          <a:off x="257175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85</xdr:row>
      <xdr:rowOff>110489</xdr:rowOff>
    </xdr:to>
    <xdr:cxnSp macro="">
      <xdr:nvCxnSpPr>
        <xdr:cNvPr id="263" name="直線コネクタ 262"/>
        <xdr:cNvCxnSpPr/>
      </xdr:nvCxnSpPr>
      <xdr:spPr>
        <a:xfrm flipV="1">
          <a:off x="2622550" y="14004289"/>
          <a:ext cx="80645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44466</xdr:rowOff>
    </xdr:from>
    <xdr:ext cx="405111" cy="259045"/>
    <xdr:sp macro="" textlink="">
      <xdr:nvSpPr>
        <xdr:cNvPr id="264" name="n_1aveValue【公営住宅】&#10;有形固定資産減価償却率"/>
        <xdr:cNvSpPr txBox="1"/>
      </xdr:nvSpPr>
      <xdr:spPr>
        <a:xfrm>
          <a:off x="32391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158766</xdr:rowOff>
    </xdr:from>
    <xdr:ext cx="405111" cy="259045"/>
    <xdr:sp macro="" textlink="">
      <xdr:nvSpPr>
        <xdr:cNvPr id="265" name="n_2aveValue【公営住宅】&#10;有形固定資産減価償却率"/>
        <xdr:cNvSpPr txBox="1"/>
      </xdr:nvSpPr>
      <xdr:spPr>
        <a:xfrm>
          <a:off x="2439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66" name="n_3aveValue【公営住宅】&#10;有形固定資産減価償却率"/>
        <xdr:cNvSpPr txBox="1"/>
      </xdr:nvSpPr>
      <xdr:spPr>
        <a:xfrm>
          <a:off x="16452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67" name="n_1mainValue【公営住宅】&#10;有形固定資産減価償却率"/>
        <xdr:cNvSpPr txBox="1"/>
      </xdr:nvSpPr>
      <xdr:spPr>
        <a:xfrm>
          <a:off x="32391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152416</xdr:rowOff>
    </xdr:from>
    <xdr:ext cx="405111" cy="259045"/>
    <xdr:sp macro="" textlink="">
      <xdr:nvSpPr>
        <xdr:cNvPr id="268" name="n_2mainValue【公営住宅】&#10;有形固定資産減価償却率"/>
        <xdr:cNvSpPr txBox="1"/>
      </xdr:nvSpPr>
      <xdr:spPr>
        <a:xfrm>
          <a:off x="2439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0" name="正方形/長方形 269"/>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1" name="正方形/長方形 270"/>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2" name="正方形/長方形 271"/>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3" name="正方形/長方形 272"/>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7" name="テキスト ボックス 276"/>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91" name="直線コネクタ 290"/>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92" name="【公営住宅】&#10;一人当たり面積最小値テキスト"/>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93" name="直線コネクタ 292"/>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94" name="【公営住宅】&#10;一人当たり面積最大値テキスト"/>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95" name="直線コネクタ 294"/>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17797</xdr:rowOff>
    </xdr:from>
    <xdr:ext cx="469744" cy="259045"/>
    <xdr:sp macro="" textlink="">
      <xdr:nvSpPr>
        <xdr:cNvPr id="296" name="【公営住宅】&#10;一人当たり面積平均値テキスト"/>
        <xdr:cNvSpPr txBox="1"/>
      </xdr:nvSpPr>
      <xdr:spPr>
        <a:xfrm>
          <a:off x="9480550" y="1356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97" name="フローチャート: 判断 296"/>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98" name="フローチャート: 判断 297"/>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299" name="フローチャート: 判断 298"/>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300" name="フローチャート: 判断 299"/>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6" name="楕円 305"/>
        <xdr:cNvSpPr/>
      </xdr:nvSpPr>
      <xdr:spPr>
        <a:xfrm>
          <a:off x="9398000" y="137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156227</xdr:rowOff>
    </xdr:from>
    <xdr:ext cx="469744" cy="259045"/>
    <xdr:sp macro="" textlink="">
      <xdr:nvSpPr>
        <xdr:cNvPr id="307" name="【公営住宅】&#10;一人当たり面積該当値テキスト"/>
        <xdr:cNvSpPr txBox="1"/>
      </xdr:nvSpPr>
      <xdr:spPr>
        <a:xfrm>
          <a:off x="9480550" y="137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xdr:rowOff>
    </xdr:from>
    <xdr:to>
      <xdr:col>50</xdr:col>
      <xdr:colOff>165100</xdr:colOff>
      <xdr:row>83</xdr:row>
      <xdr:rowOff>115570</xdr:rowOff>
    </xdr:to>
    <xdr:sp macro="" textlink="">
      <xdr:nvSpPr>
        <xdr:cNvPr id="308" name="楕円 307"/>
        <xdr:cNvSpPr/>
      </xdr:nvSpPr>
      <xdr:spPr>
        <a:xfrm>
          <a:off x="8636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57150</xdr:rowOff>
    </xdr:from>
    <xdr:to>
      <xdr:col>55</xdr:col>
      <xdr:colOff>0</xdr:colOff>
      <xdr:row>83</xdr:row>
      <xdr:rowOff>64770</xdr:rowOff>
    </xdr:to>
    <xdr:cxnSp macro="">
      <xdr:nvCxnSpPr>
        <xdr:cNvPr id="309" name="直線コネクタ 308"/>
        <xdr:cNvCxnSpPr/>
      </xdr:nvCxnSpPr>
      <xdr:spPr>
        <a:xfrm flipV="1">
          <a:off x="8686800" y="13766800"/>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xdr:rowOff>
    </xdr:from>
    <xdr:to>
      <xdr:col>46</xdr:col>
      <xdr:colOff>38100</xdr:colOff>
      <xdr:row>83</xdr:row>
      <xdr:rowOff>117475</xdr:rowOff>
    </xdr:to>
    <xdr:sp macro="" textlink="">
      <xdr:nvSpPr>
        <xdr:cNvPr id="310" name="楕円 309"/>
        <xdr:cNvSpPr/>
      </xdr:nvSpPr>
      <xdr:spPr>
        <a:xfrm>
          <a:off x="7842250" y="13725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64770</xdr:rowOff>
    </xdr:from>
    <xdr:to>
      <xdr:col>50</xdr:col>
      <xdr:colOff>114300</xdr:colOff>
      <xdr:row>83</xdr:row>
      <xdr:rowOff>66675</xdr:rowOff>
    </xdr:to>
    <xdr:cxnSp macro="">
      <xdr:nvCxnSpPr>
        <xdr:cNvPr id="311" name="直線コネクタ 310"/>
        <xdr:cNvCxnSpPr/>
      </xdr:nvCxnSpPr>
      <xdr:spPr>
        <a:xfrm flipV="1">
          <a:off x="7886700" y="1377442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2" name="n_1aveValue【公営住宅】&#10;一人当たり面積"/>
        <xdr:cNvSpPr txBox="1"/>
      </xdr:nvSpPr>
      <xdr:spPr>
        <a:xfrm>
          <a:off x="8458277"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13" name="n_2aveValue【公営住宅】&#10;一人当たり面積"/>
        <xdr:cNvSpPr txBox="1"/>
      </xdr:nvSpPr>
      <xdr:spPr>
        <a:xfrm>
          <a:off x="7677227" y="135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314" name="n_3aveValue【公営住宅】&#10;一人当たり面積"/>
        <xdr:cNvSpPr txBox="1"/>
      </xdr:nvSpPr>
      <xdr:spPr>
        <a:xfrm>
          <a:off x="6864427"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132097</xdr:rowOff>
    </xdr:from>
    <xdr:ext cx="469744" cy="259045"/>
    <xdr:sp macro="" textlink="">
      <xdr:nvSpPr>
        <xdr:cNvPr id="315" name="n_1mainValue【公営住宅】&#10;一人当たり面積"/>
        <xdr:cNvSpPr txBox="1"/>
      </xdr:nvSpPr>
      <xdr:spPr>
        <a:xfrm>
          <a:off x="845827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108602</xdr:rowOff>
    </xdr:from>
    <xdr:ext cx="469744" cy="259045"/>
    <xdr:sp macro="" textlink="">
      <xdr:nvSpPr>
        <xdr:cNvPr id="316" name="n_2mainValue【公営住宅】&#10;一人当たり面積"/>
        <xdr:cNvSpPr txBox="1"/>
      </xdr:nvSpPr>
      <xdr:spPr>
        <a:xfrm>
          <a:off x="7677227" y="1381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7" name="テキスト ボックス 326"/>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7" name="テキスト ボックス 336"/>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41" name="直線コネクタ 340"/>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42" name="【港湾・漁港】&#10;有形固定資産減価償却率最小値テキスト"/>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43" name="直線コネクタ 342"/>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44" name="【港湾・漁港】&#10;有形固定資産減価償却率最大値テキスト"/>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45" name="直線コネクタ 344"/>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20519</xdr:rowOff>
    </xdr:from>
    <xdr:ext cx="405111" cy="259045"/>
    <xdr:sp macro="" textlink="">
      <xdr:nvSpPr>
        <xdr:cNvPr id="346" name="【港湾・漁港】&#10;有形固定資産減価償却率平均値テキスト"/>
        <xdr:cNvSpPr txBox="1"/>
      </xdr:nvSpPr>
      <xdr:spPr>
        <a:xfrm>
          <a:off x="4229100" y="1693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47" name="フローチャート: 判断 346"/>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48" name="フローチャート: 判断 347"/>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49" name="フローチャート: 判断 348"/>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74386</xdr:rowOff>
    </xdr:from>
    <xdr:to>
      <xdr:col>24</xdr:col>
      <xdr:colOff>114300</xdr:colOff>
      <xdr:row>105</xdr:row>
      <xdr:rowOff>4536</xdr:rowOff>
    </xdr:to>
    <xdr:sp macro="" textlink="">
      <xdr:nvSpPr>
        <xdr:cNvPr id="355" name="楕円 354"/>
        <xdr:cNvSpPr/>
      </xdr:nvSpPr>
      <xdr:spPr>
        <a:xfrm>
          <a:off x="4127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52813</xdr:rowOff>
    </xdr:from>
    <xdr:ext cx="405111" cy="259045"/>
    <xdr:sp macro="" textlink="">
      <xdr:nvSpPr>
        <xdr:cNvPr id="356" name="【港湾・漁港】&#10;有形固定資産減価償却率該当値テキスト"/>
        <xdr:cNvSpPr txBox="1"/>
      </xdr:nvSpPr>
      <xdr:spPr>
        <a:xfrm>
          <a:off x="4229100" y="1731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152763</xdr:rowOff>
    </xdr:from>
    <xdr:to>
      <xdr:col>20</xdr:col>
      <xdr:colOff>38100</xdr:colOff>
      <xdr:row>105</xdr:row>
      <xdr:rowOff>82913</xdr:rowOff>
    </xdr:to>
    <xdr:sp macro="" textlink="">
      <xdr:nvSpPr>
        <xdr:cNvPr id="357" name="楕円 356"/>
        <xdr:cNvSpPr/>
      </xdr:nvSpPr>
      <xdr:spPr>
        <a:xfrm>
          <a:off x="3384550" y="17412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125186</xdr:rowOff>
    </xdr:from>
    <xdr:to>
      <xdr:col>24</xdr:col>
      <xdr:colOff>63500</xdr:colOff>
      <xdr:row>105</xdr:row>
      <xdr:rowOff>32113</xdr:rowOff>
    </xdr:to>
    <xdr:cxnSp macro="">
      <xdr:nvCxnSpPr>
        <xdr:cNvPr id="358" name="直線コネクタ 357"/>
        <xdr:cNvCxnSpPr/>
      </xdr:nvCxnSpPr>
      <xdr:spPr>
        <a:xfrm flipV="1">
          <a:off x="3429000" y="17384486"/>
          <a:ext cx="7493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40095</xdr:rowOff>
    </xdr:from>
    <xdr:to>
      <xdr:col>15</xdr:col>
      <xdr:colOff>101600</xdr:colOff>
      <xdr:row>105</xdr:row>
      <xdr:rowOff>141695</xdr:rowOff>
    </xdr:to>
    <xdr:sp macro="" textlink="">
      <xdr:nvSpPr>
        <xdr:cNvPr id="359" name="楕円 358"/>
        <xdr:cNvSpPr/>
      </xdr:nvSpPr>
      <xdr:spPr>
        <a:xfrm>
          <a:off x="257175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32113</xdr:rowOff>
    </xdr:from>
    <xdr:to>
      <xdr:col>19</xdr:col>
      <xdr:colOff>177800</xdr:colOff>
      <xdr:row>105</xdr:row>
      <xdr:rowOff>90895</xdr:rowOff>
    </xdr:to>
    <xdr:cxnSp macro="">
      <xdr:nvCxnSpPr>
        <xdr:cNvPr id="360" name="直線コネクタ 359"/>
        <xdr:cNvCxnSpPr/>
      </xdr:nvCxnSpPr>
      <xdr:spPr>
        <a:xfrm flipV="1">
          <a:off x="2622550" y="17462863"/>
          <a:ext cx="80645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12898</xdr:rowOff>
    </xdr:from>
    <xdr:ext cx="405111" cy="259045"/>
    <xdr:sp macro="" textlink="">
      <xdr:nvSpPr>
        <xdr:cNvPr id="361" name="n_1aveValue【港湾・漁港】&#10;有形固定資産減価償却率"/>
        <xdr:cNvSpPr txBox="1"/>
      </xdr:nvSpPr>
      <xdr:spPr>
        <a:xfrm>
          <a:off x="32391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362" name="n_2aveValue【港湾・漁港】&#10;有形固定資産減価償却率"/>
        <xdr:cNvSpPr txBox="1"/>
      </xdr:nvSpPr>
      <xdr:spPr>
        <a:xfrm>
          <a:off x="2439044"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74040</xdr:rowOff>
    </xdr:from>
    <xdr:ext cx="405111" cy="259045"/>
    <xdr:sp macro="" textlink="">
      <xdr:nvSpPr>
        <xdr:cNvPr id="363" name="n_1mainValue【港湾・漁港】&#10;有形固定資産減価償却率"/>
        <xdr:cNvSpPr txBox="1"/>
      </xdr:nvSpPr>
      <xdr:spPr>
        <a:xfrm>
          <a:off x="3239144" y="175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132822</xdr:rowOff>
    </xdr:from>
    <xdr:ext cx="405111" cy="259045"/>
    <xdr:sp macro="" textlink="">
      <xdr:nvSpPr>
        <xdr:cNvPr id="364" name="n_2mainValue【港湾・漁港】&#10;有形固定資産減価償却率"/>
        <xdr:cNvSpPr txBox="1"/>
      </xdr:nvSpPr>
      <xdr:spPr>
        <a:xfrm>
          <a:off x="2439044" y="1756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4" name="テキスト ボックス 373"/>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6" name="テキスト ボックス 375"/>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8" name="テキスト ボックス 377"/>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0" name="テキスト ボックス 379"/>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82" name="テキスト ボックス 381"/>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4" name="テキスト ボックス 383"/>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6" name="テキスト ボックス 385"/>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88" name="直線コネクタ 387"/>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89" name="【港湾・漁港】&#10;一人当たり有形固定資産（償却資産）額最小値テキスト"/>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90" name="直線コネクタ 389"/>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91" name="【港湾・漁港】&#10;一人当たり有形固定資産（償却資産）額最大値テキスト"/>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92" name="直線コネクタ 391"/>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68831</xdr:rowOff>
    </xdr:from>
    <xdr:ext cx="599010" cy="259045"/>
    <xdr:sp macro="" textlink="">
      <xdr:nvSpPr>
        <xdr:cNvPr id="393" name="【港湾・漁港】&#10;一人当たり有形固定資産（償却資産）額平均値テキスト"/>
        <xdr:cNvSpPr txBox="1"/>
      </xdr:nvSpPr>
      <xdr:spPr>
        <a:xfrm>
          <a:off x="9480550" y="17328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94" name="フローチャート: 判断 393"/>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95" name="フローチャート: 判断 394"/>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96" name="フローチャート: 判断 395"/>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xdr:rowOff>
    </xdr:from>
    <xdr:to>
      <xdr:col>55</xdr:col>
      <xdr:colOff>50800</xdr:colOff>
      <xdr:row>106</xdr:row>
      <xdr:rowOff>117856</xdr:rowOff>
    </xdr:to>
    <xdr:sp macro="" textlink="">
      <xdr:nvSpPr>
        <xdr:cNvPr id="402" name="楕円 401"/>
        <xdr:cNvSpPr/>
      </xdr:nvSpPr>
      <xdr:spPr>
        <a:xfrm>
          <a:off x="9398000" y="176184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166133</xdr:rowOff>
    </xdr:from>
    <xdr:ext cx="599010" cy="259045"/>
    <xdr:sp macro="" textlink="">
      <xdr:nvSpPr>
        <xdr:cNvPr id="403" name="【港湾・漁港】&#10;一人当たり有形固定資産（償却資産）額該当値テキスト"/>
        <xdr:cNvSpPr txBox="1"/>
      </xdr:nvSpPr>
      <xdr:spPr>
        <a:xfrm>
          <a:off x="9480550" y="1759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10212</xdr:rowOff>
    </xdr:from>
    <xdr:to>
      <xdr:col>50</xdr:col>
      <xdr:colOff>165100</xdr:colOff>
      <xdr:row>105</xdr:row>
      <xdr:rowOff>111812</xdr:rowOff>
    </xdr:to>
    <xdr:sp macro="" textlink="">
      <xdr:nvSpPr>
        <xdr:cNvPr id="404" name="楕円 403"/>
        <xdr:cNvSpPr/>
      </xdr:nvSpPr>
      <xdr:spPr>
        <a:xfrm>
          <a:off x="8636000" y="174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61012</xdr:rowOff>
    </xdr:from>
    <xdr:to>
      <xdr:col>55</xdr:col>
      <xdr:colOff>0</xdr:colOff>
      <xdr:row>106</xdr:row>
      <xdr:rowOff>67056</xdr:rowOff>
    </xdr:to>
    <xdr:cxnSp macro="">
      <xdr:nvCxnSpPr>
        <xdr:cNvPr id="405" name="直線コネクタ 404"/>
        <xdr:cNvCxnSpPr/>
      </xdr:nvCxnSpPr>
      <xdr:spPr>
        <a:xfrm>
          <a:off x="8686800" y="17491762"/>
          <a:ext cx="742950" cy="1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16574</xdr:rowOff>
    </xdr:from>
    <xdr:to>
      <xdr:col>46</xdr:col>
      <xdr:colOff>38100</xdr:colOff>
      <xdr:row>105</xdr:row>
      <xdr:rowOff>118174</xdr:rowOff>
    </xdr:to>
    <xdr:sp macro="" textlink="">
      <xdr:nvSpPr>
        <xdr:cNvPr id="406" name="楕円 405"/>
        <xdr:cNvSpPr/>
      </xdr:nvSpPr>
      <xdr:spPr>
        <a:xfrm>
          <a:off x="7842250" y="174473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61012</xdr:rowOff>
    </xdr:from>
    <xdr:to>
      <xdr:col>50</xdr:col>
      <xdr:colOff>114300</xdr:colOff>
      <xdr:row>105</xdr:row>
      <xdr:rowOff>67374</xdr:rowOff>
    </xdr:to>
    <xdr:cxnSp macro="">
      <xdr:nvCxnSpPr>
        <xdr:cNvPr id="407" name="直線コネクタ 406"/>
        <xdr:cNvCxnSpPr/>
      </xdr:nvCxnSpPr>
      <xdr:spPr>
        <a:xfrm flipV="1">
          <a:off x="7886700" y="17491762"/>
          <a:ext cx="8001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169829</xdr:rowOff>
    </xdr:from>
    <xdr:ext cx="599010" cy="259045"/>
    <xdr:sp macro="" textlink="">
      <xdr:nvSpPr>
        <xdr:cNvPr id="408" name="n_1aveValue【港湾・漁港】&#10;一人当たり有形固定資産（償却資産）額"/>
        <xdr:cNvSpPr txBox="1"/>
      </xdr:nvSpPr>
      <xdr:spPr>
        <a:xfrm>
          <a:off x="8399995" y="1760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6444</xdr:rowOff>
    </xdr:from>
    <xdr:ext cx="599010" cy="259045"/>
    <xdr:sp macro="" textlink="">
      <xdr:nvSpPr>
        <xdr:cNvPr id="409" name="n_2aveValue【港湾・漁港】&#10;一人当たり有形固定資産（償却資産）額"/>
        <xdr:cNvSpPr txBox="1"/>
      </xdr:nvSpPr>
      <xdr:spPr>
        <a:xfrm>
          <a:off x="7612595" y="1760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128339</xdr:rowOff>
    </xdr:from>
    <xdr:ext cx="599010" cy="259045"/>
    <xdr:sp macro="" textlink="">
      <xdr:nvSpPr>
        <xdr:cNvPr id="410" name="n_1mainValue【港湾・漁港】&#10;一人当たり有形固定資産（償却資産）額"/>
        <xdr:cNvSpPr txBox="1"/>
      </xdr:nvSpPr>
      <xdr:spPr>
        <a:xfrm>
          <a:off x="8399995" y="1721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134701</xdr:rowOff>
    </xdr:from>
    <xdr:ext cx="599010" cy="259045"/>
    <xdr:sp macro="" textlink="">
      <xdr:nvSpPr>
        <xdr:cNvPr id="411" name="n_2mainValue【港湾・漁港】&#10;一人当たり有形固定資産（償却資産）額"/>
        <xdr:cNvSpPr txBox="1"/>
      </xdr:nvSpPr>
      <xdr:spPr>
        <a:xfrm>
          <a:off x="7612595" y="1722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1" name="テキスト ボックス 420"/>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33" name="直線コネクタ 432"/>
        <xdr:cNvCxnSpPr/>
      </xdr:nvCxnSpPr>
      <xdr:spPr>
        <a:xfrm flipV="1">
          <a:off x="14698345" y="5413375"/>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34" name="【空港】&#10;有形固定資産減価償却率最小値テキスト"/>
        <xdr:cNvSpPr txBox="1"/>
      </xdr:nvSpPr>
      <xdr:spPr>
        <a:xfrm>
          <a:off x="14744700" y="6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35" name="直線コネクタ 434"/>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36" name="【空港】&#10;有形固定資産減価償却率最大値テキスト"/>
        <xdr:cNvSpPr txBox="1"/>
      </xdr:nvSpPr>
      <xdr:spPr>
        <a:xfrm>
          <a:off x="14744700"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37" name="直線コネクタ 436"/>
        <xdr:cNvCxnSpPr/>
      </xdr:nvCxnSpPr>
      <xdr:spPr>
        <a:xfrm>
          <a:off x="14611350" y="541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144797</xdr:rowOff>
    </xdr:from>
    <xdr:ext cx="405111" cy="259045"/>
    <xdr:sp macro="" textlink="">
      <xdr:nvSpPr>
        <xdr:cNvPr id="438" name="【空港】&#10;有形固定資産減価償却率平均値テキスト"/>
        <xdr:cNvSpPr txBox="1"/>
      </xdr:nvSpPr>
      <xdr:spPr>
        <a:xfrm>
          <a:off x="14744700" y="576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39" name="フローチャート: 判断 438"/>
        <xdr:cNvSpPr/>
      </xdr:nvSpPr>
      <xdr:spPr>
        <a:xfrm>
          <a:off x="14649450" y="5786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40" name="フローチャート: 判断 439"/>
        <xdr:cNvSpPr/>
      </xdr:nvSpPr>
      <xdr:spPr>
        <a:xfrm>
          <a:off x="138874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41" name="フローチャート: 判断 440"/>
        <xdr:cNvSpPr/>
      </xdr:nvSpPr>
      <xdr:spPr>
        <a:xfrm>
          <a:off x="130937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74930</xdr:rowOff>
    </xdr:from>
    <xdr:to>
      <xdr:col>85</xdr:col>
      <xdr:colOff>177800</xdr:colOff>
      <xdr:row>34</xdr:row>
      <xdr:rowOff>5080</xdr:rowOff>
    </xdr:to>
    <xdr:sp macro="" textlink="">
      <xdr:nvSpPr>
        <xdr:cNvPr id="447" name="楕円 446"/>
        <xdr:cNvSpPr/>
      </xdr:nvSpPr>
      <xdr:spPr>
        <a:xfrm>
          <a:off x="14649450" y="55295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97807</xdr:rowOff>
    </xdr:from>
    <xdr:ext cx="405111" cy="259045"/>
    <xdr:sp macro="" textlink="">
      <xdr:nvSpPr>
        <xdr:cNvPr id="448" name="【空港】&#10;有形固定資産減価償却率該当値テキスト"/>
        <xdr:cNvSpPr txBox="1"/>
      </xdr:nvSpPr>
      <xdr:spPr>
        <a:xfrm>
          <a:off x="14744700" y="53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61595</xdr:rowOff>
    </xdr:from>
    <xdr:to>
      <xdr:col>81</xdr:col>
      <xdr:colOff>101600</xdr:colOff>
      <xdr:row>33</xdr:row>
      <xdr:rowOff>163195</xdr:rowOff>
    </xdr:to>
    <xdr:sp macro="" textlink="">
      <xdr:nvSpPr>
        <xdr:cNvPr id="449" name="楕円 448"/>
        <xdr:cNvSpPr/>
      </xdr:nvSpPr>
      <xdr:spPr>
        <a:xfrm>
          <a:off x="13887450" y="55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112395</xdr:rowOff>
    </xdr:from>
    <xdr:to>
      <xdr:col>85</xdr:col>
      <xdr:colOff>127000</xdr:colOff>
      <xdr:row>33</xdr:row>
      <xdr:rowOff>125730</xdr:rowOff>
    </xdr:to>
    <xdr:cxnSp macro="">
      <xdr:nvCxnSpPr>
        <xdr:cNvPr id="450" name="直線コネクタ 449"/>
        <xdr:cNvCxnSpPr/>
      </xdr:nvCxnSpPr>
      <xdr:spPr>
        <a:xfrm>
          <a:off x="13938250" y="5567045"/>
          <a:ext cx="762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90170</xdr:rowOff>
    </xdr:from>
    <xdr:to>
      <xdr:col>76</xdr:col>
      <xdr:colOff>165100</xdr:colOff>
      <xdr:row>34</xdr:row>
      <xdr:rowOff>20320</xdr:rowOff>
    </xdr:to>
    <xdr:sp macro="" textlink="">
      <xdr:nvSpPr>
        <xdr:cNvPr id="451" name="楕円 450"/>
        <xdr:cNvSpPr/>
      </xdr:nvSpPr>
      <xdr:spPr>
        <a:xfrm>
          <a:off x="13093700" y="5544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112395</xdr:rowOff>
    </xdr:from>
    <xdr:to>
      <xdr:col>81</xdr:col>
      <xdr:colOff>50800</xdr:colOff>
      <xdr:row>33</xdr:row>
      <xdr:rowOff>140970</xdr:rowOff>
    </xdr:to>
    <xdr:cxnSp macro="">
      <xdr:nvCxnSpPr>
        <xdr:cNvPr id="452" name="直線コネクタ 451"/>
        <xdr:cNvCxnSpPr/>
      </xdr:nvCxnSpPr>
      <xdr:spPr>
        <a:xfrm flipV="1">
          <a:off x="13144500" y="556704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121937</xdr:rowOff>
    </xdr:from>
    <xdr:ext cx="405111" cy="259045"/>
    <xdr:sp macro="" textlink="">
      <xdr:nvSpPr>
        <xdr:cNvPr id="453" name="n_1aveValue【空港】&#10;有形固定資産減価償却率"/>
        <xdr:cNvSpPr txBox="1"/>
      </xdr:nvSpPr>
      <xdr:spPr>
        <a:xfrm>
          <a:off x="13742044" y="590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49547</xdr:rowOff>
    </xdr:from>
    <xdr:ext cx="405111" cy="259045"/>
    <xdr:sp macro="" textlink="">
      <xdr:nvSpPr>
        <xdr:cNvPr id="454" name="n_2aveValue【空港】&#10;有形固定資産減価償却率"/>
        <xdr:cNvSpPr txBox="1"/>
      </xdr:nvSpPr>
      <xdr:spPr>
        <a:xfrm>
          <a:off x="1296099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8272</xdr:rowOff>
    </xdr:from>
    <xdr:ext cx="405111" cy="259045"/>
    <xdr:sp macro="" textlink="">
      <xdr:nvSpPr>
        <xdr:cNvPr id="455" name="n_1mainValue【空港】&#10;有形固定資産減価償却率"/>
        <xdr:cNvSpPr txBox="1"/>
      </xdr:nvSpPr>
      <xdr:spPr>
        <a:xfrm>
          <a:off x="13742044" y="529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36847</xdr:rowOff>
    </xdr:from>
    <xdr:ext cx="405111" cy="259045"/>
    <xdr:sp macro="" textlink="">
      <xdr:nvSpPr>
        <xdr:cNvPr id="456" name="n_2mainValue【空港】&#10;有形固定資産減価償却率"/>
        <xdr:cNvSpPr txBox="1"/>
      </xdr:nvSpPr>
      <xdr:spPr>
        <a:xfrm>
          <a:off x="12960994" y="53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8" name="正方形/長方形 45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9" name="正方形/長方形 45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0" name="正方形/長方形 45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1" name="正方形/長方形 46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8" name="テキスト ボックス 467"/>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70" name="テキスト ボックス 469"/>
        <xdr:cNvSpPr txBox="1"/>
      </xdr:nvSpPr>
      <xdr:spPr>
        <a:xfrm>
          <a:off x="159850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72" name="テキスト ボックス 471"/>
        <xdr:cNvSpPr txBox="1"/>
      </xdr:nvSpPr>
      <xdr:spPr>
        <a:xfrm>
          <a:off x="159850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4" name="テキスト ボックス 473"/>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476" name="直線コネクタ 475"/>
        <xdr:cNvCxnSpPr/>
      </xdr:nvCxnSpPr>
      <xdr:spPr>
        <a:xfrm flipV="1">
          <a:off x="19949795" y="5811627"/>
          <a:ext cx="1269" cy="108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477" name="【空港】&#10;一人当たり有形固定資産（償却資産）額最小値テキスト"/>
        <xdr:cNvSpPr txBox="1"/>
      </xdr:nvSpPr>
      <xdr:spPr>
        <a:xfrm>
          <a:off x="20002500" y="689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478" name="直線コネクタ 477"/>
        <xdr:cNvCxnSpPr/>
      </xdr:nvCxnSpPr>
      <xdr:spPr>
        <a:xfrm>
          <a:off x="19881850" y="689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479" name="【空港】&#10;一人当たり有形固定資産（償却資産）額最大値テキスト"/>
        <xdr:cNvSpPr txBox="1"/>
      </xdr:nvSpPr>
      <xdr:spPr>
        <a:xfrm>
          <a:off x="20002500" y="55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480" name="直線コネクタ 479"/>
        <xdr:cNvCxnSpPr/>
      </xdr:nvCxnSpPr>
      <xdr:spPr>
        <a:xfrm>
          <a:off x="19881850" y="5811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134322</xdr:rowOff>
    </xdr:from>
    <xdr:ext cx="534377" cy="259045"/>
    <xdr:sp macro="" textlink="">
      <xdr:nvSpPr>
        <xdr:cNvPr id="481" name="【空港】&#10;一人当たり有形固定資産（償却資産）額平均値テキスト"/>
        <xdr:cNvSpPr txBox="1"/>
      </xdr:nvSpPr>
      <xdr:spPr>
        <a:xfrm>
          <a:off x="20002500" y="6249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482" name="フローチャート: 判断 481"/>
        <xdr:cNvSpPr/>
      </xdr:nvSpPr>
      <xdr:spPr>
        <a:xfrm>
          <a:off x="19900900" y="6391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483" name="フローチャート: 判断 482"/>
        <xdr:cNvSpPr/>
      </xdr:nvSpPr>
      <xdr:spPr>
        <a:xfrm>
          <a:off x="19157950" y="64285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84" name="フローチャート: 判断 483"/>
        <xdr:cNvSpPr/>
      </xdr:nvSpPr>
      <xdr:spPr>
        <a:xfrm>
          <a:off x="18345150" y="64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65497</xdr:rowOff>
    </xdr:from>
    <xdr:to>
      <xdr:col>116</xdr:col>
      <xdr:colOff>114300</xdr:colOff>
      <xdr:row>41</xdr:row>
      <xdr:rowOff>167097</xdr:rowOff>
    </xdr:to>
    <xdr:sp macro="" textlink="">
      <xdr:nvSpPr>
        <xdr:cNvPr id="490" name="楕円 489"/>
        <xdr:cNvSpPr/>
      </xdr:nvSpPr>
      <xdr:spPr>
        <a:xfrm>
          <a:off x="19900900" y="68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151874</xdr:rowOff>
    </xdr:from>
    <xdr:ext cx="378565" cy="259045"/>
    <xdr:sp macro="" textlink="">
      <xdr:nvSpPr>
        <xdr:cNvPr id="491" name="【空港】&#10;一人当たり有形固定資産（償却資産）額該当値テキスト"/>
        <xdr:cNvSpPr txBox="1"/>
      </xdr:nvSpPr>
      <xdr:spPr>
        <a:xfrm>
          <a:off x="20002500" y="676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66045</xdr:rowOff>
    </xdr:from>
    <xdr:to>
      <xdr:col>112</xdr:col>
      <xdr:colOff>38100</xdr:colOff>
      <xdr:row>41</xdr:row>
      <xdr:rowOff>167645</xdr:rowOff>
    </xdr:to>
    <xdr:sp macro="" textlink="">
      <xdr:nvSpPr>
        <xdr:cNvPr id="492" name="楕円 491"/>
        <xdr:cNvSpPr/>
      </xdr:nvSpPr>
      <xdr:spPr>
        <a:xfrm>
          <a:off x="19157950" y="6841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116297</xdr:rowOff>
    </xdr:from>
    <xdr:to>
      <xdr:col>116</xdr:col>
      <xdr:colOff>63500</xdr:colOff>
      <xdr:row>41</xdr:row>
      <xdr:rowOff>116845</xdr:rowOff>
    </xdr:to>
    <xdr:cxnSp macro="">
      <xdr:nvCxnSpPr>
        <xdr:cNvPr id="493" name="直線コネクタ 492"/>
        <xdr:cNvCxnSpPr/>
      </xdr:nvCxnSpPr>
      <xdr:spPr>
        <a:xfrm flipV="1">
          <a:off x="19202400" y="6891747"/>
          <a:ext cx="7493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66136</xdr:rowOff>
    </xdr:from>
    <xdr:to>
      <xdr:col>107</xdr:col>
      <xdr:colOff>101600</xdr:colOff>
      <xdr:row>41</xdr:row>
      <xdr:rowOff>167736</xdr:rowOff>
    </xdr:to>
    <xdr:sp macro="" textlink="">
      <xdr:nvSpPr>
        <xdr:cNvPr id="494" name="楕円 493"/>
        <xdr:cNvSpPr/>
      </xdr:nvSpPr>
      <xdr:spPr>
        <a:xfrm>
          <a:off x="18345150" y="68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116845</xdr:rowOff>
    </xdr:from>
    <xdr:to>
      <xdr:col>111</xdr:col>
      <xdr:colOff>177800</xdr:colOff>
      <xdr:row>41</xdr:row>
      <xdr:rowOff>116936</xdr:rowOff>
    </xdr:to>
    <xdr:cxnSp macro="">
      <xdr:nvCxnSpPr>
        <xdr:cNvPr id="495" name="直線コネクタ 494"/>
        <xdr:cNvCxnSpPr/>
      </xdr:nvCxnSpPr>
      <xdr:spPr>
        <a:xfrm flipV="1">
          <a:off x="18395950" y="6892295"/>
          <a:ext cx="80645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95109</xdr:rowOff>
    </xdr:from>
    <xdr:ext cx="469744" cy="259045"/>
    <xdr:sp macro="" textlink="">
      <xdr:nvSpPr>
        <xdr:cNvPr id="496" name="n_1aveValue【空港】&#10;一人当たり有形固定資産（償却資産）額"/>
        <xdr:cNvSpPr txBox="1"/>
      </xdr:nvSpPr>
      <xdr:spPr>
        <a:xfrm>
          <a:off x="18980228" y="62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124782</xdr:rowOff>
    </xdr:from>
    <xdr:ext cx="469744" cy="259045"/>
    <xdr:sp macro="" textlink="">
      <xdr:nvSpPr>
        <xdr:cNvPr id="497" name="n_2aveValue【空港】&#10;一人当たり有形固定資産（償却資産）額"/>
        <xdr:cNvSpPr txBox="1"/>
      </xdr:nvSpPr>
      <xdr:spPr>
        <a:xfrm>
          <a:off x="18180128"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41</xdr:row>
      <xdr:rowOff>158772</xdr:rowOff>
    </xdr:from>
    <xdr:ext cx="378565" cy="259045"/>
    <xdr:sp macro="" textlink="">
      <xdr:nvSpPr>
        <xdr:cNvPr id="498" name="n_1mainValue【空港】&#10;一人当たり有形固定資産（償却資産）額"/>
        <xdr:cNvSpPr txBox="1"/>
      </xdr:nvSpPr>
      <xdr:spPr>
        <a:xfrm>
          <a:off x="19025817" y="693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41</xdr:row>
      <xdr:rowOff>158863</xdr:rowOff>
    </xdr:from>
    <xdr:ext cx="378565" cy="259045"/>
    <xdr:sp macro="" textlink="">
      <xdr:nvSpPr>
        <xdr:cNvPr id="499" name="n_2mainValue【空港】&#10;一人当たり有形固定資産（償却資産）額"/>
        <xdr:cNvSpPr txBox="1"/>
      </xdr:nvSpPr>
      <xdr:spPr>
        <a:xfrm>
          <a:off x="18225717" y="693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1" name="正方形/長方形 500"/>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2" name="正方形/長方形 501"/>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3" name="正方形/長方形 502"/>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4" name="正方形/長方形 503"/>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8" name="テキスト ボックス 51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522" name="直線コネクタ 521"/>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523" name="【学校施設】&#10;有形固定資産減価償却率最小値テキスト"/>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24" name="直線コネクタ 523"/>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525" name="【学校施設】&#10;有形固定資産減価償却率最大値テキスト"/>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6" name="直線コネクタ 525"/>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128287</xdr:rowOff>
    </xdr:from>
    <xdr:ext cx="405111" cy="259045"/>
    <xdr:sp macro="" textlink="">
      <xdr:nvSpPr>
        <xdr:cNvPr id="527" name="【学校施設】&#10;有形固定資産減価償却率平均値テキスト"/>
        <xdr:cNvSpPr txBox="1"/>
      </xdr:nvSpPr>
      <xdr:spPr>
        <a:xfrm>
          <a:off x="14744700" y="9710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28" name="フローチャート: 判断 527"/>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9" name="フローチャート: 判断 528"/>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30" name="フローチャート: 判断 529"/>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31" name="フローチャート: 判断 530"/>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xdr:rowOff>
    </xdr:from>
    <xdr:to>
      <xdr:col>85</xdr:col>
      <xdr:colOff>177800</xdr:colOff>
      <xdr:row>62</xdr:row>
      <xdr:rowOff>104140</xdr:rowOff>
    </xdr:to>
    <xdr:sp macro="" textlink="">
      <xdr:nvSpPr>
        <xdr:cNvPr id="537" name="楕円 536"/>
        <xdr:cNvSpPr/>
      </xdr:nvSpPr>
      <xdr:spPr>
        <a:xfrm>
          <a:off x="14649450" y="102450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152417</xdr:rowOff>
    </xdr:from>
    <xdr:ext cx="405111" cy="259045"/>
    <xdr:sp macro="" textlink="">
      <xdr:nvSpPr>
        <xdr:cNvPr id="538" name="【学校施設】&#10;有形固定資産減価償却率該当値テキスト"/>
        <xdr:cNvSpPr txBox="1"/>
      </xdr:nvSpPr>
      <xdr:spPr>
        <a:xfrm>
          <a:off x="147447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539" name="楕円 538"/>
        <xdr:cNvSpPr/>
      </xdr:nvSpPr>
      <xdr:spPr>
        <a:xfrm>
          <a:off x="1388745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53340</xdr:rowOff>
    </xdr:from>
    <xdr:to>
      <xdr:col>85</xdr:col>
      <xdr:colOff>127000</xdr:colOff>
      <xdr:row>62</xdr:row>
      <xdr:rowOff>57150</xdr:rowOff>
    </xdr:to>
    <xdr:cxnSp macro="">
      <xdr:nvCxnSpPr>
        <xdr:cNvPr id="540" name="直線コネクタ 539"/>
        <xdr:cNvCxnSpPr/>
      </xdr:nvCxnSpPr>
      <xdr:spPr>
        <a:xfrm flipV="1">
          <a:off x="13938250" y="10295890"/>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55880</xdr:rowOff>
    </xdr:from>
    <xdr:to>
      <xdr:col>76</xdr:col>
      <xdr:colOff>165100</xdr:colOff>
      <xdr:row>62</xdr:row>
      <xdr:rowOff>157480</xdr:rowOff>
    </xdr:to>
    <xdr:sp macro="" textlink="">
      <xdr:nvSpPr>
        <xdr:cNvPr id="541" name="楕円 540"/>
        <xdr:cNvSpPr/>
      </xdr:nvSpPr>
      <xdr:spPr>
        <a:xfrm>
          <a:off x="130937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57150</xdr:rowOff>
    </xdr:from>
    <xdr:to>
      <xdr:col>81</xdr:col>
      <xdr:colOff>50800</xdr:colOff>
      <xdr:row>62</xdr:row>
      <xdr:rowOff>106680</xdr:rowOff>
    </xdr:to>
    <xdr:cxnSp macro="">
      <xdr:nvCxnSpPr>
        <xdr:cNvPr id="542" name="直線コネクタ 541"/>
        <xdr:cNvCxnSpPr/>
      </xdr:nvCxnSpPr>
      <xdr:spPr>
        <a:xfrm flipV="1">
          <a:off x="13144500" y="10299700"/>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43" name="n_1aveValue【学校施設】&#10;有形固定資産減価償却率"/>
        <xdr:cNvSpPr txBox="1"/>
      </xdr:nvSpPr>
      <xdr:spPr>
        <a:xfrm>
          <a:off x="1374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44" name="n_2aveValue【学校施設】&#10;有形固定資産減価償却率"/>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45" name="n_3aveValue【学校施設】&#10;有形固定資産減価償却率"/>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546" name="n_1mainValue【学校施設】&#10;有形固定資産減価償却率"/>
        <xdr:cNvSpPr txBox="1"/>
      </xdr:nvSpPr>
      <xdr:spPr>
        <a:xfrm>
          <a:off x="13742044" y="1034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148607</xdr:rowOff>
    </xdr:from>
    <xdr:ext cx="405111" cy="259045"/>
    <xdr:sp macro="" textlink="">
      <xdr:nvSpPr>
        <xdr:cNvPr id="547" name="n_2mainValue【学校施設】&#10;有形固定資産減価償却率"/>
        <xdr:cNvSpPr txBox="1"/>
      </xdr:nvSpPr>
      <xdr:spPr>
        <a:xfrm>
          <a:off x="12960994" y="1039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9" name="正方形/長方形 548"/>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0" name="正方形/長方形 549"/>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1" name="正方形/長方形 550"/>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2" name="正方形/長方形 551"/>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570" name="直線コネクタ 569"/>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571" name="【学校施設】&#10;一人当たり面積最小値テキスト"/>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572" name="直線コネクタ 571"/>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573" name="【学校施設】&#10;一人当たり面積最大値テキスト"/>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74" name="直線コネクタ 573"/>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166387</xdr:rowOff>
    </xdr:from>
    <xdr:ext cx="469744" cy="259045"/>
    <xdr:sp macro="" textlink="">
      <xdr:nvSpPr>
        <xdr:cNvPr id="575" name="【学校施設】&#10;一人当たり面積平均値テキスト"/>
        <xdr:cNvSpPr txBox="1"/>
      </xdr:nvSpPr>
      <xdr:spPr>
        <a:xfrm>
          <a:off x="200025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76" name="フローチャート: 判断 575"/>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77" name="フローチャート: 判断 576"/>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78" name="フローチャート: 判断 577"/>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79" name="フローチャート: 判断 578"/>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74930</xdr:rowOff>
    </xdr:from>
    <xdr:to>
      <xdr:col>116</xdr:col>
      <xdr:colOff>114300</xdr:colOff>
      <xdr:row>61</xdr:row>
      <xdr:rowOff>5080</xdr:rowOff>
    </xdr:to>
    <xdr:sp macro="" textlink="">
      <xdr:nvSpPr>
        <xdr:cNvPr id="585" name="楕円 584"/>
        <xdr:cNvSpPr/>
      </xdr:nvSpPr>
      <xdr:spPr>
        <a:xfrm>
          <a:off x="19900900" y="9987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53357</xdr:rowOff>
    </xdr:from>
    <xdr:ext cx="469744" cy="259045"/>
    <xdr:sp macro="" textlink="">
      <xdr:nvSpPr>
        <xdr:cNvPr id="586" name="【学校施設】&#10;一人当たり面積該当値テキスト"/>
        <xdr:cNvSpPr txBox="1"/>
      </xdr:nvSpPr>
      <xdr:spPr>
        <a:xfrm>
          <a:off x="20002500"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97790</xdr:rowOff>
    </xdr:from>
    <xdr:to>
      <xdr:col>112</xdr:col>
      <xdr:colOff>38100</xdr:colOff>
      <xdr:row>61</xdr:row>
      <xdr:rowOff>27940</xdr:rowOff>
    </xdr:to>
    <xdr:sp macro="" textlink="">
      <xdr:nvSpPr>
        <xdr:cNvPr id="587" name="楕円 586"/>
        <xdr:cNvSpPr/>
      </xdr:nvSpPr>
      <xdr:spPr>
        <a:xfrm>
          <a:off x="19157950" y="100101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125730</xdr:rowOff>
    </xdr:from>
    <xdr:to>
      <xdr:col>116</xdr:col>
      <xdr:colOff>63500</xdr:colOff>
      <xdr:row>60</xdr:row>
      <xdr:rowOff>148590</xdr:rowOff>
    </xdr:to>
    <xdr:cxnSp macro="">
      <xdr:nvCxnSpPr>
        <xdr:cNvPr id="588" name="直線コネクタ 587"/>
        <xdr:cNvCxnSpPr/>
      </xdr:nvCxnSpPr>
      <xdr:spPr>
        <a:xfrm flipV="1">
          <a:off x="19202400" y="1003808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71120</xdr:rowOff>
    </xdr:from>
    <xdr:to>
      <xdr:col>107</xdr:col>
      <xdr:colOff>101600</xdr:colOff>
      <xdr:row>61</xdr:row>
      <xdr:rowOff>1270</xdr:rowOff>
    </xdr:to>
    <xdr:sp macro="" textlink="">
      <xdr:nvSpPr>
        <xdr:cNvPr id="589" name="楕円 588"/>
        <xdr:cNvSpPr/>
      </xdr:nvSpPr>
      <xdr:spPr>
        <a:xfrm>
          <a:off x="18345150" y="9983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148590</xdr:rowOff>
    </xdr:to>
    <xdr:cxnSp macro="">
      <xdr:nvCxnSpPr>
        <xdr:cNvPr id="590" name="直線コネクタ 589"/>
        <xdr:cNvCxnSpPr/>
      </xdr:nvCxnSpPr>
      <xdr:spPr>
        <a:xfrm>
          <a:off x="18395950" y="1003427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109237</xdr:rowOff>
    </xdr:from>
    <xdr:ext cx="469744" cy="259045"/>
    <xdr:sp macro="" textlink="">
      <xdr:nvSpPr>
        <xdr:cNvPr id="591" name="n_1aveValue【学校施設】&#10;一人当たり面積"/>
        <xdr:cNvSpPr txBox="1"/>
      </xdr:nvSpPr>
      <xdr:spPr>
        <a:xfrm>
          <a:off x="189802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592" name="n_2aveValue【学校施設】&#10;一人当たり面積"/>
        <xdr:cNvSpPr txBox="1"/>
      </xdr:nvSpPr>
      <xdr:spPr>
        <a:xfrm>
          <a:off x="181801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93" name="n_3aveValue【学校施設】&#10;一人当たり面積"/>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19067</xdr:rowOff>
    </xdr:from>
    <xdr:ext cx="469744" cy="259045"/>
    <xdr:sp macro="" textlink="">
      <xdr:nvSpPr>
        <xdr:cNvPr id="594" name="n_1mainValue【学校施設】&#10;一人当たり面積"/>
        <xdr:cNvSpPr txBox="1"/>
      </xdr:nvSpPr>
      <xdr:spPr>
        <a:xfrm>
          <a:off x="1898022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163847</xdr:rowOff>
    </xdr:from>
    <xdr:ext cx="469744" cy="259045"/>
    <xdr:sp macro="" textlink="">
      <xdr:nvSpPr>
        <xdr:cNvPr id="595" name="n_2mainValue【学校施設】&#10;一人当たり面積"/>
        <xdr:cNvSpPr txBox="1"/>
      </xdr:nvSpPr>
      <xdr:spPr>
        <a:xfrm>
          <a:off x="181801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7" name="正方形/長方形 596"/>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8" name="正方形/長方形 597"/>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9" name="正方形/長方形 598"/>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0" name="正方形/長方形 599"/>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619" name="直線コネクタ 618"/>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620" name="【図書館】&#10;有形固定資産減価償却率最小値テキスト"/>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21" name="直線コネクタ 620"/>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622" name="【図書館】&#10;有形固定資産減価償却率最大値テキスト"/>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623" name="直線コネクタ 622"/>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45738</xdr:rowOff>
    </xdr:from>
    <xdr:ext cx="405111" cy="259045"/>
    <xdr:sp macro="" textlink="">
      <xdr:nvSpPr>
        <xdr:cNvPr id="624" name="【図書館】&#10;有形固定資産減価償却率平均値テキスト"/>
        <xdr:cNvSpPr txBox="1"/>
      </xdr:nvSpPr>
      <xdr:spPr>
        <a:xfrm>
          <a:off x="147447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25" name="フローチャート: 判断 624"/>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626" name="フローチャート: 判断 625"/>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27" name="フローチャート: 判断 626"/>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28" name="フローチャート: 判断 627"/>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108131</xdr:rowOff>
    </xdr:from>
    <xdr:to>
      <xdr:col>85</xdr:col>
      <xdr:colOff>177800</xdr:colOff>
      <xdr:row>82</xdr:row>
      <xdr:rowOff>38281</xdr:rowOff>
    </xdr:to>
    <xdr:sp macro="" textlink="">
      <xdr:nvSpPr>
        <xdr:cNvPr id="634" name="楕円 633"/>
        <xdr:cNvSpPr/>
      </xdr:nvSpPr>
      <xdr:spPr>
        <a:xfrm>
          <a:off x="14649450" y="134875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131008</xdr:rowOff>
    </xdr:from>
    <xdr:ext cx="405111" cy="259045"/>
    <xdr:sp macro="" textlink="">
      <xdr:nvSpPr>
        <xdr:cNvPr id="635" name="【図書館】&#10;有形固定資産減価償却率該当値テキスト"/>
        <xdr:cNvSpPr txBox="1"/>
      </xdr:nvSpPr>
      <xdr:spPr>
        <a:xfrm>
          <a:off x="14744700" y="13345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139156</xdr:rowOff>
    </xdr:from>
    <xdr:to>
      <xdr:col>81</xdr:col>
      <xdr:colOff>101600</xdr:colOff>
      <xdr:row>82</xdr:row>
      <xdr:rowOff>69306</xdr:rowOff>
    </xdr:to>
    <xdr:sp macro="" textlink="">
      <xdr:nvSpPr>
        <xdr:cNvPr id="636" name="楕円 635"/>
        <xdr:cNvSpPr/>
      </xdr:nvSpPr>
      <xdr:spPr>
        <a:xfrm>
          <a:off x="13887450" y="13518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158931</xdr:rowOff>
    </xdr:from>
    <xdr:to>
      <xdr:col>85</xdr:col>
      <xdr:colOff>127000</xdr:colOff>
      <xdr:row>82</xdr:row>
      <xdr:rowOff>18506</xdr:rowOff>
    </xdr:to>
    <xdr:cxnSp macro="">
      <xdr:nvCxnSpPr>
        <xdr:cNvPr id="637" name="直線コネクタ 636"/>
        <xdr:cNvCxnSpPr/>
      </xdr:nvCxnSpPr>
      <xdr:spPr>
        <a:xfrm flipV="1">
          <a:off x="13938250" y="1353838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638" name="楕円 637"/>
        <xdr:cNvSpPr/>
      </xdr:nvSpPr>
      <xdr:spPr>
        <a:xfrm>
          <a:off x="130937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18506</xdr:rowOff>
    </xdr:from>
    <xdr:to>
      <xdr:col>81</xdr:col>
      <xdr:colOff>50800</xdr:colOff>
      <xdr:row>82</xdr:row>
      <xdr:rowOff>47898</xdr:rowOff>
    </xdr:to>
    <xdr:cxnSp macro="">
      <xdr:nvCxnSpPr>
        <xdr:cNvPr id="639" name="直線コネクタ 638"/>
        <xdr:cNvCxnSpPr/>
      </xdr:nvCxnSpPr>
      <xdr:spPr>
        <a:xfrm flipV="1">
          <a:off x="13144500" y="13563056"/>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640" name="n_1aveValue【図書館】&#10;有形固定資産減価償却率"/>
        <xdr:cNvSpPr txBox="1"/>
      </xdr:nvSpPr>
      <xdr:spPr>
        <a:xfrm>
          <a:off x="13742044" y="1362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41" name="n_2aveValue【図書館】&#10;有形固定資産減価償却率"/>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42" name="n_3aveValue【図書館】&#10;有形固定資産減価償却率"/>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85833</xdr:rowOff>
    </xdr:from>
    <xdr:ext cx="405111" cy="259045"/>
    <xdr:sp macro="" textlink="">
      <xdr:nvSpPr>
        <xdr:cNvPr id="643" name="n_1mainValue【図書館】&#10;有形固定資産減価償却率"/>
        <xdr:cNvSpPr txBox="1"/>
      </xdr:nvSpPr>
      <xdr:spPr>
        <a:xfrm>
          <a:off x="13742044" y="1330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115225</xdr:rowOff>
    </xdr:from>
    <xdr:ext cx="405111" cy="259045"/>
    <xdr:sp macro="" textlink="">
      <xdr:nvSpPr>
        <xdr:cNvPr id="644" name="n_2mainValue【図書館】&#10;有形固定資産減価償却率"/>
        <xdr:cNvSpPr txBox="1"/>
      </xdr:nvSpPr>
      <xdr:spPr>
        <a:xfrm>
          <a:off x="12960994" y="1332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6" name="正方形/長方形 64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7" name="正方形/長方形 64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8" name="正方形/長方形 647"/>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9" name="正方形/長方形 648"/>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3" name="テキスト ボックス 652"/>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665" name="直線コネクタ 664"/>
        <xdr:cNvCxnSpPr/>
      </xdr:nvCxnSpPr>
      <xdr:spPr>
        <a:xfrm flipV="1">
          <a:off x="19949795" y="12922250"/>
          <a:ext cx="1269" cy="141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666" name="【図書館】&#10;一人当たり面積最小値テキスト"/>
        <xdr:cNvSpPr txBox="1"/>
      </xdr:nvSpPr>
      <xdr:spPr>
        <a:xfrm>
          <a:off x="200025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667" name="直線コネクタ 666"/>
        <xdr:cNvCxnSpPr/>
      </xdr:nvCxnSpPr>
      <xdr:spPr>
        <a:xfrm>
          <a:off x="198818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68" name="【図書館】&#10;一人当たり面積最大値テキスト"/>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9" name="直線コネクタ 668"/>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102888</xdr:rowOff>
    </xdr:from>
    <xdr:ext cx="469744" cy="259045"/>
    <xdr:sp macro="" textlink="">
      <xdr:nvSpPr>
        <xdr:cNvPr id="670" name="【図書館】&#10;一人当たり面積平均値テキスト"/>
        <xdr:cNvSpPr txBox="1"/>
      </xdr:nvSpPr>
      <xdr:spPr>
        <a:xfrm>
          <a:off x="20002500" y="13647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71" name="フローチャート: 判断 670"/>
        <xdr:cNvSpPr/>
      </xdr:nvSpPr>
      <xdr:spPr>
        <a:xfrm>
          <a:off x="199009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72" name="フローチャート: 判断 671"/>
        <xdr:cNvSpPr/>
      </xdr:nvSpPr>
      <xdr:spPr>
        <a:xfrm>
          <a:off x="191579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673" name="フローチャート: 判断 672"/>
        <xdr:cNvSpPr/>
      </xdr:nvSpPr>
      <xdr:spPr>
        <a:xfrm>
          <a:off x="18345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74" name="フローチャート: 判断 673"/>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680" name="楕円 679"/>
        <xdr:cNvSpPr/>
      </xdr:nvSpPr>
      <xdr:spPr>
        <a:xfrm>
          <a:off x="19900900" y="1287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111777</xdr:rowOff>
    </xdr:from>
    <xdr:ext cx="469744" cy="259045"/>
    <xdr:sp macro="" textlink="">
      <xdr:nvSpPr>
        <xdr:cNvPr id="681" name="【図書館】&#10;一人当たり面積該当値テキスト"/>
        <xdr:cNvSpPr txBox="1"/>
      </xdr:nvSpPr>
      <xdr:spPr>
        <a:xfrm>
          <a:off x="20002500" y="1283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82" name="楕円 681"/>
        <xdr:cNvSpPr/>
      </xdr:nvSpPr>
      <xdr:spPr>
        <a:xfrm>
          <a:off x="19157950" y="1287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683" name="直線コネクタ 682"/>
        <xdr:cNvCxnSpPr/>
      </xdr:nvCxnSpPr>
      <xdr:spPr>
        <a:xfrm>
          <a:off x="19202400" y="12922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684" name="楕円 683"/>
        <xdr:cNvSpPr/>
      </xdr:nvSpPr>
      <xdr:spPr>
        <a:xfrm>
          <a:off x="18345150" y="1287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685" name="直線コネクタ 684"/>
        <xdr:cNvCxnSpPr/>
      </xdr:nvCxnSpPr>
      <xdr:spPr>
        <a:xfrm>
          <a:off x="18395950" y="12922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86" name="n_1aveValue【図書館】&#10;一人当たり面積"/>
        <xdr:cNvSpPr txBox="1"/>
      </xdr:nvSpPr>
      <xdr:spPr>
        <a:xfrm>
          <a:off x="189802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687" name="n_2aveValue【図書館】&#10;一人当たり面積"/>
        <xdr:cNvSpPr txBox="1"/>
      </xdr:nvSpPr>
      <xdr:spPr>
        <a:xfrm>
          <a:off x="18180127"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88" name="n_3aveValue【図書館】&#10;一人当たり面積"/>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89" name="n_1mainValue【図書館】&#10;一人当たり面積"/>
        <xdr:cNvSpPr txBox="1"/>
      </xdr:nvSpPr>
      <xdr:spPr>
        <a:xfrm>
          <a:off x="18980227"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90" name="n_2mainValue【図書館】&#10;一人当たり面積"/>
        <xdr:cNvSpPr txBox="1"/>
      </xdr:nvSpPr>
      <xdr:spPr>
        <a:xfrm>
          <a:off x="18180127"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2" name="正方形/長方形 691"/>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3" name="正方形/長方形 692"/>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4" name="正方形/長方形 693"/>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5" name="正方形/長方形 694"/>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0" name="テキスト ボックス 699"/>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8" name="テキスト ボックス 707"/>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133350</xdr:rowOff>
    </xdr:from>
    <xdr:to>
      <xdr:col>85</xdr:col>
      <xdr:colOff>126364</xdr:colOff>
      <xdr:row>107</xdr:row>
      <xdr:rowOff>11430</xdr:rowOff>
    </xdr:to>
    <xdr:cxnSp macro="">
      <xdr:nvCxnSpPr>
        <xdr:cNvPr id="712" name="直線コネクタ 711"/>
        <xdr:cNvCxnSpPr/>
      </xdr:nvCxnSpPr>
      <xdr:spPr>
        <a:xfrm flipV="1">
          <a:off x="14698345" y="16706850"/>
          <a:ext cx="1269"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15257</xdr:rowOff>
    </xdr:from>
    <xdr:ext cx="405111" cy="259045"/>
    <xdr:sp macro="" textlink="">
      <xdr:nvSpPr>
        <xdr:cNvPr id="713" name="【博物館】&#10;有形固定資産減価償却率最小値テキスト"/>
        <xdr:cNvSpPr txBox="1"/>
      </xdr:nvSpPr>
      <xdr:spPr>
        <a:xfrm>
          <a:off x="1474470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11430</xdr:rowOff>
    </xdr:from>
    <xdr:to>
      <xdr:col>86</xdr:col>
      <xdr:colOff>25400</xdr:colOff>
      <xdr:row>107</xdr:row>
      <xdr:rowOff>11430</xdr:rowOff>
    </xdr:to>
    <xdr:cxnSp macro="">
      <xdr:nvCxnSpPr>
        <xdr:cNvPr id="714" name="直線コネクタ 713"/>
        <xdr:cNvCxnSpPr/>
      </xdr:nvCxnSpPr>
      <xdr:spPr>
        <a:xfrm>
          <a:off x="14611350" y="17785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80027</xdr:rowOff>
    </xdr:from>
    <xdr:ext cx="405111" cy="259045"/>
    <xdr:sp macro="" textlink="">
      <xdr:nvSpPr>
        <xdr:cNvPr id="715" name="【博物館】&#10;有形固定資産減価償却率最大値テキスト"/>
        <xdr:cNvSpPr txBox="1"/>
      </xdr:nvSpPr>
      <xdr:spPr>
        <a:xfrm>
          <a:off x="14744700" y="1648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16" name="直線コネクタ 715"/>
        <xdr:cNvCxnSpPr/>
      </xdr:nvCxnSpPr>
      <xdr:spPr>
        <a:xfrm>
          <a:off x="14611350" y="1670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147338</xdr:rowOff>
    </xdr:from>
    <xdr:ext cx="405111" cy="259045"/>
    <xdr:sp macro="" textlink="">
      <xdr:nvSpPr>
        <xdr:cNvPr id="717" name="【博物館】&#10;有形固定資産減価償却率平均値テキスト"/>
        <xdr:cNvSpPr txBox="1"/>
      </xdr:nvSpPr>
      <xdr:spPr>
        <a:xfrm>
          <a:off x="14744700" y="17063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18" name="フローチャート: 判断 717"/>
        <xdr:cNvSpPr/>
      </xdr:nvSpPr>
      <xdr:spPr>
        <a:xfrm>
          <a:off x="14649450" y="172123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133986</xdr:rowOff>
    </xdr:from>
    <xdr:to>
      <xdr:col>81</xdr:col>
      <xdr:colOff>101600</xdr:colOff>
      <xdr:row>104</xdr:row>
      <xdr:rowOff>64136</xdr:rowOff>
    </xdr:to>
    <xdr:sp macro="" textlink="">
      <xdr:nvSpPr>
        <xdr:cNvPr id="719" name="フローチャート: 判断 718"/>
        <xdr:cNvSpPr/>
      </xdr:nvSpPr>
      <xdr:spPr>
        <a:xfrm>
          <a:off x="13887450" y="172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20" name="フローチャート: 判断 719"/>
        <xdr:cNvSpPr/>
      </xdr:nvSpPr>
      <xdr:spPr>
        <a:xfrm>
          <a:off x="1309370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153036</xdr:rowOff>
    </xdr:from>
    <xdr:to>
      <xdr:col>72</xdr:col>
      <xdr:colOff>38100</xdr:colOff>
      <xdr:row>105</xdr:row>
      <xdr:rowOff>83186</xdr:rowOff>
    </xdr:to>
    <xdr:sp macro="" textlink="">
      <xdr:nvSpPr>
        <xdr:cNvPr id="721" name="フローチャート: 判断 720"/>
        <xdr:cNvSpPr/>
      </xdr:nvSpPr>
      <xdr:spPr>
        <a:xfrm>
          <a:off x="12299950" y="17412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727" name="楕円 726"/>
        <xdr:cNvSpPr/>
      </xdr:nvSpPr>
      <xdr:spPr>
        <a:xfrm>
          <a:off x="14649450" y="177342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47007</xdr:rowOff>
    </xdr:from>
    <xdr:ext cx="405111" cy="259045"/>
    <xdr:sp macro="" textlink="">
      <xdr:nvSpPr>
        <xdr:cNvPr id="728" name="【博物館】&#10;有形固定資産減価償却率該当値テキスト"/>
        <xdr:cNvSpPr txBox="1"/>
      </xdr:nvSpPr>
      <xdr:spPr>
        <a:xfrm>
          <a:off x="14744700"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636</xdr:rowOff>
    </xdr:from>
    <xdr:to>
      <xdr:col>81</xdr:col>
      <xdr:colOff>101600</xdr:colOff>
      <xdr:row>107</xdr:row>
      <xdr:rowOff>102236</xdr:rowOff>
    </xdr:to>
    <xdr:sp macro="" textlink="">
      <xdr:nvSpPr>
        <xdr:cNvPr id="729" name="楕円 728"/>
        <xdr:cNvSpPr/>
      </xdr:nvSpPr>
      <xdr:spPr>
        <a:xfrm>
          <a:off x="1388745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51436</xdr:rowOff>
    </xdr:to>
    <xdr:cxnSp macro="">
      <xdr:nvCxnSpPr>
        <xdr:cNvPr id="730" name="直線コネクタ 729"/>
        <xdr:cNvCxnSpPr/>
      </xdr:nvCxnSpPr>
      <xdr:spPr>
        <a:xfrm flipV="1">
          <a:off x="13938250" y="17785080"/>
          <a:ext cx="762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38736</xdr:rowOff>
    </xdr:from>
    <xdr:to>
      <xdr:col>76</xdr:col>
      <xdr:colOff>165100</xdr:colOff>
      <xdr:row>107</xdr:row>
      <xdr:rowOff>140336</xdr:rowOff>
    </xdr:to>
    <xdr:sp macro="" textlink="">
      <xdr:nvSpPr>
        <xdr:cNvPr id="731" name="楕円 730"/>
        <xdr:cNvSpPr/>
      </xdr:nvSpPr>
      <xdr:spPr>
        <a:xfrm>
          <a:off x="13093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51436</xdr:rowOff>
    </xdr:from>
    <xdr:to>
      <xdr:col>81</xdr:col>
      <xdr:colOff>50800</xdr:colOff>
      <xdr:row>107</xdr:row>
      <xdr:rowOff>89536</xdr:rowOff>
    </xdr:to>
    <xdr:cxnSp macro="">
      <xdr:nvCxnSpPr>
        <xdr:cNvPr id="732" name="直線コネクタ 731"/>
        <xdr:cNvCxnSpPr/>
      </xdr:nvCxnSpPr>
      <xdr:spPr>
        <a:xfrm flipV="1">
          <a:off x="13144500" y="17825086"/>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80663</xdr:rowOff>
    </xdr:from>
    <xdr:ext cx="405111" cy="259045"/>
    <xdr:sp macro="" textlink="">
      <xdr:nvSpPr>
        <xdr:cNvPr id="733" name="n_1aveValue【博物館】&#10;有形固定資産減価償却率"/>
        <xdr:cNvSpPr txBox="1"/>
      </xdr:nvSpPr>
      <xdr:spPr>
        <a:xfrm>
          <a:off x="13742044" y="1699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34" name="n_2aveValue【博物館】&#10;有形固定資産減価償却率"/>
        <xdr:cNvSpPr txBox="1"/>
      </xdr:nvSpPr>
      <xdr:spPr>
        <a:xfrm>
          <a:off x="1296099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99713</xdr:rowOff>
    </xdr:from>
    <xdr:ext cx="405111" cy="259045"/>
    <xdr:sp macro="" textlink="">
      <xdr:nvSpPr>
        <xdr:cNvPr id="735" name="n_3aveValue【博物館】&#10;有形固定資産減価償却率"/>
        <xdr:cNvSpPr txBox="1"/>
      </xdr:nvSpPr>
      <xdr:spPr>
        <a:xfrm>
          <a:off x="121672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93363</xdr:rowOff>
    </xdr:from>
    <xdr:ext cx="405111" cy="259045"/>
    <xdr:sp macro="" textlink="">
      <xdr:nvSpPr>
        <xdr:cNvPr id="736" name="n_1mainValue【博物館】&#10;有形固定資産減価償却率"/>
        <xdr:cNvSpPr txBox="1"/>
      </xdr:nvSpPr>
      <xdr:spPr>
        <a:xfrm>
          <a:off x="13742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131463</xdr:rowOff>
    </xdr:from>
    <xdr:ext cx="405111" cy="259045"/>
    <xdr:sp macro="" textlink="">
      <xdr:nvSpPr>
        <xdr:cNvPr id="737" name="n_2mainValue【博物館】&#10;有形固定資産減価償却率"/>
        <xdr:cNvSpPr txBox="1"/>
      </xdr:nvSpPr>
      <xdr:spPr>
        <a:xfrm>
          <a:off x="1296099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39" name="正方形/長方形 738"/>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40" name="正方形/長方形 739"/>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1" name="正方形/長方形 740"/>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2" name="正方形/長方形 741"/>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6" name="テキスト ボックス 745"/>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760" name="直線コネクタ 759"/>
        <xdr:cNvCxnSpPr/>
      </xdr:nvCxnSpPr>
      <xdr:spPr>
        <a:xfrm flipV="1">
          <a:off x="19949795" y="166497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61" name="【博物館】&#10;一人当たり面積最小値テキスト"/>
        <xdr:cNvSpPr txBox="1"/>
      </xdr:nvSpPr>
      <xdr:spPr>
        <a:xfrm>
          <a:off x="200025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62" name="直線コネクタ 761"/>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763" name="【博物館】&#10;一人当たり面積最大値テキスト"/>
        <xdr:cNvSpPr txBox="1"/>
      </xdr:nvSpPr>
      <xdr:spPr>
        <a:xfrm>
          <a:off x="200025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64" name="直線コネクタ 763"/>
        <xdr:cNvCxnSpPr/>
      </xdr:nvCxnSpPr>
      <xdr:spPr>
        <a:xfrm>
          <a:off x="198818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156227</xdr:rowOff>
    </xdr:from>
    <xdr:ext cx="469744" cy="259045"/>
    <xdr:sp macro="" textlink="">
      <xdr:nvSpPr>
        <xdr:cNvPr id="765" name="【博物館】&#10;一人当たり面積平均値テキスト"/>
        <xdr:cNvSpPr txBox="1"/>
      </xdr:nvSpPr>
      <xdr:spPr>
        <a:xfrm>
          <a:off x="20002500" y="1741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66" name="フローチャート: 判断 765"/>
        <xdr:cNvSpPr/>
      </xdr:nvSpPr>
      <xdr:spPr>
        <a:xfrm>
          <a:off x="199009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767" name="フローチャート: 判断 766"/>
        <xdr:cNvSpPr/>
      </xdr:nvSpPr>
      <xdr:spPr>
        <a:xfrm>
          <a:off x="19157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68" name="フローチャート: 判断 767"/>
        <xdr:cNvSpPr/>
      </xdr:nvSpPr>
      <xdr:spPr>
        <a:xfrm>
          <a:off x="18345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69" name="フローチャート: 判断 768"/>
        <xdr:cNvSpPr/>
      </xdr:nvSpPr>
      <xdr:spPr>
        <a:xfrm>
          <a:off x="175514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775" name="楕円 774"/>
        <xdr:cNvSpPr/>
      </xdr:nvSpPr>
      <xdr:spPr>
        <a:xfrm>
          <a:off x="199009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124477</xdr:rowOff>
    </xdr:from>
    <xdr:ext cx="469744" cy="259045"/>
    <xdr:sp macro="" textlink="">
      <xdr:nvSpPr>
        <xdr:cNvPr id="776" name="【博物館】&#10;一人当たり面積該当値テキスト"/>
        <xdr:cNvSpPr txBox="1"/>
      </xdr:nvSpPr>
      <xdr:spPr>
        <a:xfrm>
          <a:off x="20002500"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77" name="楕円 776"/>
        <xdr:cNvSpPr/>
      </xdr:nvSpPr>
      <xdr:spPr>
        <a:xfrm>
          <a:off x="19157950" y="17360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152400</xdr:rowOff>
    </xdr:to>
    <xdr:cxnSp macro="">
      <xdr:nvCxnSpPr>
        <xdr:cNvPr id="778" name="直線コネクタ 777"/>
        <xdr:cNvCxnSpPr/>
      </xdr:nvCxnSpPr>
      <xdr:spPr>
        <a:xfrm>
          <a:off x="19202400" y="17411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79" name="楕円 778"/>
        <xdr:cNvSpPr/>
      </xdr:nvSpPr>
      <xdr:spPr>
        <a:xfrm>
          <a:off x="1834515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152400</xdr:rowOff>
    </xdr:to>
    <xdr:cxnSp macro="">
      <xdr:nvCxnSpPr>
        <xdr:cNvPr id="780" name="直線コネクタ 779"/>
        <xdr:cNvCxnSpPr/>
      </xdr:nvCxnSpPr>
      <xdr:spPr>
        <a:xfrm>
          <a:off x="18395950" y="17411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99077</xdr:rowOff>
    </xdr:from>
    <xdr:ext cx="469744" cy="259045"/>
    <xdr:sp macro="" textlink="">
      <xdr:nvSpPr>
        <xdr:cNvPr id="781" name="n_1aveValue【博物館】&#10;一人当たり面積"/>
        <xdr:cNvSpPr txBox="1"/>
      </xdr:nvSpPr>
      <xdr:spPr>
        <a:xfrm>
          <a:off x="18980227" y="175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82" name="n_2aveValue【博物館】&#10;一人当たり面積"/>
        <xdr:cNvSpPr txBox="1"/>
      </xdr:nvSpPr>
      <xdr:spPr>
        <a:xfrm>
          <a:off x="181801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83" name="n_3aveValue【博物館】&#10;一人当たり面積"/>
        <xdr:cNvSpPr txBox="1"/>
      </xdr:nvSpPr>
      <xdr:spPr>
        <a:xfrm>
          <a:off x="1738637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784" name="n_1mainValue【博物館】&#10;一人当たり面積"/>
        <xdr:cNvSpPr txBox="1"/>
      </xdr:nvSpPr>
      <xdr:spPr>
        <a:xfrm>
          <a:off x="189802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85" name="n_2mainValue【博物館】&#10;一人当たり面積"/>
        <xdr:cNvSpPr txBox="1"/>
      </xdr:nvSpPr>
      <xdr:spPr>
        <a:xfrm>
          <a:off x="18180127" y="174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類似団体と比較して特に有形固定資産減価償却率が高くなっている施設は、空港であり、特に低くなっている施設は学校施設、博物館である。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空港については、有形固定資産減価償却率が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と類似団体の中でも高くなっている。平成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年度には個別施設計画を策定しており、同計画に基づき老朽化対策に取り組んでいる。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博物館については、有形固定資産減価償却率が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と類似団体の中で最も低くなっている。これは平成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年４月に県立美術館が開館したことに伴い、有形固定資産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が増加し有形固定資産減価償却率が低下したものであるが、個別施設計画に基づき計画的に老朽化対策に取り組んでいる。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1,160,218
1,147,448
6,340.73
592,252,441
573,937,822
3,054,111
323,526,011
1,026,932,291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xdr:cNvSpPr txBox="1"/>
      </xdr:nvSpPr>
      <xdr:spPr>
        <a:xfrm>
          <a:off x="42291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57167</xdr:rowOff>
    </xdr:from>
    <xdr:ext cx="405111" cy="259045"/>
    <xdr:sp macro="" textlink="">
      <xdr:nvSpPr>
        <xdr:cNvPr id="64" name="n_1aveValue【体育館・プール】&#10;有形固定資産減価償却率"/>
        <xdr:cNvSpPr txBox="1"/>
      </xdr:nvSpPr>
      <xdr:spPr>
        <a:xfrm>
          <a:off x="32391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137177</xdr:rowOff>
    </xdr:from>
    <xdr:ext cx="405111" cy="259045"/>
    <xdr:sp macro="" textlink="">
      <xdr:nvSpPr>
        <xdr:cNvPr id="66" name="n_2aveValue【体育館・プール】&#10;有形固定資産減価償却率"/>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162560</xdr:rowOff>
    </xdr:from>
    <xdr:to>
      <xdr:col>10</xdr:col>
      <xdr:colOff>165100</xdr:colOff>
      <xdr:row>34</xdr:row>
      <xdr:rowOff>92710</xdr:rowOff>
    </xdr:to>
    <xdr:sp macro="" textlink="">
      <xdr:nvSpPr>
        <xdr:cNvPr id="67" name="フローチャート: 判断 66"/>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32</xdr:row>
      <xdr:rowOff>109237</xdr:rowOff>
    </xdr:from>
    <xdr:ext cx="405111" cy="259045"/>
    <xdr:sp macro="" textlink="">
      <xdr:nvSpPr>
        <xdr:cNvPr id="68" name="n_3aveValue【体育館・プール】&#10;有形固定資産減価償却率"/>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13970</xdr:rowOff>
    </xdr:from>
    <xdr:to>
      <xdr:col>24</xdr:col>
      <xdr:colOff>114300</xdr:colOff>
      <xdr:row>33</xdr:row>
      <xdr:rowOff>115570</xdr:rowOff>
    </xdr:to>
    <xdr:sp macro="" textlink="">
      <xdr:nvSpPr>
        <xdr:cNvPr id="74" name="楕円 73"/>
        <xdr:cNvSpPr/>
      </xdr:nvSpPr>
      <xdr:spPr>
        <a:xfrm>
          <a:off x="41275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138447</xdr:rowOff>
    </xdr:from>
    <xdr:ext cx="405111" cy="259045"/>
    <xdr:sp macro="" textlink="">
      <xdr:nvSpPr>
        <xdr:cNvPr id="75" name="【体育館・プール】&#10;有形固定資産減価償却率該当値テキスト"/>
        <xdr:cNvSpPr txBox="1"/>
      </xdr:nvSpPr>
      <xdr:spPr>
        <a:xfrm>
          <a:off x="4229100"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90170</xdr:rowOff>
    </xdr:from>
    <xdr:to>
      <xdr:col>20</xdr:col>
      <xdr:colOff>38100</xdr:colOff>
      <xdr:row>34</xdr:row>
      <xdr:rowOff>20320</xdr:rowOff>
    </xdr:to>
    <xdr:sp macro="" textlink="">
      <xdr:nvSpPr>
        <xdr:cNvPr id="76" name="楕円 75"/>
        <xdr:cNvSpPr/>
      </xdr:nvSpPr>
      <xdr:spPr>
        <a:xfrm>
          <a:off x="3384550" y="5544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64770</xdr:rowOff>
    </xdr:from>
    <xdr:to>
      <xdr:col>24</xdr:col>
      <xdr:colOff>63500</xdr:colOff>
      <xdr:row>33</xdr:row>
      <xdr:rowOff>140970</xdr:rowOff>
    </xdr:to>
    <xdr:cxnSp macro="">
      <xdr:nvCxnSpPr>
        <xdr:cNvPr id="77" name="直線コネクタ 76"/>
        <xdr:cNvCxnSpPr/>
      </xdr:nvCxnSpPr>
      <xdr:spPr>
        <a:xfrm flipV="1">
          <a:off x="3429000" y="551942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170180</xdr:rowOff>
    </xdr:from>
    <xdr:to>
      <xdr:col>15</xdr:col>
      <xdr:colOff>101600</xdr:colOff>
      <xdr:row>34</xdr:row>
      <xdr:rowOff>100330</xdr:rowOff>
    </xdr:to>
    <xdr:sp macro="" textlink="">
      <xdr:nvSpPr>
        <xdr:cNvPr id="78" name="楕円 77"/>
        <xdr:cNvSpPr/>
      </xdr:nvSpPr>
      <xdr:spPr>
        <a:xfrm>
          <a:off x="257175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140970</xdr:rowOff>
    </xdr:from>
    <xdr:to>
      <xdr:col>19</xdr:col>
      <xdr:colOff>177800</xdr:colOff>
      <xdr:row>34</xdr:row>
      <xdr:rowOff>49530</xdr:rowOff>
    </xdr:to>
    <xdr:cxnSp macro="">
      <xdr:nvCxnSpPr>
        <xdr:cNvPr id="79" name="直線コネクタ 78"/>
        <xdr:cNvCxnSpPr/>
      </xdr:nvCxnSpPr>
      <xdr:spPr>
        <a:xfrm flipV="1">
          <a:off x="2622550" y="5595620"/>
          <a:ext cx="8064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36847</xdr:rowOff>
    </xdr:from>
    <xdr:ext cx="405111" cy="259045"/>
    <xdr:sp macro="" textlink="">
      <xdr:nvSpPr>
        <xdr:cNvPr id="80" name="n_1mainValue【体育館・プール】&#10;有形固定資産減価償却率"/>
        <xdr:cNvSpPr txBox="1"/>
      </xdr:nvSpPr>
      <xdr:spPr>
        <a:xfrm>
          <a:off x="3239144" y="53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116857</xdr:rowOff>
    </xdr:from>
    <xdr:ext cx="405111" cy="259045"/>
    <xdr:sp macro="" textlink="">
      <xdr:nvSpPr>
        <xdr:cNvPr id="81" name="n_2mainValue【体育館・プール】&#10;有形固定資産減価償却率"/>
        <xdr:cNvSpPr txBox="1"/>
      </xdr:nvSpPr>
      <xdr:spPr>
        <a:xfrm>
          <a:off x="2439044"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103" name="直線コネクタ 102"/>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4" name="【体育館・プール】&#10;一人当たり面積最小値テキスト"/>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5" name="直線コネクタ 104"/>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6" name="【体育館・プール】&#10;一人当たり面積最大値テキスト"/>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7" name="直線コネクタ 106"/>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48277</xdr:rowOff>
    </xdr:from>
    <xdr:ext cx="469744" cy="259045"/>
    <xdr:sp macro="" textlink="">
      <xdr:nvSpPr>
        <xdr:cNvPr id="108" name="【体育館・プール】&#10;一人当たり面積平均値テキスト"/>
        <xdr:cNvSpPr txBox="1"/>
      </xdr:nvSpPr>
      <xdr:spPr>
        <a:xfrm>
          <a:off x="948055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9" name="フローチャート: 判断 108"/>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0" name="フローチャート: 判断 109"/>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162577</xdr:rowOff>
    </xdr:from>
    <xdr:ext cx="469744" cy="259045"/>
    <xdr:sp macro="" textlink="">
      <xdr:nvSpPr>
        <xdr:cNvPr id="111" name="n_1aveValue【体育館・プール】&#10;一人当たり面積"/>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82550</xdr:rowOff>
    </xdr:from>
    <xdr:to>
      <xdr:col>46</xdr:col>
      <xdr:colOff>38100</xdr:colOff>
      <xdr:row>40</xdr:row>
      <xdr:rowOff>12700</xdr:rowOff>
    </xdr:to>
    <xdr:sp macro="" textlink="">
      <xdr:nvSpPr>
        <xdr:cNvPr id="112" name="フローチャート: 判断 111"/>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29227</xdr:rowOff>
    </xdr:from>
    <xdr:ext cx="469744" cy="259045"/>
    <xdr:sp macro="" textlink="">
      <xdr:nvSpPr>
        <xdr:cNvPr id="113" name="n_2aveValue【体育館・プール】&#10;一人当たり面積"/>
        <xdr:cNvSpPr txBox="1"/>
      </xdr:nvSpPr>
      <xdr:spPr>
        <a:xfrm>
          <a:off x="76772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158750</xdr:rowOff>
    </xdr:from>
    <xdr:to>
      <xdr:col>41</xdr:col>
      <xdr:colOff>101600</xdr:colOff>
      <xdr:row>40</xdr:row>
      <xdr:rowOff>88900</xdr:rowOff>
    </xdr:to>
    <xdr:sp macro="" textlink="">
      <xdr:nvSpPr>
        <xdr:cNvPr id="114" name="フローチャート: 判断 113"/>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105427</xdr:rowOff>
    </xdr:from>
    <xdr:ext cx="469744" cy="259045"/>
    <xdr:sp macro="" textlink="">
      <xdr:nvSpPr>
        <xdr:cNvPr id="115" name="n_3aveValue【体育館・プール】&#10;一人当たり面積"/>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21" name="楕円 120"/>
        <xdr:cNvSpPr/>
      </xdr:nvSpPr>
      <xdr:spPr>
        <a:xfrm>
          <a:off x="9398000" y="6692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168927</xdr:rowOff>
    </xdr:from>
    <xdr:ext cx="469744" cy="259045"/>
    <xdr:sp macro="" textlink="">
      <xdr:nvSpPr>
        <xdr:cNvPr id="122" name="【体育館・プール】&#10;一人当たり面積該当値テキスト"/>
        <xdr:cNvSpPr txBox="1"/>
      </xdr:nvSpPr>
      <xdr:spPr>
        <a:xfrm>
          <a:off x="948055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23" name="楕円 122"/>
        <xdr:cNvSpPr/>
      </xdr:nvSpPr>
      <xdr:spPr>
        <a:xfrm>
          <a:off x="8636000" y="6692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133350</xdr:rowOff>
    </xdr:to>
    <xdr:cxnSp macro="">
      <xdr:nvCxnSpPr>
        <xdr:cNvPr id="124" name="直線コネクタ 123"/>
        <xdr:cNvCxnSpPr/>
      </xdr:nvCxnSpPr>
      <xdr:spPr>
        <a:xfrm>
          <a:off x="8686800" y="6743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5" name="楕円 124"/>
        <xdr:cNvSpPr/>
      </xdr:nvSpPr>
      <xdr:spPr>
        <a:xfrm>
          <a:off x="7842250" y="6692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133350</xdr:rowOff>
    </xdr:to>
    <xdr:cxnSp macro="">
      <xdr:nvCxnSpPr>
        <xdr:cNvPr id="126" name="直線コネクタ 125"/>
        <xdr:cNvCxnSpPr/>
      </xdr:nvCxnSpPr>
      <xdr:spPr>
        <a:xfrm>
          <a:off x="7886700" y="6743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3827</xdr:rowOff>
    </xdr:from>
    <xdr:ext cx="469744" cy="259045"/>
    <xdr:sp macro="" textlink="">
      <xdr:nvSpPr>
        <xdr:cNvPr id="127" name="n_1mainValue【体育館・プール】&#10;一人当たり面積"/>
        <xdr:cNvSpPr txBox="1"/>
      </xdr:nvSpPr>
      <xdr:spPr>
        <a:xfrm>
          <a:off x="845827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28" name="n_2mainValue【体育館・プール】&#10;一人当たり面積"/>
        <xdr:cNvSpPr txBox="1"/>
      </xdr:nvSpPr>
      <xdr:spPr>
        <a:xfrm>
          <a:off x="7677227" y="67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118110</xdr:rowOff>
    </xdr:from>
    <xdr:to>
      <xdr:col>24</xdr:col>
      <xdr:colOff>62865</xdr:colOff>
      <xdr:row>63</xdr:row>
      <xdr:rowOff>53340</xdr:rowOff>
    </xdr:to>
    <xdr:cxnSp macro="">
      <xdr:nvCxnSpPr>
        <xdr:cNvPr id="151" name="直線コネクタ 150"/>
        <xdr:cNvCxnSpPr/>
      </xdr:nvCxnSpPr>
      <xdr:spPr>
        <a:xfrm flipV="1">
          <a:off x="4176395" y="9370060"/>
          <a:ext cx="127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57167</xdr:rowOff>
    </xdr:from>
    <xdr:ext cx="405111" cy="259045"/>
    <xdr:sp macro="" textlink="">
      <xdr:nvSpPr>
        <xdr:cNvPr id="152" name="【陸上競技場・野球場・球技場】&#10;有形固定資産減価償却率最小値テキスト"/>
        <xdr:cNvSpPr txBox="1"/>
      </xdr:nvSpPr>
      <xdr:spPr>
        <a:xfrm>
          <a:off x="4229100"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53340</xdr:rowOff>
    </xdr:from>
    <xdr:to>
      <xdr:col>24</xdr:col>
      <xdr:colOff>152400</xdr:colOff>
      <xdr:row>63</xdr:row>
      <xdr:rowOff>53340</xdr:rowOff>
    </xdr:to>
    <xdr:cxnSp macro="">
      <xdr:nvCxnSpPr>
        <xdr:cNvPr id="153" name="直線コネクタ 152"/>
        <xdr:cNvCxnSpPr/>
      </xdr:nvCxnSpPr>
      <xdr:spPr>
        <a:xfrm>
          <a:off x="4108450" y="10460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64787</xdr:rowOff>
    </xdr:from>
    <xdr:ext cx="405111" cy="259045"/>
    <xdr:sp macro="" textlink="">
      <xdr:nvSpPr>
        <xdr:cNvPr id="154" name="【陸上競技場・野球場・球技場】&#10;有形固定資産減価償却率最大値テキスト"/>
        <xdr:cNvSpPr txBox="1"/>
      </xdr:nvSpPr>
      <xdr:spPr>
        <a:xfrm>
          <a:off x="4229100" y="915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5" name="直線コネクタ 154"/>
        <xdr:cNvCxnSpPr/>
      </xdr:nvCxnSpPr>
      <xdr:spPr>
        <a:xfrm>
          <a:off x="4108450" y="9370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82567</xdr:rowOff>
    </xdr:from>
    <xdr:ext cx="405111" cy="259045"/>
    <xdr:sp macro="" textlink="">
      <xdr:nvSpPr>
        <xdr:cNvPr id="156" name="【陸上競技場・野球場・球技場】&#10;有形固定資産減価償却率平均値テキスト"/>
        <xdr:cNvSpPr txBox="1"/>
      </xdr:nvSpPr>
      <xdr:spPr>
        <a:xfrm>
          <a:off x="4229100" y="9994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57" name="フローチャート: 判断 156"/>
        <xdr:cNvSpPr/>
      </xdr:nvSpPr>
      <xdr:spPr>
        <a:xfrm>
          <a:off x="412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93980</xdr:rowOff>
    </xdr:from>
    <xdr:to>
      <xdr:col>20</xdr:col>
      <xdr:colOff>38100</xdr:colOff>
      <xdr:row>62</xdr:row>
      <xdr:rowOff>24130</xdr:rowOff>
    </xdr:to>
    <xdr:sp macro="" textlink="">
      <xdr:nvSpPr>
        <xdr:cNvPr id="158" name="フローチャート: 判断 157"/>
        <xdr:cNvSpPr/>
      </xdr:nvSpPr>
      <xdr:spPr>
        <a:xfrm>
          <a:off x="3384550" y="10171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40657</xdr:rowOff>
    </xdr:from>
    <xdr:ext cx="405111" cy="259045"/>
    <xdr:sp macro="" textlink="">
      <xdr:nvSpPr>
        <xdr:cNvPr id="159" name="n_1aveValue【陸上競技場・野球場・球技場】&#10;有形固定資産減価償却率"/>
        <xdr:cNvSpPr txBox="1"/>
      </xdr:nvSpPr>
      <xdr:spPr>
        <a:xfrm>
          <a:off x="3239144" y="995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59690</xdr:rowOff>
    </xdr:from>
    <xdr:to>
      <xdr:col>15</xdr:col>
      <xdr:colOff>101600</xdr:colOff>
      <xdr:row>61</xdr:row>
      <xdr:rowOff>161290</xdr:rowOff>
    </xdr:to>
    <xdr:sp macro="" textlink="">
      <xdr:nvSpPr>
        <xdr:cNvPr id="160" name="フローチャート: 判断 159"/>
        <xdr:cNvSpPr/>
      </xdr:nvSpPr>
      <xdr:spPr>
        <a:xfrm>
          <a:off x="257175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6367</xdr:rowOff>
    </xdr:from>
    <xdr:ext cx="405111" cy="259045"/>
    <xdr:sp macro="" textlink="">
      <xdr:nvSpPr>
        <xdr:cNvPr id="161" name="n_2aveValue【陸上競技場・野球場・球技場】&#10;有形固定資産減価償却率"/>
        <xdr:cNvSpPr txBox="1"/>
      </xdr:nvSpPr>
      <xdr:spPr>
        <a:xfrm>
          <a:off x="2439044" y="991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114935</xdr:rowOff>
    </xdr:from>
    <xdr:to>
      <xdr:col>10</xdr:col>
      <xdr:colOff>165100</xdr:colOff>
      <xdr:row>63</xdr:row>
      <xdr:rowOff>45085</xdr:rowOff>
    </xdr:to>
    <xdr:sp macro="" textlink="">
      <xdr:nvSpPr>
        <xdr:cNvPr id="162" name="フローチャート: 判断 161"/>
        <xdr:cNvSpPr/>
      </xdr:nvSpPr>
      <xdr:spPr>
        <a:xfrm>
          <a:off x="1778000" y="1035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61612</xdr:rowOff>
    </xdr:from>
    <xdr:ext cx="405111" cy="259045"/>
    <xdr:sp macro="" textlink="">
      <xdr:nvSpPr>
        <xdr:cNvPr id="163" name="n_3aveValue【陸上競技場・野球場・球技場】&#10;有形固定資産減価償却率"/>
        <xdr:cNvSpPr txBox="1"/>
      </xdr:nvSpPr>
      <xdr:spPr>
        <a:xfrm>
          <a:off x="164529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69" name="楕円 168"/>
        <xdr:cNvSpPr/>
      </xdr:nvSpPr>
      <xdr:spPr>
        <a:xfrm>
          <a:off x="41275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150512</xdr:rowOff>
    </xdr:from>
    <xdr:ext cx="405111" cy="259045"/>
    <xdr:sp macro="" textlink="">
      <xdr:nvSpPr>
        <xdr:cNvPr id="170" name="【陸上競技場・野球場・球技場】&#10;有形固定資産減価償却率該当値テキスト"/>
        <xdr:cNvSpPr txBox="1"/>
      </xdr:nvSpPr>
      <xdr:spPr>
        <a:xfrm>
          <a:off x="42291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71" name="楕円 170"/>
        <xdr:cNvSpPr/>
      </xdr:nvSpPr>
      <xdr:spPr>
        <a:xfrm>
          <a:off x="3384550" y="10279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51435</xdr:rowOff>
    </xdr:from>
    <xdr:to>
      <xdr:col>24</xdr:col>
      <xdr:colOff>63500</xdr:colOff>
      <xdr:row>62</xdr:row>
      <xdr:rowOff>87630</xdr:rowOff>
    </xdr:to>
    <xdr:cxnSp macro="">
      <xdr:nvCxnSpPr>
        <xdr:cNvPr id="172" name="直線コネクタ 171"/>
        <xdr:cNvCxnSpPr/>
      </xdr:nvCxnSpPr>
      <xdr:spPr>
        <a:xfrm flipV="1">
          <a:off x="3429000" y="10293985"/>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65405</xdr:rowOff>
    </xdr:from>
    <xdr:to>
      <xdr:col>15</xdr:col>
      <xdr:colOff>101600</xdr:colOff>
      <xdr:row>62</xdr:row>
      <xdr:rowOff>167005</xdr:rowOff>
    </xdr:to>
    <xdr:sp macro="" textlink="">
      <xdr:nvSpPr>
        <xdr:cNvPr id="173" name="楕円 172"/>
        <xdr:cNvSpPr/>
      </xdr:nvSpPr>
      <xdr:spPr>
        <a:xfrm>
          <a:off x="2571750" y="10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87630</xdr:rowOff>
    </xdr:from>
    <xdr:to>
      <xdr:col>19</xdr:col>
      <xdr:colOff>177800</xdr:colOff>
      <xdr:row>62</xdr:row>
      <xdr:rowOff>116205</xdr:rowOff>
    </xdr:to>
    <xdr:cxnSp macro="">
      <xdr:nvCxnSpPr>
        <xdr:cNvPr id="174" name="直線コネクタ 173"/>
        <xdr:cNvCxnSpPr/>
      </xdr:nvCxnSpPr>
      <xdr:spPr>
        <a:xfrm flipV="1">
          <a:off x="2622550" y="1033018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129557</xdr:rowOff>
    </xdr:from>
    <xdr:ext cx="405111" cy="259045"/>
    <xdr:sp macro="" textlink="">
      <xdr:nvSpPr>
        <xdr:cNvPr id="175" name="n_1mainValue【陸上競技場・野球場・球技場】&#10;有形固定資産減価償却率"/>
        <xdr:cNvSpPr txBox="1"/>
      </xdr:nvSpPr>
      <xdr:spPr>
        <a:xfrm>
          <a:off x="3239144" y="1037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158132</xdr:rowOff>
    </xdr:from>
    <xdr:ext cx="405111" cy="259045"/>
    <xdr:sp macro="" textlink="">
      <xdr:nvSpPr>
        <xdr:cNvPr id="176" name="n_2mainValue【陸上競技場・野球場・球技場】&#10;有形固定資産減価償却率"/>
        <xdr:cNvSpPr txBox="1"/>
      </xdr:nvSpPr>
      <xdr:spPr>
        <a:xfrm>
          <a:off x="2439044" y="1040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200" name="直線コネクタ 199"/>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201" name="【陸上競技場・野球場・球技場】&#10;一人当たり面積最小値テキスト"/>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2" name="直線コネクタ 201"/>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203" name="【陸上競技場・野球場・球技場】&#10;一人当たり面積最大値テキスト"/>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204" name="直線コネクタ 203"/>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151328</xdr:rowOff>
    </xdr:from>
    <xdr:ext cx="469744" cy="259045"/>
    <xdr:sp macro="" textlink="">
      <xdr:nvSpPr>
        <xdr:cNvPr id="205" name="【陸上競技場・野球場・球技場】&#10;一人当たり面積平均値テキスト"/>
        <xdr:cNvSpPr txBox="1"/>
      </xdr:nvSpPr>
      <xdr:spPr>
        <a:xfrm>
          <a:off x="9480550" y="10228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206" name="フローチャート: 判断 205"/>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207" name="フローチャート: 判断 206"/>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133367</xdr:rowOff>
    </xdr:from>
    <xdr:ext cx="469744" cy="259045"/>
    <xdr:sp macro="" textlink="">
      <xdr:nvSpPr>
        <xdr:cNvPr id="208" name="n_1aveValue【陸上競技場・野球場・球技場】&#10;一人当たり面積"/>
        <xdr:cNvSpPr txBox="1"/>
      </xdr:nvSpPr>
      <xdr:spPr>
        <a:xfrm>
          <a:off x="845827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27577</xdr:rowOff>
    </xdr:from>
    <xdr:to>
      <xdr:col>46</xdr:col>
      <xdr:colOff>38100</xdr:colOff>
      <xdr:row>62</xdr:row>
      <xdr:rowOff>129177</xdr:rowOff>
    </xdr:to>
    <xdr:sp macro="" textlink="">
      <xdr:nvSpPr>
        <xdr:cNvPr id="209" name="フローチャート: 判断 208"/>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120304</xdr:rowOff>
    </xdr:from>
    <xdr:ext cx="469744" cy="259045"/>
    <xdr:sp macro="" textlink="">
      <xdr:nvSpPr>
        <xdr:cNvPr id="210" name="n_2aveValue【陸上競技場・野球場・球技場】&#10;一人当たり面積"/>
        <xdr:cNvSpPr txBox="1"/>
      </xdr:nvSpPr>
      <xdr:spPr>
        <a:xfrm>
          <a:off x="7677227" y="103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110853</xdr:rowOff>
    </xdr:from>
    <xdr:to>
      <xdr:col>41</xdr:col>
      <xdr:colOff>101600</xdr:colOff>
      <xdr:row>64</xdr:row>
      <xdr:rowOff>41003</xdr:rowOff>
    </xdr:to>
    <xdr:sp macro="" textlink="">
      <xdr:nvSpPr>
        <xdr:cNvPr id="211" name="フローチャート: 判断 210"/>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57530</xdr:rowOff>
    </xdr:from>
    <xdr:ext cx="469744" cy="259045"/>
    <xdr:sp macro="" textlink="">
      <xdr:nvSpPr>
        <xdr:cNvPr id="212" name="n_3aveValue【陸上競技場・野球場・球技場】&#10;一人当たり面積"/>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3" name="テキスト ボックス 21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19413</xdr:rowOff>
    </xdr:from>
    <xdr:to>
      <xdr:col>55</xdr:col>
      <xdr:colOff>50800</xdr:colOff>
      <xdr:row>61</xdr:row>
      <xdr:rowOff>121013</xdr:rowOff>
    </xdr:to>
    <xdr:sp macro="" textlink="">
      <xdr:nvSpPr>
        <xdr:cNvPr id="218" name="楕円 217"/>
        <xdr:cNvSpPr/>
      </xdr:nvSpPr>
      <xdr:spPr>
        <a:xfrm>
          <a:off x="9398000" y="100968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42290</xdr:rowOff>
    </xdr:from>
    <xdr:ext cx="469744" cy="259045"/>
    <xdr:sp macro="" textlink="">
      <xdr:nvSpPr>
        <xdr:cNvPr id="219" name="【陸上競技場・野球場・球技場】&#10;一人当たり面積該当値テキスト"/>
        <xdr:cNvSpPr txBox="1"/>
      </xdr:nvSpPr>
      <xdr:spPr>
        <a:xfrm>
          <a:off x="9480550" y="99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22678</xdr:rowOff>
    </xdr:from>
    <xdr:to>
      <xdr:col>50</xdr:col>
      <xdr:colOff>165100</xdr:colOff>
      <xdr:row>61</xdr:row>
      <xdr:rowOff>124278</xdr:rowOff>
    </xdr:to>
    <xdr:sp macro="" textlink="">
      <xdr:nvSpPr>
        <xdr:cNvPr id="220" name="楕円 219"/>
        <xdr:cNvSpPr/>
      </xdr:nvSpPr>
      <xdr:spPr>
        <a:xfrm>
          <a:off x="8636000" y="101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70213</xdr:rowOff>
    </xdr:from>
    <xdr:to>
      <xdr:col>55</xdr:col>
      <xdr:colOff>0</xdr:colOff>
      <xdr:row>61</xdr:row>
      <xdr:rowOff>73478</xdr:rowOff>
    </xdr:to>
    <xdr:cxnSp macro="">
      <xdr:nvCxnSpPr>
        <xdr:cNvPr id="221" name="直線コネクタ 220"/>
        <xdr:cNvCxnSpPr/>
      </xdr:nvCxnSpPr>
      <xdr:spPr>
        <a:xfrm flipV="1">
          <a:off x="8686800" y="10147663"/>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25944</xdr:rowOff>
    </xdr:from>
    <xdr:to>
      <xdr:col>46</xdr:col>
      <xdr:colOff>38100</xdr:colOff>
      <xdr:row>61</xdr:row>
      <xdr:rowOff>127544</xdr:rowOff>
    </xdr:to>
    <xdr:sp macro="" textlink="">
      <xdr:nvSpPr>
        <xdr:cNvPr id="222" name="楕円 221"/>
        <xdr:cNvSpPr/>
      </xdr:nvSpPr>
      <xdr:spPr>
        <a:xfrm>
          <a:off x="7842250" y="101033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73478</xdr:rowOff>
    </xdr:from>
    <xdr:to>
      <xdr:col>50</xdr:col>
      <xdr:colOff>114300</xdr:colOff>
      <xdr:row>61</xdr:row>
      <xdr:rowOff>76744</xdr:rowOff>
    </xdr:to>
    <xdr:cxnSp macro="">
      <xdr:nvCxnSpPr>
        <xdr:cNvPr id="223" name="直線コネクタ 222"/>
        <xdr:cNvCxnSpPr/>
      </xdr:nvCxnSpPr>
      <xdr:spPr>
        <a:xfrm flipV="1">
          <a:off x="7886700" y="10150928"/>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140805</xdr:rowOff>
    </xdr:from>
    <xdr:ext cx="469744" cy="259045"/>
    <xdr:sp macro="" textlink="">
      <xdr:nvSpPr>
        <xdr:cNvPr id="224" name="n_1mainValue【陸上競技場・野球場・球技場】&#10;一人当たり面積"/>
        <xdr:cNvSpPr txBox="1"/>
      </xdr:nvSpPr>
      <xdr:spPr>
        <a:xfrm>
          <a:off x="8458277" y="988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144071</xdr:rowOff>
    </xdr:from>
    <xdr:ext cx="469744" cy="259045"/>
    <xdr:sp macro="" textlink="">
      <xdr:nvSpPr>
        <xdr:cNvPr id="225" name="n_2mainValue【陸上競技場・野球場・球技場】&#10;一人当たり面積"/>
        <xdr:cNvSpPr txBox="1"/>
      </xdr:nvSpPr>
      <xdr:spPr>
        <a:xfrm>
          <a:off x="7677227" y="989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7" name="正方形/長方形 22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8" name="正方形/長方形 22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9" name="正方形/長方形 22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0" name="正方形/長方形 22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131826</xdr:rowOff>
    </xdr:from>
    <xdr:to>
      <xdr:col>24</xdr:col>
      <xdr:colOff>62865</xdr:colOff>
      <xdr:row>86</xdr:row>
      <xdr:rowOff>106680</xdr:rowOff>
    </xdr:to>
    <xdr:cxnSp macro="">
      <xdr:nvCxnSpPr>
        <xdr:cNvPr id="246" name="直線コネクタ 245"/>
        <xdr:cNvCxnSpPr/>
      </xdr:nvCxnSpPr>
      <xdr:spPr>
        <a:xfrm flipV="1">
          <a:off x="4176395" y="13015976"/>
          <a:ext cx="1270"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47" name="【県民会館】&#10;有形固定資産減価償却率最小値テキスト"/>
        <xdr:cNvSpPr txBox="1"/>
      </xdr:nvSpPr>
      <xdr:spPr>
        <a:xfrm>
          <a:off x="42291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48" name="直線コネクタ 247"/>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78503</xdr:rowOff>
    </xdr:from>
    <xdr:ext cx="405111" cy="259045"/>
    <xdr:sp macro="" textlink="">
      <xdr:nvSpPr>
        <xdr:cNvPr id="249" name="【県民会館】&#10;有形固定資産減価償却率最大値テキスト"/>
        <xdr:cNvSpPr txBox="1"/>
      </xdr:nvSpPr>
      <xdr:spPr>
        <a:xfrm>
          <a:off x="42291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50" name="直線コネクタ 249"/>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125747</xdr:rowOff>
    </xdr:from>
    <xdr:ext cx="405111" cy="259045"/>
    <xdr:sp macro="" textlink="">
      <xdr:nvSpPr>
        <xdr:cNvPr id="251" name="【県民会館】&#10;有形固定資産減価償却率平均値テキスト"/>
        <xdr:cNvSpPr txBox="1"/>
      </xdr:nvSpPr>
      <xdr:spPr>
        <a:xfrm>
          <a:off x="4229100" y="1383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52" name="フローチャート: 判断 251"/>
        <xdr:cNvSpPr/>
      </xdr:nvSpPr>
      <xdr:spPr>
        <a:xfrm>
          <a:off x="412750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97028</xdr:rowOff>
    </xdr:from>
    <xdr:to>
      <xdr:col>20</xdr:col>
      <xdr:colOff>38100</xdr:colOff>
      <xdr:row>85</xdr:row>
      <xdr:rowOff>27178</xdr:rowOff>
    </xdr:to>
    <xdr:sp macro="" textlink="">
      <xdr:nvSpPr>
        <xdr:cNvPr id="253" name="フローチャート: 判断 252"/>
        <xdr:cNvSpPr/>
      </xdr:nvSpPr>
      <xdr:spPr>
        <a:xfrm>
          <a:off x="3384550" y="13971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18305</xdr:rowOff>
    </xdr:from>
    <xdr:ext cx="405111" cy="259045"/>
    <xdr:sp macro="" textlink="">
      <xdr:nvSpPr>
        <xdr:cNvPr id="254" name="n_1aveValue【県民会館】&#10;有形固定資産減価償却率"/>
        <xdr:cNvSpPr txBox="1"/>
      </xdr:nvSpPr>
      <xdr:spPr>
        <a:xfrm>
          <a:off x="32391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138176</xdr:rowOff>
    </xdr:from>
    <xdr:to>
      <xdr:col>15</xdr:col>
      <xdr:colOff>101600</xdr:colOff>
      <xdr:row>85</xdr:row>
      <xdr:rowOff>68326</xdr:rowOff>
    </xdr:to>
    <xdr:sp macro="" textlink="">
      <xdr:nvSpPr>
        <xdr:cNvPr id="255" name="フローチャート: 判断 254"/>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59453</xdr:rowOff>
    </xdr:from>
    <xdr:ext cx="405111" cy="259045"/>
    <xdr:sp macro="" textlink="">
      <xdr:nvSpPr>
        <xdr:cNvPr id="256" name="n_2aveValue【県民会館】&#10;有形固定資産減価償却率"/>
        <xdr:cNvSpPr txBox="1"/>
      </xdr:nvSpPr>
      <xdr:spPr>
        <a:xfrm>
          <a:off x="2439044" y="1409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26163</xdr:rowOff>
    </xdr:from>
    <xdr:to>
      <xdr:col>10</xdr:col>
      <xdr:colOff>165100</xdr:colOff>
      <xdr:row>84</xdr:row>
      <xdr:rowOff>127763</xdr:rowOff>
    </xdr:to>
    <xdr:sp macro="" textlink="">
      <xdr:nvSpPr>
        <xdr:cNvPr id="257" name="フローチャート: 判断 256"/>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144290</xdr:rowOff>
    </xdr:from>
    <xdr:ext cx="405111" cy="259045"/>
    <xdr:sp macro="" textlink="">
      <xdr:nvSpPr>
        <xdr:cNvPr id="258" name="n_3aveValue【県民会館】&#10;有形固定資産減価償却率"/>
        <xdr:cNvSpPr txBox="1"/>
      </xdr:nvSpPr>
      <xdr:spPr>
        <a:xfrm>
          <a:off x="16452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9" name="テキスト ボックス 25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xdr:rowOff>
    </xdr:from>
    <xdr:to>
      <xdr:col>24</xdr:col>
      <xdr:colOff>114300</xdr:colOff>
      <xdr:row>83</xdr:row>
      <xdr:rowOff>118618</xdr:rowOff>
    </xdr:to>
    <xdr:sp macro="" textlink="">
      <xdr:nvSpPr>
        <xdr:cNvPr id="264" name="楕円 263"/>
        <xdr:cNvSpPr/>
      </xdr:nvSpPr>
      <xdr:spPr>
        <a:xfrm>
          <a:off x="4127500" y="137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39895</xdr:rowOff>
    </xdr:from>
    <xdr:ext cx="405111" cy="259045"/>
    <xdr:sp macro="" textlink="">
      <xdr:nvSpPr>
        <xdr:cNvPr id="265" name="【県民会館】&#10;有形固定資産減価償却率該当値テキスト"/>
        <xdr:cNvSpPr txBox="1"/>
      </xdr:nvSpPr>
      <xdr:spPr>
        <a:xfrm>
          <a:off x="42291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53594</xdr:rowOff>
    </xdr:from>
    <xdr:to>
      <xdr:col>20</xdr:col>
      <xdr:colOff>38100</xdr:colOff>
      <xdr:row>83</xdr:row>
      <xdr:rowOff>155194</xdr:rowOff>
    </xdr:to>
    <xdr:sp macro="" textlink="">
      <xdr:nvSpPr>
        <xdr:cNvPr id="266" name="楕円 265"/>
        <xdr:cNvSpPr/>
      </xdr:nvSpPr>
      <xdr:spPr>
        <a:xfrm>
          <a:off x="3384550" y="13763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67818</xdr:rowOff>
    </xdr:from>
    <xdr:to>
      <xdr:col>24</xdr:col>
      <xdr:colOff>63500</xdr:colOff>
      <xdr:row>83</xdr:row>
      <xdr:rowOff>104394</xdr:rowOff>
    </xdr:to>
    <xdr:cxnSp macro="">
      <xdr:nvCxnSpPr>
        <xdr:cNvPr id="267" name="直線コネクタ 266"/>
        <xdr:cNvCxnSpPr/>
      </xdr:nvCxnSpPr>
      <xdr:spPr>
        <a:xfrm flipV="1">
          <a:off x="3429000" y="13777468"/>
          <a:ext cx="7493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87885</xdr:rowOff>
    </xdr:from>
    <xdr:to>
      <xdr:col>15</xdr:col>
      <xdr:colOff>101600</xdr:colOff>
      <xdr:row>84</xdr:row>
      <xdr:rowOff>18035</xdr:rowOff>
    </xdr:to>
    <xdr:sp macro="" textlink="">
      <xdr:nvSpPr>
        <xdr:cNvPr id="268" name="楕円 267"/>
        <xdr:cNvSpPr/>
      </xdr:nvSpPr>
      <xdr:spPr>
        <a:xfrm>
          <a:off x="2571750" y="13797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104394</xdr:rowOff>
    </xdr:from>
    <xdr:to>
      <xdr:col>19</xdr:col>
      <xdr:colOff>177800</xdr:colOff>
      <xdr:row>83</xdr:row>
      <xdr:rowOff>138685</xdr:rowOff>
    </xdr:to>
    <xdr:cxnSp macro="">
      <xdr:nvCxnSpPr>
        <xdr:cNvPr id="269" name="直線コネクタ 268"/>
        <xdr:cNvCxnSpPr/>
      </xdr:nvCxnSpPr>
      <xdr:spPr>
        <a:xfrm flipV="1">
          <a:off x="2622550" y="13814044"/>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271</xdr:rowOff>
    </xdr:from>
    <xdr:ext cx="405111" cy="259045"/>
    <xdr:sp macro="" textlink="">
      <xdr:nvSpPr>
        <xdr:cNvPr id="270" name="n_1mainValue【県民会館】&#10;有形固定資産減価償却率"/>
        <xdr:cNvSpPr txBox="1"/>
      </xdr:nvSpPr>
      <xdr:spPr>
        <a:xfrm>
          <a:off x="32391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34562</xdr:rowOff>
    </xdr:from>
    <xdr:ext cx="405111" cy="259045"/>
    <xdr:sp macro="" textlink="">
      <xdr:nvSpPr>
        <xdr:cNvPr id="271" name="n_2mainValue【県民会館】&#10;有形固定資産減価償却率"/>
        <xdr:cNvSpPr txBox="1"/>
      </xdr:nvSpPr>
      <xdr:spPr>
        <a:xfrm>
          <a:off x="24390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3" name="正方形/長方形 27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4" name="正方形/長方形 27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5" name="正方形/長方形 27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6" name="正方形/長方形 27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0" name="テキスト ボックス 27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5443</xdr:rowOff>
    </xdr:from>
    <xdr:to>
      <xdr:col>54</xdr:col>
      <xdr:colOff>189865</xdr:colOff>
      <xdr:row>86</xdr:row>
      <xdr:rowOff>38100</xdr:rowOff>
    </xdr:to>
    <xdr:cxnSp macro="">
      <xdr:nvCxnSpPr>
        <xdr:cNvPr id="296" name="直線コネクタ 295"/>
        <xdr:cNvCxnSpPr/>
      </xdr:nvCxnSpPr>
      <xdr:spPr>
        <a:xfrm flipV="1">
          <a:off x="9427845" y="12889593"/>
          <a:ext cx="127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97" name="【県民会館】&#10;一人当たり面積最小値テキスト"/>
        <xdr:cNvSpPr txBox="1"/>
      </xdr:nvSpPr>
      <xdr:spPr>
        <a:xfrm>
          <a:off x="94805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98" name="直線コネクタ 297"/>
        <xdr:cNvCxnSpPr/>
      </xdr:nvCxnSpPr>
      <xdr:spPr>
        <a:xfrm>
          <a:off x="935990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123570</xdr:rowOff>
    </xdr:from>
    <xdr:ext cx="469744" cy="259045"/>
    <xdr:sp macro="" textlink="">
      <xdr:nvSpPr>
        <xdr:cNvPr id="299" name="【県民会館】&#10;一人当たり面積最大値テキスト"/>
        <xdr:cNvSpPr txBox="1"/>
      </xdr:nvSpPr>
      <xdr:spPr>
        <a:xfrm>
          <a:off x="948055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0" name="直線コネクタ 299"/>
        <xdr:cNvCxnSpPr/>
      </xdr:nvCxnSpPr>
      <xdr:spPr>
        <a:xfrm>
          <a:off x="935990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137177</xdr:rowOff>
    </xdr:from>
    <xdr:ext cx="469744" cy="259045"/>
    <xdr:sp macro="" textlink="">
      <xdr:nvSpPr>
        <xdr:cNvPr id="301" name="【県民会館】&#10;一人当たり面積平均値テキスト"/>
        <xdr:cNvSpPr txBox="1"/>
      </xdr:nvSpPr>
      <xdr:spPr>
        <a:xfrm>
          <a:off x="9480550" y="1351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02" name="フローチャート: 判断 301"/>
        <xdr:cNvSpPr/>
      </xdr:nvSpPr>
      <xdr:spPr>
        <a:xfrm>
          <a:off x="9398000" y="13538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117929</xdr:rowOff>
    </xdr:from>
    <xdr:to>
      <xdr:col>50</xdr:col>
      <xdr:colOff>165100</xdr:colOff>
      <xdr:row>83</xdr:row>
      <xdr:rowOff>48079</xdr:rowOff>
    </xdr:to>
    <xdr:sp macro="" textlink="">
      <xdr:nvSpPr>
        <xdr:cNvPr id="303" name="フローチャート: 判断 302"/>
        <xdr:cNvSpPr/>
      </xdr:nvSpPr>
      <xdr:spPr>
        <a:xfrm>
          <a:off x="86360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39206</xdr:rowOff>
    </xdr:from>
    <xdr:ext cx="469744" cy="259045"/>
    <xdr:sp macro="" textlink="">
      <xdr:nvSpPr>
        <xdr:cNvPr id="304" name="n_1aveValue【県民会館】&#10;一人当たり面積"/>
        <xdr:cNvSpPr txBox="1"/>
      </xdr:nvSpPr>
      <xdr:spPr>
        <a:xfrm>
          <a:off x="845827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19957</xdr:rowOff>
    </xdr:from>
    <xdr:to>
      <xdr:col>46</xdr:col>
      <xdr:colOff>38100</xdr:colOff>
      <xdr:row>82</xdr:row>
      <xdr:rowOff>121557</xdr:rowOff>
    </xdr:to>
    <xdr:sp macro="" textlink="">
      <xdr:nvSpPr>
        <xdr:cNvPr id="305" name="フローチャート: 判断 304"/>
        <xdr:cNvSpPr/>
      </xdr:nvSpPr>
      <xdr:spPr>
        <a:xfrm>
          <a:off x="7842250" y="13564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112684</xdr:rowOff>
    </xdr:from>
    <xdr:ext cx="469744" cy="259045"/>
    <xdr:sp macro="" textlink="">
      <xdr:nvSpPr>
        <xdr:cNvPr id="306" name="n_2aveValue【県民会館】&#10;一人当たり面積"/>
        <xdr:cNvSpPr txBox="1"/>
      </xdr:nvSpPr>
      <xdr:spPr>
        <a:xfrm>
          <a:off x="7677227" y="1365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3629</xdr:rowOff>
    </xdr:from>
    <xdr:to>
      <xdr:col>41</xdr:col>
      <xdr:colOff>101600</xdr:colOff>
      <xdr:row>84</xdr:row>
      <xdr:rowOff>105229</xdr:rowOff>
    </xdr:to>
    <xdr:sp macro="" textlink="">
      <xdr:nvSpPr>
        <xdr:cNvPr id="307" name="フローチャート: 判断 306"/>
        <xdr:cNvSpPr/>
      </xdr:nvSpPr>
      <xdr:spPr>
        <a:xfrm>
          <a:off x="70294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121756</xdr:rowOff>
    </xdr:from>
    <xdr:ext cx="469744" cy="259045"/>
    <xdr:sp macro="" textlink="">
      <xdr:nvSpPr>
        <xdr:cNvPr id="308" name="n_3aveValue【県民会館】&#10;一人当たり面積"/>
        <xdr:cNvSpPr txBox="1"/>
      </xdr:nvSpPr>
      <xdr:spPr>
        <a:xfrm>
          <a:off x="68644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9" name="テキスト ボックス 30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14" name="楕円 313"/>
        <xdr:cNvSpPr/>
      </xdr:nvSpPr>
      <xdr:spPr>
        <a:xfrm>
          <a:off x="9398000" y="134728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80</xdr:row>
      <xdr:rowOff>116313</xdr:rowOff>
    </xdr:from>
    <xdr:ext cx="469744" cy="259045"/>
    <xdr:sp macro="" textlink="">
      <xdr:nvSpPr>
        <xdr:cNvPr id="315" name="【県民会館】&#10;一人当たり面積該当値テキスト"/>
        <xdr:cNvSpPr txBox="1"/>
      </xdr:nvSpPr>
      <xdr:spPr>
        <a:xfrm>
          <a:off x="9480550" y="133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126093</xdr:rowOff>
    </xdr:from>
    <xdr:to>
      <xdr:col>50</xdr:col>
      <xdr:colOff>165100</xdr:colOff>
      <xdr:row>82</xdr:row>
      <xdr:rowOff>56243</xdr:rowOff>
    </xdr:to>
    <xdr:sp macro="" textlink="">
      <xdr:nvSpPr>
        <xdr:cNvPr id="316" name="楕円 315"/>
        <xdr:cNvSpPr/>
      </xdr:nvSpPr>
      <xdr:spPr>
        <a:xfrm>
          <a:off x="8636000" y="13505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144236</xdr:rowOff>
    </xdr:from>
    <xdr:to>
      <xdr:col>55</xdr:col>
      <xdr:colOff>0</xdr:colOff>
      <xdr:row>82</xdr:row>
      <xdr:rowOff>5443</xdr:rowOff>
    </xdr:to>
    <xdr:cxnSp macro="">
      <xdr:nvCxnSpPr>
        <xdr:cNvPr id="317" name="直線コネクタ 316"/>
        <xdr:cNvCxnSpPr/>
      </xdr:nvCxnSpPr>
      <xdr:spPr>
        <a:xfrm flipV="1">
          <a:off x="8686800" y="13523686"/>
          <a:ext cx="7429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18" name="楕円 317"/>
        <xdr:cNvSpPr/>
      </xdr:nvSpPr>
      <xdr:spPr>
        <a:xfrm>
          <a:off x="7842250" y="13505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5443</xdr:rowOff>
    </xdr:from>
    <xdr:to>
      <xdr:col>50</xdr:col>
      <xdr:colOff>114300</xdr:colOff>
      <xdr:row>82</xdr:row>
      <xdr:rowOff>5443</xdr:rowOff>
    </xdr:to>
    <xdr:cxnSp macro="">
      <xdr:nvCxnSpPr>
        <xdr:cNvPr id="319" name="直線コネクタ 318"/>
        <xdr:cNvCxnSpPr/>
      </xdr:nvCxnSpPr>
      <xdr:spPr>
        <a:xfrm>
          <a:off x="7886700" y="135499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72770</xdr:rowOff>
    </xdr:from>
    <xdr:ext cx="469744" cy="259045"/>
    <xdr:sp macro="" textlink="">
      <xdr:nvSpPr>
        <xdr:cNvPr id="320" name="n_1mainValue【県民会館】&#10;一人当たり面積"/>
        <xdr:cNvSpPr txBox="1"/>
      </xdr:nvSpPr>
      <xdr:spPr>
        <a:xfrm>
          <a:off x="845827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21" name="n_2mainValue【県民会館】&#10;一人当たり面積"/>
        <xdr:cNvSpPr txBox="1"/>
      </xdr:nvSpPr>
      <xdr:spPr>
        <a:xfrm>
          <a:off x="767722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3" name="正方形/長方形 322"/>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4" name="正方形/長方形 323"/>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5" name="正方形/長方形 324"/>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6" name="正方形/長方形 325"/>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1" name="テキスト ボックス 330"/>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343" name="直線コネクタ 342"/>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344" name="【保健所】&#10;有形固定資産減価償却率最小値テキスト"/>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5" name="直線コネクタ 344"/>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346" name="【保健所】&#10;有形固定資産減価償却率最大値テキスト"/>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47" name="直線コネクタ 346"/>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135907</xdr:rowOff>
    </xdr:from>
    <xdr:ext cx="405111" cy="259045"/>
    <xdr:sp macro="" textlink="">
      <xdr:nvSpPr>
        <xdr:cNvPr id="348" name="【保健所】&#10;有形固定資産減価償却率平均値テキスト"/>
        <xdr:cNvSpPr txBox="1"/>
      </xdr:nvSpPr>
      <xdr:spPr>
        <a:xfrm>
          <a:off x="4229100" y="1688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49" name="フローチャート: 判断 348"/>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50" name="フローチャート: 判断 349"/>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24782</xdr:rowOff>
    </xdr:from>
    <xdr:ext cx="405111" cy="259045"/>
    <xdr:sp macro="" textlink="">
      <xdr:nvSpPr>
        <xdr:cNvPr id="351" name="n_1aveValue【保健所】&#10;有形固定資産減価償却率"/>
        <xdr:cNvSpPr txBox="1"/>
      </xdr:nvSpPr>
      <xdr:spPr>
        <a:xfrm>
          <a:off x="3239144"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53975</xdr:rowOff>
    </xdr:from>
    <xdr:to>
      <xdr:col>15</xdr:col>
      <xdr:colOff>101600</xdr:colOff>
      <xdr:row>102</xdr:row>
      <xdr:rowOff>155575</xdr:rowOff>
    </xdr:to>
    <xdr:sp macro="" textlink="">
      <xdr:nvSpPr>
        <xdr:cNvPr id="352" name="フローチャート: 判断 351"/>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146702</xdr:rowOff>
    </xdr:from>
    <xdr:ext cx="405111" cy="259045"/>
    <xdr:sp macro="" textlink="">
      <xdr:nvSpPr>
        <xdr:cNvPr id="353" name="n_2aveValue【保健所】&#10;有形固定資産減価償却率"/>
        <xdr:cNvSpPr txBox="1"/>
      </xdr:nvSpPr>
      <xdr:spPr>
        <a:xfrm>
          <a:off x="2439044"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164464</xdr:rowOff>
    </xdr:from>
    <xdr:to>
      <xdr:col>10</xdr:col>
      <xdr:colOff>165100</xdr:colOff>
      <xdr:row>103</xdr:row>
      <xdr:rowOff>94614</xdr:rowOff>
    </xdr:to>
    <xdr:sp macro="" textlink="">
      <xdr:nvSpPr>
        <xdr:cNvPr id="354" name="フローチャート: 判断 353"/>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111141</xdr:rowOff>
    </xdr:from>
    <xdr:ext cx="405111" cy="259045"/>
    <xdr:sp macro="" textlink="">
      <xdr:nvSpPr>
        <xdr:cNvPr id="355" name="n_3aveValue【保健所】&#10;有形固定資産減価償却率"/>
        <xdr:cNvSpPr txBox="1"/>
      </xdr:nvSpPr>
      <xdr:spPr>
        <a:xfrm>
          <a:off x="16452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6" name="テキスト ボックス 35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92075</xdr:rowOff>
    </xdr:from>
    <xdr:to>
      <xdr:col>24</xdr:col>
      <xdr:colOff>114300</xdr:colOff>
      <xdr:row>104</xdr:row>
      <xdr:rowOff>22225</xdr:rowOff>
    </xdr:to>
    <xdr:sp macro="" textlink="">
      <xdr:nvSpPr>
        <xdr:cNvPr id="361" name="楕円 360"/>
        <xdr:cNvSpPr/>
      </xdr:nvSpPr>
      <xdr:spPr>
        <a:xfrm>
          <a:off x="4127500" y="171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70502</xdr:rowOff>
    </xdr:from>
    <xdr:ext cx="405111" cy="259045"/>
    <xdr:sp macro="" textlink="">
      <xdr:nvSpPr>
        <xdr:cNvPr id="362" name="【保健所】&#10;有形固定資産減価償却率該当値テキスト"/>
        <xdr:cNvSpPr txBox="1"/>
      </xdr:nvSpPr>
      <xdr:spPr>
        <a:xfrm>
          <a:off x="4229100" y="1715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95886</xdr:rowOff>
    </xdr:from>
    <xdr:to>
      <xdr:col>20</xdr:col>
      <xdr:colOff>38100</xdr:colOff>
      <xdr:row>102</xdr:row>
      <xdr:rowOff>26036</xdr:rowOff>
    </xdr:to>
    <xdr:sp macro="" textlink="">
      <xdr:nvSpPr>
        <xdr:cNvPr id="363" name="楕円 362"/>
        <xdr:cNvSpPr/>
      </xdr:nvSpPr>
      <xdr:spPr>
        <a:xfrm>
          <a:off x="3384550" y="16840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146686</xdr:rowOff>
    </xdr:from>
    <xdr:to>
      <xdr:col>24</xdr:col>
      <xdr:colOff>63500</xdr:colOff>
      <xdr:row>103</xdr:row>
      <xdr:rowOff>142875</xdr:rowOff>
    </xdr:to>
    <xdr:cxnSp macro="">
      <xdr:nvCxnSpPr>
        <xdr:cNvPr id="364" name="直線コネクタ 363"/>
        <xdr:cNvCxnSpPr/>
      </xdr:nvCxnSpPr>
      <xdr:spPr>
        <a:xfrm>
          <a:off x="3429000" y="16891636"/>
          <a:ext cx="7493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137795</xdr:rowOff>
    </xdr:from>
    <xdr:to>
      <xdr:col>15</xdr:col>
      <xdr:colOff>101600</xdr:colOff>
      <xdr:row>102</xdr:row>
      <xdr:rowOff>67945</xdr:rowOff>
    </xdr:to>
    <xdr:sp macro="" textlink="">
      <xdr:nvSpPr>
        <xdr:cNvPr id="365" name="楕円 364"/>
        <xdr:cNvSpPr/>
      </xdr:nvSpPr>
      <xdr:spPr>
        <a:xfrm>
          <a:off x="257175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146686</xdr:rowOff>
    </xdr:from>
    <xdr:to>
      <xdr:col>19</xdr:col>
      <xdr:colOff>177800</xdr:colOff>
      <xdr:row>102</xdr:row>
      <xdr:rowOff>17145</xdr:rowOff>
    </xdr:to>
    <xdr:cxnSp macro="">
      <xdr:nvCxnSpPr>
        <xdr:cNvPr id="366" name="直線コネクタ 365"/>
        <xdr:cNvCxnSpPr/>
      </xdr:nvCxnSpPr>
      <xdr:spPr>
        <a:xfrm flipV="1">
          <a:off x="2622550" y="16891636"/>
          <a:ext cx="8064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42563</xdr:rowOff>
    </xdr:from>
    <xdr:ext cx="405111" cy="259045"/>
    <xdr:sp macro="" textlink="">
      <xdr:nvSpPr>
        <xdr:cNvPr id="367" name="n_1mainValue【保健所】&#10;有形固定資産減価償却率"/>
        <xdr:cNvSpPr txBox="1"/>
      </xdr:nvSpPr>
      <xdr:spPr>
        <a:xfrm>
          <a:off x="3239144" y="1661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84472</xdr:rowOff>
    </xdr:from>
    <xdr:ext cx="405111" cy="259045"/>
    <xdr:sp macro="" textlink="">
      <xdr:nvSpPr>
        <xdr:cNvPr id="368" name="n_2mainValue【保健所】&#10;有形固定資産減価償却率"/>
        <xdr:cNvSpPr txBox="1"/>
      </xdr:nvSpPr>
      <xdr:spPr>
        <a:xfrm>
          <a:off x="2439044" y="1665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0" name="正方形/長方形 369"/>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1" name="正方形/長方形 370"/>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2" name="正方形/長方形 371"/>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3" name="正方形/長方形 372"/>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7" name="テキスト ボックス 376"/>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89" name="直線コネクタ 388"/>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90" name="【保健所】&#10;一人当たり面積最小値テキスト"/>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91" name="直線コネクタ 390"/>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2" name="【保健所】&#10;一人当たり面積最大値テキスト"/>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3" name="直線コネクタ 392"/>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105427</xdr:rowOff>
    </xdr:from>
    <xdr:ext cx="469744" cy="259045"/>
    <xdr:sp macro="" textlink="">
      <xdr:nvSpPr>
        <xdr:cNvPr id="394" name="【保健所】&#10;一人当たり面積平均値テキスト"/>
        <xdr:cNvSpPr txBox="1"/>
      </xdr:nvSpPr>
      <xdr:spPr>
        <a:xfrm>
          <a:off x="9480550" y="17364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95" name="フローチャート: 判断 394"/>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96" name="フローチャート: 判断 395"/>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29227</xdr:rowOff>
    </xdr:from>
    <xdr:ext cx="469744" cy="259045"/>
    <xdr:sp macro="" textlink="">
      <xdr:nvSpPr>
        <xdr:cNvPr id="397" name="n_1aveValue【保健所】&#10;一人当たり面積"/>
        <xdr:cNvSpPr txBox="1"/>
      </xdr:nvSpPr>
      <xdr:spPr>
        <a:xfrm>
          <a:off x="84582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82550</xdr:rowOff>
    </xdr:from>
    <xdr:to>
      <xdr:col>46</xdr:col>
      <xdr:colOff>38100</xdr:colOff>
      <xdr:row>106</xdr:row>
      <xdr:rowOff>12700</xdr:rowOff>
    </xdr:to>
    <xdr:sp macro="" textlink="">
      <xdr:nvSpPr>
        <xdr:cNvPr id="398" name="フローチャート: 判断 397"/>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29227</xdr:rowOff>
    </xdr:from>
    <xdr:ext cx="469744" cy="259045"/>
    <xdr:sp macro="" textlink="">
      <xdr:nvSpPr>
        <xdr:cNvPr id="399" name="n_2aveValue【保健所】&#10;一人当たり面積"/>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105411</xdr:rowOff>
    </xdr:from>
    <xdr:to>
      <xdr:col>41</xdr:col>
      <xdr:colOff>101600</xdr:colOff>
      <xdr:row>108</xdr:row>
      <xdr:rowOff>35561</xdr:rowOff>
    </xdr:to>
    <xdr:sp macro="" textlink="">
      <xdr:nvSpPr>
        <xdr:cNvPr id="400" name="フローチャート: 判断 399"/>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52088</xdr:rowOff>
    </xdr:from>
    <xdr:ext cx="469744" cy="259045"/>
    <xdr:sp macro="" textlink="">
      <xdr:nvSpPr>
        <xdr:cNvPr id="401" name="n_3aveValue【保健所】&#10;一人当たり面積"/>
        <xdr:cNvSpPr txBox="1"/>
      </xdr:nvSpPr>
      <xdr:spPr>
        <a:xfrm>
          <a:off x="6864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2" name="テキスト ボックス 40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07" name="楕円 406"/>
        <xdr:cNvSpPr/>
      </xdr:nvSpPr>
      <xdr:spPr>
        <a:xfrm>
          <a:off x="9398000" y="178790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83838</xdr:rowOff>
    </xdr:from>
    <xdr:ext cx="469744" cy="259045"/>
    <xdr:sp macro="" textlink="">
      <xdr:nvSpPr>
        <xdr:cNvPr id="408" name="【保健所】&#10;一人当たり面積該当値テキスト"/>
        <xdr:cNvSpPr txBox="1"/>
      </xdr:nvSpPr>
      <xdr:spPr>
        <a:xfrm>
          <a:off x="9480550"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09" name="楕円 408"/>
        <xdr:cNvSpPr/>
      </xdr:nvSpPr>
      <xdr:spPr>
        <a:xfrm>
          <a:off x="86360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156211</xdr:rowOff>
    </xdr:to>
    <xdr:cxnSp macro="">
      <xdr:nvCxnSpPr>
        <xdr:cNvPr id="410" name="直線コネクタ 409"/>
        <xdr:cNvCxnSpPr/>
      </xdr:nvCxnSpPr>
      <xdr:spPr>
        <a:xfrm>
          <a:off x="8686800" y="179298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11" name="楕円 410"/>
        <xdr:cNvSpPr/>
      </xdr:nvSpPr>
      <xdr:spPr>
        <a:xfrm>
          <a:off x="7842250" y="178790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107</xdr:row>
      <xdr:rowOff>156211</xdr:rowOff>
    </xdr:to>
    <xdr:cxnSp macro="">
      <xdr:nvCxnSpPr>
        <xdr:cNvPr id="412" name="直線コネクタ 411"/>
        <xdr:cNvCxnSpPr/>
      </xdr:nvCxnSpPr>
      <xdr:spPr>
        <a:xfrm>
          <a:off x="7886700" y="179298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413" name="n_1mainValue【保健所】&#10;一人当たり面積"/>
        <xdr:cNvSpPr txBox="1"/>
      </xdr:nvSpPr>
      <xdr:spPr>
        <a:xfrm>
          <a:off x="845827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14" name="n_2mainValue【保健所】&#10;一人当たり面積"/>
        <xdr:cNvSpPr txBox="1"/>
      </xdr:nvSpPr>
      <xdr:spPr>
        <a:xfrm>
          <a:off x="76772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6" name="正方形/長方形 415"/>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7" name="正方形/長方形 416"/>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8" name="正方形/長方形 417"/>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9" name="正方形/長方形 418"/>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3" name="テキスト ボックス 42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5" name="テキスト ボックス 434"/>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40</xdr:row>
      <xdr:rowOff>167640</xdr:rowOff>
    </xdr:to>
    <xdr:cxnSp macro="">
      <xdr:nvCxnSpPr>
        <xdr:cNvPr id="437" name="直線コネクタ 436"/>
        <xdr:cNvCxnSpPr/>
      </xdr:nvCxnSpPr>
      <xdr:spPr>
        <a:xfrm flipV="1">
          <a:off x="14698345" y="5565140"/>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17</xdr:rowOff>
    </xdr:from>
    <xdr:ext cx="405111" cy="259045"/>
    <xdr:sp macro="" textlink="">
      <xdr:nvSpPr>
        <xdr:cNvPr id="438" name="【試験研究機関】&#10;有形固定資産減価償却率最小値テキスト"/>
        <xdr:cNvSpPr txBox="1"/>
      </xdr:nvSpPr>
      <xdr:spPr>
        <a:xfrm>
          <a:off x="147447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39" name="直線コネクタ 438"/>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40" name="【試験研究機関】&#10;有形固定資産減価償却率最大値テキスト"/>
        <xdr:cNvSpPr txBox="1"/>
      </xdr:nvSpPr>
      <xdr:spPr>
        <a:xfrm>
          <a:off x="1474470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1" name="直線コネクタ 440"/>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170197</xdr:rowOff>
    </xdr:from>
    <xdr:ext cx="405111" cy="259045"/>
    <xdr:sp macro="" textlink="">
      <xdr:nvSpPr>
        <xdr:cNvPr id="442" name="【試験研究機関】&#10;有形固定資産減価償却率平均値テキスト"/>
        <xdr:cNvSpPr txBox="1"/>
      </xdr:nvSpPr>
      <xdr:spPr>
        <a:xfrm>
          <a:off x="14744700" y="5783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443" name="フローチャート: 判断 442"/>
        <xdr:cNvSpPr/>
      </xdr:nvSpPr>
      <xdr:spPr>
        <a:xfrm>
          <a:off x="14649450" y="593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444" name="フローチャート: 判断 443"/>
        <xdr:cNvSpPr/>
      </xdr:nvSpPr>
      <xdr:spPr>
        <a:xfrm>
          <a:off x="1388745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82567</xdr:rowOff>
    </xdr:from>
    <xdr:ext cx="405111" cy="259045"/>
    <xdr:sp macro="" textlink="">
      <xdr:nvSpPr>
        <xdr:cNvPr id="445" name="n_1aveValue【試験研究機関】&#10;有形固定資産減価償却率"/>
        <xdr:cNvSpPr txBox="1"/>
      </xdr:nvSpPr>
      <xdr:spPr>
        <a:xfrm>
          <a:off x="13742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135890</xdr:rowOff>
    </xdr:from>
    <xdr:to>
      <xdr:col>76</xdr:col>
      <xdr:colOff>165100</xdr:colOff>
      <xdr:row>36</xdr:row>
      <xdr:rowOff>66040</xdr:rowOff>
    </xdr:to>
    <xdr:sp macro="" textlink="">
      <xdr:nvSpPr>
        <xdr:cNvPr id="446" name="フローチャート: 判断 445"/>
        <xdr:cNvSpPr/>
      </xdr:nvSpPr>
      <xdr:spPr>
        <a:xfrm>
          <a:off x="1309370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82567</xdr:rowOff>
    </xdr:from>
    <xdr:ext cx="405111" cy="259045"/>
    <xdr:sp macro="" textlink="">
      <xdr:nvSpPr>
        <xdr:cNvPr id="447" name="n_2aveValue【試験研究機関】&#10;有形固定資産減価償却率"/>
        <xdr:cNvSpPr txBox="1"/>
      </xdr:nvSpPr>
      <xdr:spPr>
        <a:xfrm>
          <a:off x="1296099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78740</xdr:rowOff>
    </xdr:from>
    <xdr:to>
      <xdr:col>72</xdr:col>
      <xdr:colOff>38100</xdr:colOff>
      <xdr:row>37</xdr:row>
      <xdr:rowOff>8890</xdr:rowOff>
    </xdr:to>
    <xdr:sp macro="" textlink="">
      <xdr:nvSpPr>
        <xdr:cNvPr id="448" name="フローチャート: 判断 447"/>
        <xdr:cNvSpPr/>
      </xdr:nvSpPr>
      <xdr:spPr>
        <a:xfrm>
          <a:off x="12299950" y="6028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25417</xdr:rowOff>
    </xdr:from>
    <xdr:ext cx="405111" cy="259045"/>
    <xdr:sp macro="" textlink="">
      <xdr:nvSpPr>
        <xdr:cNvPr id="449" name="n_3aveValue【試験研究機関】&#10;有形固定資産減価償却率"/>
        <xdr:cNvSpPr txBox="1"/>
      </xdr:nvSpPr>
      <xdr:spPr>
        <a:xfrm>
          <a:off x="1216724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0" name="テキスト ボックス 44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55" name="楕円 454"/>
        <xdr:cNvSpPr/>
      </xdr:nvSpPr>
      <xdr:spPr>
        <a:xfrm>
          <a:off x="14649450" y="59563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156227</xdr:rowOff>
    </xdr:from>
    <xdr:ext cx="405111" cy="259045"/>
    <xdr:sp macro="" textlink="">
      <xdr:nvSpPr>
        <xdr:cNvPr id="456" name="【試験研究機関】&#10;有形固定資産減価償却率該当値テキスト"/>
        <xdr:cNvSpPr txBox="1"/>
      </xdr:nvSpPr>
      <xdr:spPr>
        <a:xfrm>
          <a:off x="14744700"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86360</xdr:rowOff>
    </xdr:from>
    <xdr:to>
      <xdr:col>81</xdr:col>
      <xdr:colOff>101600</xdr:colOff>
      <xdr:row>37</xdr:row>
      <xdr:rowOff>16510</xdr:rowOff>
    </xdr:to>
    <xdr:sp macro="" textlink="">
      <xdr:nvSpPr>
        <xdr:cNvPr id="457" name="楕円 456"/>
        <xdr:cNvSpPr/>
      </xdr:nvSpPr>
      <xdr:spPr>
        <a:xfrm>
          <a:off x="13887450" y="6036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57150</xdr:rowOff>
    </xdr:from>
    <xdr:to>
      <xdr:col>85</xdr:col>
      <xdr:colOff>127000</xdr:colOff>
      <xdr:row>36</xdr:row>
      <xdr:rowOff>137160</xdr:rowOff>
    </xdr:to>
    <xdr:cxnSp macro="">
      <xdr:nvCxnSpPr>
        <xdr:cNvPr id="458" name="直線コネクタ 457"/>
        <xdr:cNvCxnSpPr/>
      </xdr:nvCxnSpPr>
      <xdr:spPr>
        <a:xfrm flipV="1">
          <a:off x="13938250" y="6007100"/>
          <a:ext cx="762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59" name="楕円 458"/>
        <xdr:cNvSpPr/>
      </xdr:nvSpPr>
      <xdr:spPr>
        <a:xfrm>
          <a:off x="130937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137160</xdr:rowOff>
    </xdr:to>
    <xdr:cxnSp macro="">
      <xdr:nvCxnSpPr>
        <xdr:cNvPr id="460" name="直線コネクタ 459"/>
        <xdr:cNvCxnSpPr/>
      </xdr:nvCxnSpPr>
      <xdr:spPr>
        <a:xfrm>
          <a:off x="13144500" y="606425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7637</xdr:rowOff>
    </xdr:from>
    <xdr:ext cx="405111" cy="259045"/>
    <xdr:sp macro="" textlink="">
      <xdr:nvSpPr>
        <xdr:cNvPr id="461" name="n_1mainValue【試験研究機関】&#10;有形固定資産減価償却率"/>
        <xdr:cNvSpPr txBox="1"/>
      </xdr:nvSpPr>
      <xdr:spPr>
        <a:xfrm>
          <a:off x="137420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156227</xdr:rowOff>
    </xdr:from>
    <xdr:ext cx="405111" cy="259045"/>
    <xdr:sp macro="" textlink="">
      <xdr:nvSpPr>
        <xdr:cNvPr id="462" name="n_2mainValue【試験研究機関】&#10;有形固定資産減価償却率"/>
        <xdr:cNvSpPr txBox="1"/>
      </xdr:nvSpPr>
      <xdr:spPr>
        <a:xfrm>
          <a:off x="1296099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4" name="正方形/長方形 463"/>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5" name="正方形/長方形 464"/>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6" name="正方形/長方形 465"/>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7" name="正方形/長方形 466"/>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2" name="テキスト ボックス 471"/>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4" name="テキスト ボックス 473"/>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6" name="テキスト ボックス 475"/>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8" name="テキスト ボックス 477"/>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0" name="テキスト ボックス 479"/>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2" name="テキスト ボックス 481"/>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4" name="テキスト ボックス 48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86" name="直線コネクタ 485"/>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87" name="【試験研究機関】&#10;一人当たり面積最小値テキスト"/>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88" name="直線コネクタ 487"/>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89" name="【試験研究機関】&#10;一人当たり面積最大値テキスト"/>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90" name="直線コネクタ 489"/>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6549</xdr:rowOff>
    </xdr:from>
    <xdr:ext cx="469744" cy="259045"/>
    <xdr:sp macro="" textlink="">
      <xdr:nvSpPr>
        <xdr:cNvPr id="491" name="【試験研究機関】&#10;一人当たり面積平均値テキスト"/>
        <xdr:cNvSpPr txBox="1"/>
      </xdr:nvSpPr>
      <xdr:spPr>
        <a:xfrm>
          <a:off x="20002500" y="6121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92" name="フローチャート: 判断 491"/>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93" name="フローチャート: 判断 492"/>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109963</xdr:rowOff>
    </xdr:from>
    <xdr:ext cx="469744" cy="259045"/>
    <xdr:sp macro="" textlink="">
      <xdr:nvSpPr>
        <xdr:cNvPr id="494" name="n_1aveValue【試験研究機関】&#10;一人当たり面積"/>
        <xdr:cNvSpPr txBox="1"/>
      </xdr:nvSpPr>
      <xdr:spPr>
        <a:xfrm>
          <a:off x="189802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156028</xdr:rowOff>
    </xdr:from>
    <xdr:to>
      <xdr:col>107</xdr:col>
      <xdr:colOff>101600</xdr:colOff>
      <xdr:row>37</xdr:row>
      <xdr:rowOff>86178</xdr:rowOff>
    </xdr:to>
    <xdr:sp macro="" textlink="">
      <xdr:nvSpPr>
        <xdr:cNvPr id="495" name="フローチャート: 判断 494"/>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37</xdr:row>
      <xdr:rowOff>77305</xdr:rowOff>
    </xdr:from>
    <xdr:ext cx="469744" cy="259045"/>
    <xdr:sp macro="" textlink="">
      <xdr:nvSpPr>
        <xdr:cNvPr id="496" name="n_2aveValue【試験研究機関】&#10;一人当たり面積"/>
        <xdr:cNvSpPr txBox="1"/>
      </xdr:nvSpPr>
      <xdr:spPr>
        <a:xfrm>
          <a:off x="18180127" y="619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98878</xdr:rowOff>
    </xdr:from>
    <xdr:to>
      <xdr:col>102</xdr:col>
      <xdr:colOff>165100</xdr:colOff>
      <xdr:row>40</xdr:row>
      <xdr:rowOff>29028</xdr:rowOff>
    </xdr:to>
    <xdr:sp macro="" textlink="">
      <xdr:nvSpPr>
        <xdr:cNvPr id="497" name="フローチャート: 判断 496"/>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38</xdr:row>
      <xdr:rowOff>45555</xdr:rowOff>
    </xdr:from>
    <xdr:ext cx="469744" cy="259045"/>
    <xdr:sp macro="" textlink="">
      <xdr:nvSpPr>
        <xdr:cNvPr id="498" name="n_3aveValue【試験研究機関】&#10;一人当たり面積"/>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9" name="テキスト ボックス 49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123372</xdr:rowOff>
    </xdr:from>
    <xdr:to>
      <xdr:col>116</xdr:col>
      <xdr:colOff>114300</xdr:colOff>
      <xdr:row>37</xdr:row>
      <xdr:rowOff>53522</xdr:rowOff>
    </xdr:to>
    <xdr:sp macro="" textlink="">
      <xdr:nvSpPr>
        <xdr:cNvPr id="504" name="楕円 503"/>
        <xdr:cNvSpPr/>
      </xdr:nvSpPr>
      <xdr:spPr>
        <a:xfrm>
          <a:off x="19900900" y="60733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146249</xdr:rowOff>
    </xdr:from>
    <xdr:ext cx="469744" cy="259045"/>
    <xdr:sp macro="" textlink="">
      <xdr:nvSpPr>
        <xdr:cNvPr id="505" name="【試験研究機関】&#10;一人当たり面積該当値テキスト"/>
        <xdr:cNvSpPr txBox="1"/>
      </xdr:nvSpPr>
      <xdr:spPr>
        <a:xfrm>
          <a:off x="20002500" y="59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134257</xdr:rowOff>
    </xdr:from>
    <xdr:to>
      <xdr:col>112</xdr:col>
      <xdr:colOff>38100</xdr:colOff>
      <xdr:row>37</xdr:row>
      <xdr:rowOff>64407</xdr:rowOff>
    </xdr:to>
    <xdr:sp macro="" textlink="">
      <xdr:nvSpPr>
        <xdr:cNvPr id="506" name="楕円 505"/>
        <xdr:cNvSpPr/>
      </xdr:nvSpPr>
      <xdr:spPr>
        <a:xfrm>
          <a:off x="19157950" y="60842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2722</xdr:rowOff>
    </xdr:from>
    <xdr:to>
      <xdr:col>116</xdr:col>
      <xdr:colOff>63500</xdr:colOff>
      <xdr:row>37</xdr:row>
      <xdr:rowOff>13607</xdr:rowOff>
    </xdr:to>
    <xdr:cxnSp macro="">
      <xdr:nvCxnSpPr>
        <xdr:cNvPr id="507" name="直線コネクタ 506"/>
        <xdr:cNvCxnSpPr/>
      </xdr:nvCxnSpPr>
      <xdr:spPr>
        <a:xfrm flipV="1">
          <a:off x="19202400" y="6117772"/>
          <a:ext cx="7493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145143</xdr:rowOff>
    </xdr:from>
    <xdr:to>
      <xdr:col>107</xdr:col>
      <xdr:colOff>101600</xdr:colOff>
      <xdr:row>37</xdr:row>
      <xdr:rowOff>75293</xdr:rowOff>
    </xdr:to>
    <xdr:sp macro="" textlink="">
      <xdr:nvSpPr>
        <xdr:cNvPr id="508" name="楕円 507"/>
        <xdr:cNvSpPr/>
      </xdr:nvSpPr>
      <xdr:spPr>
        <a:xfrm>
          <a:off x="18345150" y="6095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13607</xdr:rowOff>
    </xdr:from>
    <xdr:to>
      <xdr:col>111</xdr:col>
      <xdr:colOff>177800</xdr:colOff>
      <xdr:row>37</xdr:row>
      <xdr:rowOff>24493</xdr:rowOff>
    </xdr:to>
    <xdr:cxnSp macro="">
      <xdr:nvCxnSpPr>
        <xdr:cNvPr id="509" name="直線コネクタ 508"/>
        <xdr:cNvCxnSpPr/>
      </xdr:nvCxnSpPr>
      <xdr:spPr>
        <a:xfrm flipV="1">
          <a:off x="18395950" y="6128657"/>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80934</xdr:rowOff>
    </xdr:from>
    <xdr:ext cx="469744" cy="259045"/>
    <xdr:sp macro="" textlink="">
      <xdr:nvSpPr>
        <xdr:cNvPr id="510" name="n_1mainValue【試験研究機関】&#10;一人当たり面積"/>
        <xdr:cNvSpPr txBox="1"/>
      </xdr:nvSpPr>
      <xdr:spPr>
        <a:xfrm>
          <a:off x="18980227" y="586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91820</xdr:rowOff>
    </xdr:from>
    <xdr:ext cx="469744" cy="259045"/>
    <xdr:sp macro="" textlink="">
      <xdr:nvSpPr>
        <xdr:cNvPr id="511" name="n_2mainValue【試験研究機関】&#10;一人当たり面積"/>
        <xdr:cNvSpPr txBox="1"/>
      </xdr:nvSpPr>
      <xdr:spPr>
        <a:xfrm>
          <a:off x="18180127" y="587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13" name="正方形/長方形 51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4" name="正方形/長方形 51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5" name="正方形/長方形 51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6" name="正方形/長方形 51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534" name="直線コネクタ 533"/>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535" name="【警察施設】&#10;有形固定資産減価償却率最小値テキスト"/>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36" name="直線コネクタ 535"/>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537" name="【警察施設】&#10;有形固定資産減価償却率最大値テキスト"/>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538" name="直線コネクタ 537"/>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124477</xdr:rowOff>
    </xdr:from>
    <xdr:ext cx="405111" cy="259045"/>
    <xdr:sp macro="" textlink="">
      <xdr:nvSpPr>
        <xdr:cNvPr id="539" name="【警察施設】&#10;有形固定資産減価償却率平均値テキスト"/>
        <xdr:cNvSpPr txBox="1"/>
      </xdr:nvSpPr>
      <xdr:spPr>
        <a:xfrm>
          <a:off x="147447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40" name="フローチャート: 判断 539"/>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541" name="フローチャート: 判断 540"/>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170197</xdr:rowOff>
    </xdr:from>
    <xdr:ext cx="405111" cy="259045"/>
    <xdr:sp macro="" textlink="">
      <xdr:nvSpPr>
        <xdr:cNvPr id="542" name="n_1aveValue【警察施設】&#10;有形固定資産減価償却率"/>
        <xdr:cNvSpPr txBox="1"/>
      </xdr:nvSpPr>
      <xdr:spPr>
        <a:xfrm>
          <a:off x="13742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128270</xdr:rowOff>
    </xdr:from>
    <xdr:to>
      <xdr:col>76</xdr:col>
      <xdr:colOff>165100</xdr:colOff>
      <xdr:row>60</xdr:row>
      <xdr:rowOff>58420</xdr:rowOff>
    </xdr:to>
    <xdr:sp macro="" textlink="">
      <xdr:nvSpPr>
        <xdr:cNvPr id="543" name="フローチャート: 判断 542"/>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74947</xdr:rowOff>
    </xdr:from>
    <xdr:ext cx="405111" cy="259045"/>
    <xdr:sp macro="" textlink="">
      <xdr:nvSpPr>
        <xdr:cNvPr id="544" name="n_2aveValue【警察施設】&#10;有形固定資産減価償却率"/>
        <xdr:cNvSpPr txBox="1"/>
      </xdr:nvSpPr>
      <xdr:spPr>
        <a:xfrm>
          <a:off x="1296099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71120</xdr:rowOff>
    </xdr:from>
    <xdr:to>
      <xdr:col>72</xdr:col>
      <xdr:colOff>38100</xdr:colOff>
      <xdr:row>58</xdr:row>
      <xdr:rowOff>1270</xdr:rowOff>
    </xdr:to>
    <xdr:sp macro="" textlink="">
      <xdr:nvSpPr>
        <xdr:cNvPr id="545" name="フローチャート: 判断 544"/>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17797</xdr:rowOff>
    </xdr:from>
    <xdr:ext cx="405111" cy="259045"/>
    <xdr:sp macro="" textlink="">
      <xdr:nvSpPr>
        <xdr:cNvPr id="546" name="n_3aveValue【警察施設】&#10;有形固定資産減価償却率"/>
        <xdr:cNvSpPr txBox="1"/>
      </xdr:nvSpPr>
      <xdr:spPr>
        <a:xfrm>
          <a:off x="121672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7" name="テキスト ボックス 54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105410</xdr:rowOff>
    </xdr:from>
    <xdr:to>
      <xdr:col>85</xdr:col>
      <xdr:colOff>177800</xdr:colOff>
      <xdr:row>63</xdr:row>
      <xdr:rowOff>35560</xdr:rowOff>
    </xdr:to>
    <xdr:sp macro="" textlink="">
      <xdr:nvSpPr>
        <xdr:cNvPr id="552" name="楕円 551"/>
        <xdr:cNvSpPr/>
      </xdr:nvSpPr>
      <xdr:spPr>
        <a:xfrm>
          <a:off x="14649450" y="103479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20337</xdr:rowOff>
    </xdr:from>
    <xdr:ext cx="405111" cy="259045"/>
    <xdr:sp macro="" textlink="">
      <xdr:nvSpPr>
        <xdr:cNvPr id="553" name="【警察施設】&#10;有形固定資産減価償却率該当値テキスト"/>
        <xdr:cNvSpPr txBox="1"/>
      </xdr:nvSpPr>
      <xdr:spPr>
        <a:xfrm>
          <a:off x="14744700"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554" name="楕円 553"/>
        <xdr:cNvSpPr/>
      </xdr:nvSpPr>
      <xdr:spPr>
        <a:xfrm>
          <a:off x="1388745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0</xdr:rowOff>
    </xdr:to>
    <xdr:cxnSp macro="">
      <xdr:nvCxnSpPr>
        <xdr:cNvPr id="555" name="直線コネクタ 554"/>
        <xdr:cNvCxnSpPr/>
      </xdr:nvCxnSpPr>
      <xdr:spPr>
        <a:xfrm flipV="1">
          <a:off x="13938250" y="10398760"/>
          <a:ext cx="762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556" name="楕円 555"/>
        <xdr:cNvSpPr/>
      </xdr:nvSpPr>
      <xdr:spPr>
        <a:xfrm>
          <a:off x="130937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63</xdr:row>
      <xdr:rowOff>0</xdr:rowOff>
    </xdr:to>
    <xdr:cxnSp macro="">
      <xdr:nvCxnSpPr>
        <xdr:cNvPr id="557" name="直線コネクタ 556"/>
        <xdr:cNvCxnSpPr/>
      </xdr:nvCxnSpPr>
      <xdr:spPr>
        <a:xfrm>
          <a:off x="13144500" y="1033780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41927</xdr:rowOff>
    </xdr:from>
    <xdr:ext cx="405111" cy="259045"/>
    <xdr:sp macro="" textlink="">
      <xdr:nvSpPr>
        <xdr:cNvPr id="558" name="n_1mainValue【警察施設】&#10;有形固定資産減価償却率"/>
        <xdr:cNvSpPr txBox="1"/>
      </xdr:nvSpPr>
      <xdr:spPr>
        <a:xfrm>
          <a:off x="13742044" y="1044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559" name="n_2mainValue【警察施設】&#10;有形固定資産減価償却率"/>
        <xdr:cNvSpPr txBox="1"/>
      </xdr:nvSpPr>
      <xdr:spPr>
        <a:xfrm>
          <a:off x="12960994" y="1037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61" name="正方形/長方形 56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62" name="正方形/長方形 56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63" name="正方形/長方形 56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4" name="正方形/長方形 56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57150</xdr:rowOff>
    </xdr:to>
    <xdr:cxnSp macro="">
      <xdr:nvCxnSpPr>
        <xdr:cNvPr id="582" name="直線コネクタ 581"/>
        <xdr:cNvCxnSpPr/>
      </xdr:nvCxnSpPr>
      <xdr:spPr>
        <a:xfrm flipV="1">
          <a:off x="19949795" y="9124950"/>
          <a:ext cx="1269"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60977</xdr:rowOff>
    </xdr:from>
    <xdr:ext cx="469744" cy="259045"/>
    <xdr:sp macro="" textlink="">
      <xdr:nvSpPr>
        <xdr:cNvPr id="583" name="【警察施設】&#10;一人当たり面積最小値テキスト"/>
        <xdr:cNvSpPr txBox="1"/>
      </xdr:nvSpPr>
      <xdr:spPr>
        <a:xfrm>
          <a:off x="200025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84" name="直線コネクタ 583"/>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585" name="【警察施設】&#10;一人当たり面積最大値テキスト"/>
        <xdr:cNvSpPr txBox="1"/>
      </xdr:nvSpPr>
      <xdr:spPr>
        <a:xfrm>
          <a:off x="200025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86" name="直線コネクタ 585"/>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162577</xdr:rowOff>
    </xdr:from>
    <xdr:ext cx="469744" cy="259045"/>
    <xdr:sp macro="" textlink="">
      <xdr:nvSpPr>
        <xdr:cNvPr id="587" name="【警察施設】&#10;一人当たり面積平均値テキスト"/>
        <xdr:cNvSpPr txBox="1"/>
      </xdr:nvSpPr>
      <xdr:spPr>
        <a:xfrm>
          <a:off x="20002500" y="990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588" name="フローチャート: 判断 587"/>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589" name="フローチャート: 判断 588"/>
        <xdr:cNvSpPr/>
      </xdr:nvSpPr>
      <xdr:spPr>
        <a:xfrm>
          <a:off x="19157950" y="9740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105427</xdr:rowOff>
    </xdr:from>
    <xdr:ext cx="469744" cy="259045"/>
    <xdr:sp macro="" textlink="">
      <xdr:nvSpPr>
        <xdr:cNvPr id="590" name="n_1aveValue【警察施設】&#10;一人当たり面積"/>
        <xdr:cNvSpPr txBox="1"/>
      </xdr:nvSpPr>
      <xdr:spPr>
        <a:xfrm>
          <a:off x="18980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120650</xdr:rowOff>
    </xdr:from>
    <xdr:to>
      <xdr:col>107</xdr:col>
      <xdr:colOff>101600</xdr:colOff>
      <xdr:row>61</xdr:row>
      <xdr:rowOff>50800</xdr:rowOff>
    </xdr:to>
    <xdr:sp macro="" textlink="">
      <xdr:nvSpPr>
        <xdr:cNvPr id="591" name="フローチャート: 判断 590"/>
        <xdr:cNvSpPr/>
      </xdr:nvSpPr>
      <xdr:spPr>
        <a:xfrm>
          <a:off x="183451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67327</xdr:rowOff>
    </xdr:from>
    <xdr:ext cx="469744" cy="259045"/>
    <xdr:sp macro="" textlink="">
      <xdr:nvSpPr>
        <xdr:cNvPr id="592" name="n_2aveValue【警察施設】&#10;一人当たり面積"/>
        <xdr:cNvSpPr txBox="1"/>
      </xdr:nvSpPr>
      <xdr:spPr>
        <a:xfrm>
          <a:off x="181801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139700</xdr:rowOff>
    </xdr:from>
    <xdr:to>
      <xdr:col>102</xdr:col>
      <xdr:colOff>165100</xdr:colOff>
      <xdr:row>61</xdr:row>
      <xdr:rowOff>69850</xdr:rowOff>
    </xdr:to>
    <xdr:sp macro="" textlink="">
      <xdr:nvSpPr>
        <xdr:cNvPr id="593" name="フローチャート: 判断 592"/>
        <xdr:cNvSpPr/>
      </xdr:nvSpPr>
      <xdr:spPr>
        <a:xfrm>
          <a:off x="175514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86377</xdr:rowOff>
    </xdr:from>
    <xdr:ext cx="469744" cy="259045"/>
    <xdr:sp macro="" textlink="">
      <xdr:nvSpPr>
        <xdr:cNvPr id="594" name="n_3aveValue【警察施設】&#10;一人当たり面積"/>
        <xdr:cNvSpPr txBox="1"/>
      </xdr:nvSpPr>
      <xdr:spPr>
        <a:xfrm>
          <a:off x="1738637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5" name="テキスト ボックス 59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00" name="楕円 599"/>
        <xdr:cNvSpPr/>
      </xdr:nvSpPr>
      <xdr:spPr>
        <a:xfrm>
          <a:off x="199009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22877</xdr:rowOff>
    </xdr:from>
    <xdr:ext cx="469744" cy="259045"/>
    <xdr:sp macro="" textlink="">
      <xdr:nvSpPr>
        <xdr:cNvPr id="601" name="【警察施設】&#10;一人当たり面積該当値テキスト"/>
        <xdr:cNvSpPr txBox="1"/>
      </xdr:nvSpPr>
      <xdr:spPr>
        <a:xfrm>
          <a:off x="20002500"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02" name="楕円 601"/>
        <xdr:cNvSpPr/>
      </xdr:nvSpPr>
      <xdr:spPr>
        <a:xfrm>
          <a:off x="19157950" y="1034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152400</xdr:rowOff>
    </xdr:to>
    <xdr:cxnSp macro="">
      <xdr:nvCxnSpPr>
        <xdr:cNvPr id="603" name="直線コネクタ 602"/>
        <xdr:cNvCxnSpPr/>
      </xdr:nvCxnSpPr>
      <xdr:spPr>
        <a:xfrm flipV="1">
          <a:off x="19202400" y="1033780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604" name="楕円 603"/>
        <xdr:cNvSpPr/>
      </xdr:nvSpPr>
      <xdr:spPr>
        <a:xfrm>
          <a:off x="1834515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63</xdr:row>
      <xdr:rowOff>0</xdr:rowOff>
    </xdr:to>
    <xdr:cxnSp macro="">
      <xdr:nvCxnSpPr>
        <xdr:cNvPr id="605" name="直線コネクタ 604"/>
        <xdr:cNvCxnSpPr/>
      </xdr:nvCxnSpPr>
      <xdr:spPr>
        <a:xfrm flipV="1">
          <a:off x="18395950" y="103949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22877</xdr:rowOff>
    </xdr:from>
    <xdr:ext cx="469744" cy="259045"/>
    <xdr:sp macro="" textlink="">
      <xdr:nvSpPr>
        <xdr:cNvPr id="606" name="n_1mainValue【警察施設】&#10;一人当たり面積"/>
        <xdr:cNvSpPr txBox="1"/>
      </xdr:nvSpPr>
      <xdr:spPr>
        <a:xfrm>
          <a:off x="189802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607" name="n_2mainValue【警察施設】&#10;一人当たり面積"/>
        <xdr:cNvSpPr txBox="1"/>
      </xdr:nvSpPr>
      <xdr:spPr>
        <a:xfrm>
          <a:off x="181801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9" name="正方形/長方形 608"/>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10" name="正方形/長方形 609"/>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11" name="正方形/長方形 610"/>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12" name="正方形/長方形 611"/>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6" name="テキスト ボックス 615"/>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8" name="テキスト ボックス 627"/>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11430</xdr:rowOff>
    </xdr:from>
    <xdr:to>
      <xdr:col>85</xdr:col>
      <xdr:colOff>126364</xdr:colOff>
      <xdr:row>86</xdr:row>
      <xdr:rowOff>133350</xdr:rowOff>
    </xdr:to>
    <xdr:cxnSp macro="">
      <xdr:nvCxnSpPr>
        <xdr:cNvPr id="630" name="直線コネクタ 629"/>
        <xdr:cNvCxnSpPr/>
      </xdr:nvCxnSpPr>
      <xdr:spPr>
        <a:xfrm flipV="1">
          <a:off x="14698345" y="13060680"/>
          <a:ext cx="1269"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137177</xdr:rowOff>
    </xdr:from>
    <xdr:ext cx="405111" cy="259045"/>
    <xdr:sp macro="" textlink="">
      <xdr:nvSpPr>
        <xdr:cNvPr id="631" name="【庁舎】&#10;有形固定資産減価償却率最小値テキスト"/>
        <xdr:cNvSpPr txBox="1"/>
      </xdr:nvSpPr>
      <xdr:spPr>
        <a:xfrm>
          <a:off x="147447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632" name="直線コネクタ 631"/>
        <xdr:cNvCxnSpPr/>
      </xdr:nvCxnSpPr>
      <xdr:spPr>
        <a:xfrm>
          <a:off x="14611350" y="1433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129557</xdr:rowOff>
    </xdr:from>
    <xdr:ext cx="405111" cy="259045"/>
    <xdr:sp macro="" textlink="">
      <xdr:nvSpPr>
        <xdr:cNvPr id="633" name="【庁舎】&#10;有形固定資産減価償却率最大値テキスト"/>
        <xdr:cNvSpPr txBox="1"/>
      </xdr:nvSpPr>
      <xdr:spPr>
        <a:xfrm>
          <a:off x="147447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34" name="直線コネクタ 633"/>
        <xdr:cNvCxnSpPr/>
      </xdr:nvCxnSpPr>
      <xdr:spPr>
        <a:xfrm>
          <a:off x="146113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57166</xdr:rowOff>
    </xdr:from>
    <xdr:ext cx="405111" cy="259045"/>
    <xdr:sp macro="" textlink="">
      <xdr:nvSpPr>
        <xdr:cNvPr id="635" name="【庁舎】&#10;有形固定資産減価償却率平均値テキスト"/>
        <xdr:cNvSpPr txBox="1"/>
      </xdr:nvSpPr>
      <xdr:spPr>
        <a:xfrm>
          <a:off x="147447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36" name="フローチャート: 判断 635"/>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37" name="フローチャート: 判断 636"/>
        <xdr:cNvSpPr/>
      </xdr:nvSpPr>
      <xdr:spPr>
        <a:xfrm>
          <a:off x="138874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87647</xdr:rowOff>
    </xdr:from>
    <xdr:ext cx="405111" cy="259045"/>
    <xdr:sp macro="" textlink="">
      <xdr:nvSpPr>
        <xdr:cNvPr id="638" name="n_1aveValue【庁舎】&#10;有形固定資産減価償却率"/>
        <xdr:cNvSpPr txBox="1"/>
      </xdr:nvSpPr>
      <xdr:spPr>
        <a:xfrm>
          <a:off x="137420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55880</xdr:rowOff>
    </xdr:from>
    <xdr:to>
      <xdr:col>76</xdr:col>
      <xdr:colOff>165100</xdr:colOff>
      <xdr:row>82</xdr:row>
      <xdr:rowOff>157480</xdr:rowOff>
    </xdr:to>
    <xdr:sp macro="" textlink="">
      <xdr:nvSpPr>
        <xdr:cNvPr id="639" name="フローチャート: 判断 638"/>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148607</xdr:rowOff>
    </xdr:from>
    <xdr:ext cx="405111" cy="259045"/>
    <xdr:sp macro="" textlink="">
      <xdr:nvSpPr>
        <xdr:cNvPr id="640" name="n_2aveValue【庁舎】&#10;有形固定資産減価償却率"/>
        <xdr:cNvSpPr txBox="1"/>
      </xdr:nvSpPr>
      <xdr:spPr>
        <a:xfrm>
          <a:off x="129609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55880</xdr:rowOff>
    </xdr:from>
    <xdr:to>
      <xdr:col>72</xdr:col>
      <xdr:colOff>38100</xdr:colOff>
      <xdr:row>85</xdr:row>
      <xdr:rowOff>157480</xdr:rowOff>
    </xdr:to>
    <xdr:sp macro="" textlink="">
      <xdr:nvSpPr>
        <xdr:cNvPr id="641" name="フローチャート: 判断 640"/>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84</xdr:row>
      <xdr:rowOff>2557</xdr:rowOff>
    </xdr:from>
    <xdr:ext cx="405111" cy="259045"/>
    <xdr:sp macro="" textlink="">
      <xdr:nvSpPr>
        <xdr:cNvPr id="642" name="n_3aveValue【庁舎】&#10;有形固定資産減価償却率"/>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43" name="テキスト ボックス 64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8" name="楕円 647"/>
        <xdr:cNvSpPr/>
      </xdr:nvSpPr>
      <xdr:spPr>
        <a:xfrm>
          <a:off x="14649450" y="133819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25416</xdr:rowOff>
    </xdr:from>
    <xdr:ext cx="405111" cy="259045"/>
    <xdr:sp macro="" textlink="">
      <xdr:nvSpPr>
        <xdr:cNvPr id="649" name="【庁舎】&#10;有形固定資産減価償却率該当値テキスト"/>
        <xdr:cNvSpPr txBox="1"/>
      </xdr:nvSpPr>
      <xdr:spPr>
        <a:xfrm>
          <a:off x="147447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650" name="楕円 649"/>
        <xdr:cNvSpPr/>
      </xdr:nvSpPr>
      <xdr:spPr>
        <a:xfrm>
          <a:off x="1388745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53339</xdr:rowOff>
    </xdr:from>
    <xdr:to>
      <xdr:col>85</xdr:col>
      <xdr:colOff>127000</xdr:colOff>
      <xdr:row>81</xdr:row>
      <xdr:rowOff>102870</xdr:rowOff>
    </xdr:to>
    <xdr:cxnSp macro="">
      <xdr:nvCxnSpPr>
        <xdr:cNvPr id="651" name="直線コネクタ 650"/>
        <xdr:cNvCxnSpPr/>
      </xdr:nvCxnSpPr>
      <xdr:spPr>
        <a:xfrm flipV="1">
          <a:off x="13938250" y="13432789"/>
          <a:ext cx="762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2" name="楕円 651"/>
        <xdr:cNvSpPr/>
      </xdr:nvSpPr>
      <xdr:spPr>
        <a:xfrm>
          <a:off x="13093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57150</xdr:rowOff>
    </xdr:from>
    <xdr:to>
      <xdr:col>81</xdr:col>
      <xdr:colOff>50800</xdr:colOff>
      <xdr:row>81</xdr:row>
      <xdr:rowOff>102870</xdr:rowOff>
    </xdr:to>
    <xdr:cxnSp macro="">
      <xdr:nvCxnSpPr>
        <xdr:cNvPr id="653" name="直線コネクタ 652"/>
        <xdr:cNvCxnSpPr/>
      </xdr:nvCxnSpPr>
      <xdr:spPr>
        <a:xfrm>
          <a:off x="13144500" y="1343660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654" name="n_1mainValue【庁舎】&#10;有形固定資産減価償却率"/>
        <xdr:cNvSpPr txBox="1"/>
      </xdr:nvSpPr>
      <xdr:spPr>
        <a:xfrm>
          <a:off x="13742044"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55" name="n_2mainValue【庁舎】&#10;有形固定資産減価償却率"/>
        <xdr:cNvSpPr txBox="1"/>
      </xdr:nvSpPr>
      <xdr:spPr>
        <a:xfrm>
          <a:off x="1296099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7" name="正方形/長方形 65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8" name="正方形/長方形 65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9" name="正方形/長方形 65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60" name="正方形/長方形 65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75" name="直線コネクタ 674"/>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76" name="【庁舎】&#10;一人当たり面積最小値テキスト"/>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77" name="直線コネクタ 676"/>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78" name="【庁舎】&#10;一人当たり面積最大値テキスト"/>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79" name="直線コネクタ 678"/>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154195</xdr:rowOff>
    </xdr:from>
    <xdr:ext cx="469744" cy="259045"/>
    <xdr:sp macro="" textlink="">
      <xdr:nvSpPr>
        <xdr:cNvPr id="680" name="【庁舎】&#10;一人当たり面積平均値テキスト"/>
        <xdr:cNvSpPr txBox="1"/>
      </xdr:nvSpPr>
      <xdr:spPr>
        <a:xfrm>
          <a:off x="20002500" y="133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81" name="フローチャート: 判断 680"/>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82" name="フローチャート: 判断 681"/>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77995</xdr:rowOff>
    </xdr:from>
    <xdr:ext cx="469744" cy="259045"/>
    <xdr:sp macro="" textlink="">
      <xdr:nvSpPr>
        <xdr:cNvPr id="683" name="n_1aveValue【庁舎】&#10;一人当たり面積"/>
        <xdr:cNvSpPr txBox="1"/>
      </xdr:nvSpPr>
      <xdr:spPr>
        <a:xfrm>
          <a:off x="18980227"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126746</xdr:rowOff>
    </xdr:from>
    <xdr:to>
      <xdr:col>107</xdr:col>
      <xdr:colOff>101600</xdr:colOff>
      <xdr:row>82</xdr:row>
      <xdr:rowOff>56896</xdr:rowOff>
    </xdr:to>
    <xdr:sp macro="" textlink="">
      <xdr:nvSpPr>
        <xdr:cNvPr id="684" name="フローチャート: 判断 683"/>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73423</xdr:rowOff>
    </xdr:from>
    <xdr:ext cx="469744" cy="259045"/>
    <xdr:sp macro="" textlink="">
      <xdr:nvSpPr>
        <xdr:cNvPr id="685" name="n_2aveValue【庁舎】&#10;一人当たり面積"/>
        <xdr:cNvSpPr txBox="1"/>
      </xdr:nvSpPr>
      <xdr:spPr>
        <a:xfrm>
          <a:off x="18180127" y="132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167894</xdr:rowOff>
    </xdr:from>
    <xdr:to>
      <xdr:col>102</xdr:col>
      <xdr:colOff>165100</xdr:colOff>
      <xdr:row>82</xdr:row>
      <xdr:rowOff>98044</xdr:rowOff>
    </xdr:to>
    <xdr:sp macro="" textlink="">
      <xdr:nvSpPr>
        <xdr:cNvPr id="686" name="フローチャート: 判断 685"/>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80</xdr:row>
      <xdr:rowOff>114571</xdr:rowOff>
    </xdr:from>
    <xdr:ext cx="469744" cy="259045"/>
    <xdr:sp macro="" textlink="">
      <xdr:nvSpPr>
        <xdr:cNvPr id="687" name="n_3aveValue【庁舎】&#10;一人当たり面積"/>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8" name="テキスト ボックス 68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60452</xdr:rowOff>
    </xdr:from>
    <xdr:to>
      <xdr:col>116</xdr:col>
      <xdr:colOff>114300</xdr:colOff>
      <xdr:row>82</xdr:row>
      <xdr:rowOff>162052</xdr:rowOff>
    </xdr:to>
    <xdr:sp macro="" textlink="">
      <xdr:nvSpPr>
        <xdr:cNvPr id="693" name="楕円 692"/>
        <xdr:cNvSpPr/>
      </xdr:nvSpPr>
      <xdr:spPr>
        <a:xfrm>
          <a:off x="199009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38879</xdr:rowOff>
    </xdr:from>
    <xdr:ext cx="469744" cy="259045"/>
    <xdr:sp macro="" textlink="">
      <xdr:nvSpPr>
        <xdr:cNvPr id="694" name="【庁舎】&#10;一人当たり面積該当値テキスト"/>
        <xdr:cNvSpPr txBox="1"/>
      </xdr:nvSpPr>
      <xdr:spPr>
        <a:xfrm>
          <a:off x="20002500" y="135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69596</xdr:rowOff>
    </xdr:from>
    <xdr:to>
      <xdr:col>112</xdr:col>
      <xdr:colOff>38100</xdr:colOff>
      <xdr:row>82</xdr:row>
      <xdr:rowOff>171196</xdr:rowOff>
    </xdr:to>
    <xdr:sp macro="" textlink="">
      <xdr:nvSpPr>
        <xdr:cNvPr id="695" name="楕円 694"/>
        <xdr:cNvSpPr/>
      </xdr:nvSpPr>
      <xdr:spPr>
        <a:xfrm>
          <a:off x="19157950" y="136141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120396</xdr:rowOff>
    </xdr:to>
    <xdr:cxnSp macro="">
      <xdr:nvCxnSpPr>
        <xdr:cNvPr id="696" name="直線コネクタ 695"/>
        <xdr:cNvCxnSpPr/>
      </xdr:nvCxnSpPr>
      <xdr:spPr>
        <a:xfrm flipV="1">
          <a:off x="19202400" y="13655802"/>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74168</xdr:rowOff>
    </xdr:from>
    <xdr:to>
      <xdr:col>107</xdr:col>
      <xdr:colOff>101600</xdr:colOff>
      <xdr:row>83</xdr:row>
      <xdr:rowOff>4318</xdr:rowOff>
    </xdr:to>
    <xdr:sp macro="" textlink="">
      <xdr:nvSpPr>
        <xdr:cNvPr id="697" name="楕円 696"/>
        <xdr:cNvSpPr/>
      </xdr:nvSpPr>
      <xdr:spPr>
        <a:xfrm>
          <a:off x="18345150" y="136187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120396</xdr:rowOff>
    </xdr:from>
    <xdr:to>
      <xdr:col>111</xdr:col>
      <xdr:colOff>177800</xdr:colOff>
      <xdr:row>82</xdr:row>
      <xdr:rowOff>124968</xdr:rowOff>
    </xdr:to>
    <xdr:cxnSp macro="">
      <xdr:nvCxnSpPr>
        <xdr:cNvPr id="698" name="直線コネクタ 697"/>
        <xdr:cNvCxnSpPr/>
      </xdr:nvCxnSpPr>
      <xdr:spPr>
        <a:xfrm flipV="1">
          <a:off x="18395950" y="1366494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162323</xdr:rowOff>
    </xdr:from>
    <xdr:ext cx="469744" cy="259045"/>
    <xdr:sp macro="" textlink="">
      <xdr:nvSpPr>
        <xdr:cNvPr id="699" name="n_1mainValue【庁舎】&#10;一人当たり面積"/>
        <xdr:cNvSpPr txBox="1"/>
      </xdr:nvSpPr>
      <xdr:spPr>
        <a:xfrm>
          <a:off x="18980227" y="1370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166895</xdr:rowOff>
    </xdr:from>
    <xdr:ext cx="469744" cy="259045"/>
    <xdr:sp macro="" textlink="">
      <xdr:nvSpPr>
        <xdr:cNvPr id="700" name="n_2mainValue【庁舎】&#10;一人当たり面積"/>
        <xdr:cNvSpPr txBox="1"/>
      </xdr:nvSpPr>
      <xdr:spPr>
        <a:xfrm>
          <a:off x="18180127" y="1371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類似団体と比較して有形固定資産減価償却率が特に高くなっている施設は、体育館・プールであり、特に低くなっている施設は、警察施設である。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と類似団体の中で最も高くなっている。このため、平成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年４月に県立武道スポーツセンターを新設し、令和２年４月に県立総合体育館を県有施設として廃止することとしており、有形固定資産減価償却率の低下が見込まれる。</a:t>
          </a:r>
        </a:p>
        <a:p>
          <a:r>
            <a:rPr kumimoji="1" lang="ja-JP" altLang="en-US" sz="1300">
              <a:latin typeface="ＭＳ Ｐゴシック" panose="020B0600070205080204" pitchFamily="50" charset="-128"/>
              <a:ea typeface="ＭＳ Ｐゴシック" panose="020B0600070205080204" pitchFamily="50" charset="-128"/>
            </a:rPr>
            <a:t>　警察施設については、有形固定資産減価償却率が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と類似団体の中で最も低くなっている。これは、平成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老朽化した大分東警察署の建て替えや大分東警察署佐賀関幹部交番の用途廃止などを行ったことに伴い、減価償却累計額が減少し有形固定資産減価償却率が低下したことよるもので、引き続き、個別施設計画に基づき老朽化対策に取り組む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1,160,218
1,147,448
6,340.73
592,252,441
573,937,822
3,054,111
323,526,011
1,026,932,291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財政計画の測定単位の変動（財源対策債の発行許可額の減などによる公債費の減）や歳出特別枠（地域経済基盤強化・雇用等対策費）の皆減等による基準財政需要額の減に加え、企業収益の増や県民税所得割の増により基準財政収入額が増となったため、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今後も引き続き、大分県行財政改革アクションプラン（</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）に基づき、安定した財政基盤の構築に向け取り組む。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37</xdr:row>
      <xdr:rowOff>124278</xdr:rowOff>
    </xdr:to>
    <xdr:cxnSp macro="">
      <xdr:nvCxnSpPr>
        <xdr:cNvPr id="69" name="直線コネクタ 68"/>
        <xdr:cNvCxnSpPr/>
      </xdr:nvCxnSpPr>
      <xdr:spPr>
        <a:xfrm flipV="1">
          <a:off x="4114800" y="629557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124278</xdr:rowOff>
    </xdr:from>
    <xdr:to>
      <xdr:col>19</xdr:col>
      <xdr:colOff>133350</xdr:colOff>
      <xdr:row>38</xdr:row>
      <xdr:rowOff>125185</xdr:rowOff>
    </xdr:to>
    <xdr:cxnSp macro="">
      <xdr:nvCxnSpPr>
        <xdr:cNvPr id="72" name="直線コネクタ 71"/>
        <xdr:cNvCxnSpPr/>
      </xdr:nvCxnSpPr>
      <xdr:spPr>
        <a:xfrm flipV="1">
          <a:off x="3225800" y="64679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39</xdr:row>
      <xdr:rowOff>126093</xdr:rowOff>
    </xdr:to>
    <xdr:cxnSp macro="">
      <xdr:nvCxnSpPr>
        <xdr:cNvPr id="75" name="直線コネクタ 74"/>
        <xdr:cNvCxnSpPr/>
      </xdr:nvCxnSpPr>
      <xdr:spPr>
        <a:xfrm flipV="1">
          <a:off x="2336800" y="66402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41</xdr:row>
      <xdr:rowOff>127907</xdr:rowOff>
    </xdr:to>
    <xdr:cxnSp macro="">
      <xdr:nvCxnSpPr>
        <xdr:cNvPr id="78" name="直線コネクタ 77"/>
        <xdr:cNvCxnSpPr/>
      </xdr:nvCxnSpPr>
      <xdr:spPr>
        <a:xfrm flipV="1">
          <a:off x="1447800" y="6812643"/>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88" name="楕円 87"/>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165299</xdr:rowOff>
    </xdr:from>
    <xdr:ext cx="762000" cy="259045"/>
    <xdr:sp macro="" textlink="">
      <xdr:nvSpPr>
        <xdr:cNvPr id="89" name="財政力該当値テキスト"/>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73478</xdr:rowOff>
    </xdr:from>
    <xdr:to>
      <xdr:col>19</xdr:col>
      <xdr:colOff>184150</xdr:colOff>
      <xdr:row>38</xdr:row>
      <xdr:rowOff>3628</xdr:rowOff>
    </xdr:to>
    <xdr:sp macro="" textlink="">
      <xdr:nvSpPr>
        <xdr:cNvPr id="90" name="楕円 89"/>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13805</xdr:rowOff>
    </xdr:from>
    <xdr:ext cx="736600" cy="259045"/>
    <xdr:sp macro="" textlink="">
      <xdr:nvSpPr>
        <xdr:cNvPr id="91" name="テキスト ボックス 90"/>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2" name="楕円 91"/>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3" name="テキスト ボックス 92"/>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4" name="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大分県行財政改革アクションプラン（</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）に基づき、経常経費の圧縮に努めてきた。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歳出側で退職手当の増により人件費が増加したものの、公債費の減などにより経常経費充当一般財源がわずかに減少した一方、歳入側で臨時財政対策債や地方交付税の減などにより経常一般財源が大きく減少したため、昨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引き続き、事務事業の徹底した見直しを行い、経常経費の削減に努めていく。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116840</xdr:rowOff>
    </xdr:to>
    <xdr:cxnSp macro="">
      <xdr:nvCxnSpPr>
        <xdr:cNvPr id="128" name="直線コネクタ 127"/>
        <xdr:cNvCxnSpPr/>
      </xdr:nvCxnSpPr>
      <xdr:spPr>
        <a:xfrm>
          <a:off x="4114800" y="1052957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167640</xdr:rowOff>
    </xdr:to>
    <xdr:cxnSp macro="">
      <xdr:nvCxnSpPr>
        <xdr:cNvPr id="131" name="直線コネクタ 130"/>
        <xdr:cNvCxnSpPr/>
      </xdr:nvCxnSpPr>
      <xdr:spPr>
        <a:xfrm flipV="1">
          <a:off x="3225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167640</xdr:rowOff>
    </xdr:to>
    <xdr:cxnSp macro="">
      <xdr:nvCxnSpPr>
        <xdr:cNvPr id="134" name="直線コネクタ 133"/>
        <xdr:cNvCxnSpPr/>
      </xdr:nvCxnSpPr>
      <xdr:spPr>
        <a:xfrm>
          <a:off x="2336800" y="104571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6" name="テキスト ボックス 13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170180</xdr:rowOff>
    </xdr:to>
    <xdr:cxnSp macro="">
      <xdr:nvCxnSpPr>
        <xdr:cNvPr id="137" name="直線コネクタ 136"/>
        <xdr:cNvCxnSpPr/>
      </xdr:nvCxnSpPr>
      <xdr:spPr>
        <a:xfrm>
          <a:off x="1447800" y="103606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39" name="テキスト ボックス 13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49" name="楕円 148"/>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0" name="テキスト ボックス 149"/>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1" name="楕円 150"/>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2" name="テキスト ボックス 151"/>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3" name="楕円 152"/>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4" name="テキスト ボックス 153"/>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5" name="楕円 154"/>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56" name="テキスト ボックス 155"/>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新陳代謝等により職員給が減少しているが、人口が平成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8,940</a:t>
          </a:r>
          <a:r>
            <a:rPr kumimoji="1" lang="ja-JP" altLang="en-US" sz="1100">
              <a:latin typeface="ＭＳ Ｐゴシック" panose="020B0600070205080204" pitchFamily="50" charset="-128"/>
              <a:ea typeface="ＭＳ Ｐゴシック" panose="020B0600070205080204" pitchFamily="50" charset="-128"/>
            </a:rPr>
            <a:t>人減少したことなどから、人口１人当たり人件費は</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121,360</a:t>
          </a:r>
          <a:r>
            <a:rPr kumimoji="1" lang="ja-JP" altLang="en-US" sz="1100">
              <a:latin typeface="ＭＳ Ｐゴシック" panose="020B0600070205080204" pitchFamily="50" charset="-128"/>
              <a:ea typeface="ＭＳ Ｐゴシック" panose="020B0600070205080204" pitchFamily="50" charset="-128"/>
            </a:rPr>
            <a:t>円となった。 また、人口１人当たり物件費等については、</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円の増加となった。このため、人口１人当たり人件費・物件費等決算額は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円の増となった。 </a:t>
          </a:r>
        </a:p>
        <a:p>
          <a:r>
            <a:rPr kumimoji="1" lang="ja-JP" altLang="en-US" sz="1100">
              <a:latin typeface="ＭＳ Ｐゴシック" panose="020B0600070205080204" pitchFamily="50" charset="-128"/>
              <a:ea typeface="ＭＳ Ｐゴシック" panose="020B0600070205080204" pitchFamily="50" charset="-128"/>
            </a:rPr>
            <a:t>　今後とも、事務事業の見直しや「選択と集中」による定数再配分等を行うとともに、職員定数のゼロベースからの見直しなどによる適切な定数管理により、総人件費の抑制に努めるとともに、予算編成過程はもとより、予算執行段階においても、あらゆる経費について徹底的な見直しを行っ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113607</xdr:rowOff>
    </xdr:from>
    <xdr:to>
      <xdr:col>23</xdr:col>
      <xdr:colOff>133350</xdr:colOff>
      <xdr:row>80</xdr:row>
      <xdr:rowOff>121327</xdr:rowOff>
    </xdr:to>
    <xdr:cxnSp macro="">
      <xdr:nvCxnSpPr>
        <xdr:cNvPr id="187" name="直線コネクタ 186"/>
        <xdr:cNvCxnSpPr/>
      </xdr:nvCxnSpPr>
      <xdr:spPr>
        <a:xfrm>
          <a:off x="4114800" y="13829607"/>
          <a:ext cx="8382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167363</xdr:rowOff>
    </xdr:from>
    <xdr:ext cx="762000" cy="259045"/>
    <xdr:sp macro="" textlink="">
      <xdr:nvSpPr>
        <xdr:cNvPr id="188" name="人件費・物件費等の状況平均値テキスト"/>
        <xdr:cNvSpPr txBox="1"/>
      </xdr:nvSpPr>
      <xdr:spPr>
        <a:xfrm>
          <a:off x="5041900" y="14397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52510</xdr:rowOff>
    </xdr:from>
    <xdr:to>
      <xdr:col>19</xdr:col>
      <xdr:colOff>133350</xdr:colOff>
      <xdr:row>80</xdr:row>
      <xdr:rowOff>113607</xdr:rowOff>
    </xdr:to>
    <xdr:cxnSp macro="">
      <xdr:nvCxnSpPr>
        <xdr:cNvPr id="190" name="直線コネクタ 189"/>
        <xdr:cNvCxnSpPr/>
      </xdr:nvCxnSpPr>
      <xdr:spPr>
        <a:xfrm>
          <a:off x="3225800" y="13768510"/>
          <a:ext cx="889000"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74692</xdr:rowOff>
    </xdr:from>
    <xdr:ext cx="736600" cy="259045"/>
    <xdr:sp macro="" textlink="">
      <xdr:nvSpPr>
        <xdr:cNvPr id="192" name="テキスト ボックス 191"/>
        <xdr:cNvSpPr txBox="1"/>
      </xdr:nvSpPr>
      <xdr:spPr>
        <a:xfrm>
          <a:off x="3733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52510</xdr:rowOff>
    </xdr:from>
    <xdr:to>
      <xdr:col>15</xdr:col>
      <xdr:colOff>82550</xdr:colOff>
      <xdr:row>80</xdr:row>
      <xdr:rowOff>72200</xdr:rowOff>
    </xdr:to>
    <xdr:cxnSp macro="">
      <xdr:nvCxnSpPr>
        <xdr:cNvPr id="193" name="直線コネクタ 192"/>
        <xdr:cNvCxnSpPr/>
      </xdr:nvCxnSpPr>
      <xdr:spPr>
        <a:xfrm flipV="1">
          <a:off x="2336800" y="13768510"/>
          <a:ext cx="889000" cy="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167673</xdr:rowOff>
    </xdr:from>
    <xdr:ext cx="762000" cy="259045"/>
    <xdr:sp macro="" textlink="">
      <xdr:nvSpPr>
        <xdr:cNvPr id="195" name="テキスト ボックス 194"/>
        <xdr:cNvSpPr txBox="1"/>
      </xdr:nvSpPr>
      <xdr:spPr>
        <a:xfrm>
          <a:off x="2844800" y="14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72200</xdr:rowOff>
    </xdr:from>
    <xdr:to>
      <xdr:col>11</xdr:col>
      <xdr:colOff>31750</xdr:colOff>
      <xdr:row>80</xdr:row>
      <xdr:rowOff>82045</xdr:rowOff>
    </xdr:to>
    <xdr:cxnSp macro="">
      <xdr:nvCxnSpPr>
        <xdr:cNvPr id="196" name="直線コネクタ 195"/>
        <xdr:cNvCxnSpPr/>
      </xdr:nvCxnSpPr>
      <xdr:spPr>
        <a:xfrm flipV="1">
          <a:off x="1447800" y="13788200"/>
          <a:ext cx="8890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41665</xdr:rowOff>
    </xdr:from>
    <xdr:ext cx="762000" cy="259045"/>
    <xdr:sp macro="" textlink="">
      <xdr:nvSpPr>
        <xdr:cNvPr id="198" name="テキスト ボックス 197"/>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70527</xdr:rowOff>
    </xdr:from>
    <xdr:to>
      <xdr:col>23</xdr:col>
      <xdr:colOff>184150</xdr:colOff>
      <xdr:row>81</xdr:row>
      <xdr:rowOff>677</xdr:rowOff>
    </xdr:to>
    <xdr:sp macro="" textlink="">
      <xdr:nvSpPr>
        <xdr:cNvPr id="206" name="楕円 205"/>
        <xdr:cNvSpPr/>
      </xdr:nvSpPr>
      <xdr:spPr>
        <a:xfrm>
          <a:off x="4902200" y="137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163254</xdr:rowOff>
    </xdr:from>
    <xdr:ext cx="762000" cy="259045"/>
    <xdr:sp macro="" textlink="">
      <xdr:nvSpPr>
        <xdr:cNvPr id="207" name="人件費・物件費等の状況該当値テキスト"/>
        <xdr:cNvSpPr txBox="1"/>
      </xdr:nvSpPr>
      <xdr:spPr>
        <a:xfrm>
          <a:off x="5041900" y="1370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62807</xdr:rowOff>
    </xdr:from>
    <xdr:to>
      <xdr:col>19</xdr:col>
      <xdr:colOff>184150</xdr:colOff>
      <xdr:row>80</xdr:row>
      <xdr:rowOff>164407</xdr:rowOff>
    </xdr:to>
    <xdr:sp macro="" textlink="">
      <xdr:nvSpPr>
        <xdr:cNvPr id="208" name="楕円 207"/>
        <xdr:cNvSpPr/>
      </xdr:nvSpPr>
      <xdr:spPr>
        <a:xfrm>
          <a:off x="4064000" y="137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3134</xdr:rowOff>
    </xdr:from>
    <xdr:ext cx="736600" cy="259045"/>
    <xdr:sp macro="" textlink="">
      <xdr:nvSpPr>
        <xdr:cNvPr id="209" name="テキスト ボックス 208"/>
        <xdr:cNvSpPr txBox="1"/>
      </xdr:nvSpPr>
      <xdr:spPr>
        <a:xfrm>
          <a:off x="3733800" y="13547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1710</xdr:rowOff>
    </xdr:from>
    <xdr:to>
      <xdr:col>15</xdr:col>
      <xdr:colOff>133350</xdr:colOff>
      <xdr:row>80</xdr:row>
      <xdr:rowOff>103310</xdr:rowOff>
    </xdr:to>
    <xdr:sp macro="" textlink="">
      <xdr:nvSpPr>
        <xdr:cNvPr id="210" name="楕円 209"/>
        <xdr:cNvSpPr/>
      </xdr:nvSpPr>
      <xdr:spPr>
        <a:xfrm>
          <a:off x="3175000" y="137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113487</xdr:rowOff>
    </xdr:from>
    <xdr:ext cx="762000" cy="259045"/>
    <xdr:sp macro="" textlink="">
      <xdr:nvSpPr>
        <xdr:cNvPr id="211" name="テキスト ボックス 210"/>
        <xdr:cNvSpPr txBox="1"/>
      </xdr:nvSpPr>
      <xdr:spPr>
        <a:xfrm>
          <a:off x="2844800" y="1348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21400</xdr:rowOff>
    </xdr:from>
    <xdr:to>
      <xdr:col>11</xdr:col>
      <xdr:colOff>82550</xdr:colOff>
      <xdr:row>80</xdr:row>
      <xdr:rowOff>123000</xdr:rowOff>
    </xdr:to>
    <xdr:sp macro="" textlink="">
      <xdr:nvSpPr>
        <xdr:cNvPr id="212" name="楕円 211"/>
        <xdr:cNvSpPr/>
      </xdr:nvSpPr>
      <xdr:spPr>
        <a:xfrm>
          <a:off x="2286000" y="137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133177</xdr:rowOff>
    </xdr:from>
    <xdr:ext cx="762000" cy="259045"/>
    <xdr:sp macro="" textlink="">
      <xdr:nvSpPr>
        <xdr:cNvPr id="213" name="テキスト ボックス 212"/>
        <xdr:cNvSpPr txBox="1"/>
      </xdr:nvSpPr>
      <xdr:spPr>
        <a:xfrm>
          <a:off x="1955800" y="135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31245</xdr:rowOff>
    </xdr:from>
    <xdr:to>
      <xdr:col>7</xdr:col>
      <xdr:colOff>31750</xdr:colOff>
      <xdr:row>80</xdr:row>
      <xdr:rowOff>132845</xdr:rowOff>
    </xdr:to>
    <xdr:sp macro="" textlink="">
      <xdr:nvSpPr>
        <xdr:cNvPr id="214" name="楕円 213"/>
        <xdr:cNvSpPr/>
      </xdr:nvSpPr>
      <xdr:spPr>
        <a:xfrm>
          <a:off x="1397000" y="137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117622</xdr:rowOff>
    </xdr:from>
    <xdr:ext cx="762000" cy="259045"/>
    <xdr:sp macro="" textlink="">
      <xdr:nvSpPr>
        <xdr:cNvPr id="215" name="テキスト ボックス 214"/>
        <xdr:cNvSpPr txBox="1"/>
      </xdr:nvSpPr>
      <xdr:spPr>
        <a:xfrm>
          <a:off x="1066800" y="1383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これまでの給与構造改革などの見直し、平成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年度における職務職責に応じた給与制度とするための級別構成の見直し、平成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年度において給与制度の総合的見直しを実施したことに加え、職員の新陳代謝が進んだこともあり、ラスパイレス指数は、前年度と比較して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102507</xdr:rowOff>
    </xdr:to>
    <xdr:cxnSp macro="">
      <xdr:nvCxnSpPr>
        <xdr:cNvPr id="249" name="直線コネクタ 248"/>
        <xdr:cNvCxnSpPr/>
      </xdr:nvCxnSpPr>
      <xdr:spPr>
        <a:xfrm flipV="1">
          <a:off x="16179800" y="149152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102507</xdr:rowOff>
    </xdr:to>
    <xdr:cxnSp macro="">
      <xdr:nvCxnSpPr>
        <xdr:cNvPr id="252" name="直線コネクタ 251"/>
        <xdr:cNvCxnSpPr/>
      </xdr:nvCxnSpPr>
      <xdr:spPr>
        <a:xfrm>
          <a:off x="15290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102507</xdr:rowOff>
    </xdr:to>
    <xdr:cxnSp macro="">
      <xdr:nvCxnSpPr>
        <xdr:cNvPr id="255" name="直線コネクタ 254"/>
        <xdr:cNvCxnSpPr/>
      </xdr:nvCxnSpPr>
      <xdr:spPr>
        <a:xfrm>
          <a:off x="14401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57" name="テキスト ボックス 256"/>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136979</xdr:rowOff>
    </xdr:to>
    <xdr:cxnSp macro="">
      <xdr:nvCxnSpPr>
        <xdr:cNvPr id="258" name="直線コネクタ 257"/>
        <xdr:cNvCxnSpPr/>
      </xdr:nvCxnSpPr>
      <xdr:spPr>
        <a:xfrm flipV="1">
          <a:off x="13512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60" name="テキスト ボックス 259"/>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2" name="テキスト ボックス 261"/>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68" name="楕円 267"/>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69"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0" name="楕円 269"/>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1" name="テキスト ボックス 270"/>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2" name="楕円 27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3" name="テキスト ボックス 27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74" name="楕円 273"/>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75" name="テキスト ボックス 274"/>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76" name="楕円 275"/>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77" name="テキスト ボックス 276"/>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[1,381.98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大分県行財政改革アクションプラン（</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）においては、選択と集中による効果的な定数の再配分を行い、職員定数の最適化を図ることで、退職者が増加する中で職員の採用については必要最小限に抑えるなど総人件費の抑制に努めてきたところ。</a:t>
          </a:r>
        </a:p>
        <a:p>
          <a:r>
            <a:rPr kumimoji="1" lang="ja-JP" altLang="en-US" sz="1300">
              <a:latin typeface="ＭＳ Ｐゴシック" panose="020B0600070205080204" pitchFamily="50" charset="-128"/>
              <a:ea typeface="ＭＳ Ｐゴシック" panose="020B0600070205080204" pitchFamily="50" charset="-128"/>
            </a:rPr>
            <a:t>　今後とも行財政を取り巻く環境の変化による新たな行政需要にも対応できるよう、引き続き、総人件費の抑制に努めていく。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138666</xdr:rowOff>
    </xdr:from>
    <xdr:to>
      <xdr:col>81</xdr:col>
      <xdr:colOff>44450</xdr:colOff>
      <xdr:row>66</xdr:row>
      <xdr:rowOff>119083</xdr:rowOff>
    </xdr:to>
    <xdr:cxnSp macro="">
      <xdr:nvCxnSpPr>
        <xdr:cNvPr id="303" name="直線コネクタ 302"/>
        <xdr:cNvCxnSpPr/>
      </xdr:nvCxnSpPr>
      <xdr:spPr>
        <a:xfrm flipV="1">
          <a:off x="17018000" y="10425666"/>
          <a:ext cx="0" cy="1009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91160</xdr:rowOff>
    </xdr:from>
    <xdr:ext cx="762000" cy="259045"/>
    <xdr:sp macro="" textlink="">
      <xdr:nvSpPr>
        <xdr:cNvPr id="304" name="定員管理の状況最小値テキスト"/>
        <xdr:cNvSpPr txBox="1"/>
      </xdr:nvSpPr>
      <xdr:spPr>
        <a:xfrm>
          <a:off x="17106900" y="1140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119083</xdr:rowOff>
    </xdr:from>
    <xdr:to>
      <xdr:col>81</xdr:col>
      <xdr:colOff>133350</xdr:colOff>
      <xdr:row>66</xdr:row>
      <xdr:rowOff>119083</xdr:rowOff>
    </xdr:to>
    <xdr:cxnSp macro="">
      <xdr:nvCxnSpPr>
        <xdr:cNvPr id="305" name="直線コネクタ 304"/>
        <xdr:cNvCxnSpPr/>
      </xdr:nvCxnSpPr>
      <xdr:spPr>
        <a:xfrm>
          <a:off x="16929100" y="11434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53593</xdr:rowOff>
    </xdr:from>
    <xdr:ext cx="762000" cy="259045"/>
    <xdr:sp macro="" textlink="">
      <xdr:nvSpPr>
        <xdr:cNvPr id="306" name="定員管理の状況最大値テキスト"/>
        <xdr:cNvSpPr txBox="1"/>
      </xdr:nvSpPr>
      <xdr:spPr>
        <a:xfrm>
          <a:off x="17106900" y="1016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138666</xdr:rowOff>
    </xdr:from>
    <xdr:to>
      <xdr:col>81</xdr:col>
      <xdr:colOff>133350</xdr:colOff>
      <xdr:row>60</xdr:row>
      <xdr:rowOff>138666</xdr:rowOff>
    </xdr:to>
    <xdr:cxnSp macro="">
      <xdr:nvCxnSpPr>
        <xdr:cNvPr id="307" name="直線コネクタ 306"/>
        <xdr:cNvCxnSpPr/>
      </xdr:nvCxnSpPr>
      <xdr:spPr>
        <a:xfrm>
          <a:off x="16929100" y="1042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148125</xdr:rowOff>
    </xdr:from>
    <xdr:to>
      <xdr:col>81</xdr:col>
      <xdr:colOff>44450</xdr:colOff>
      <xdr:row>61</xdr:row>
      <xdr:rowOff>8286</xdr:rowOff>
    </xdr:to>
    <xdr:cxnSp macro="">
      <xdr:nvCxnSpPr>
        <xdr:cNvPr id="308" name="直線コネクタ 307"/>
        <xdr:cNvCxnSpPr/>
      </xdr:nvCxnSpPr>
      <xdr:spPr>
        <a:xfrm>
          <a:off x="16179800" y="10435125"/>
          <a:ext cx="8382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101772</xdr:rowOff>
    </xdr:from>
    <xdr:ext cx="762000" cy="259045"/>
    <xdr:sp macro="" textlink="">
      <xdr:nvSpPr>
        <xdr:cNvPr id="309" name="定員管理の状況平均値テキスト"/>
        <xdr:cNvSpPr txBox="1"/>
      </xdr:nvSpPr>
      <xdr:spPr>
        <a:xfrm>
          <a:off x="17106900" y="10731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129695</xdr:rowOff>
    </xdr:from>
    <xdr:to>
      <xdr:col>81</xdr:col>
      <xdr:colOff>95250</xdr:colOff>
      <xdr:row>63</xdr:row>
      <xdr:rowOff>59845</xdr:rowOff>
    </xdr:to>
    <xdr:sp macro="" textlink="">
      <xdr:nvSpPr>
        <xdr:cNvPr id="310" name="フローチャート: 判断 309"/>
        <xdr:cNvSpPr/>
      </xdr:nvSpPr>
      <xdr:spPr>
        <a:xfrm>
          <a:off x="16967200" y="107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127905</xdr:rowOff>
    </xdr:from>
    <xdr:to>
      <xdr:col>77</xdr:col>
      <xdr:colOff>44450</xdr:colOff>
      <xdr:row>60</xdr:row>
      <xdr:rowOff>148125</xdr:rowOff>
    </xdr:to>
    <xdr:cxnSp macro="">
      <xdr:nvCxnSpPr>
        <xdr:cNvPr id="311" name="直線コネクタ 310"/>
        <xdr:cNvCxnSpPr/>
      </xdr:nvCxnSpPr>
      <xdr:spPr>
        <a:xfrm>
          <a:off x="15290800" y="10414905"/>
          <a:ext cx="889000" cy="2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84958</xdr:rowOff>
    </xdr:from>
    <xdr:to>
      <xdr:col>77</xdr:col>
      <xdr:colOff>95250</xdr:colOff>
      <xdr:row>63</xdr:row>
      <xdr:rowOff>15108</xdr:rowOff>
    </xdr:to>
    <xdr:sp macro="" textlink="">
      <xdr:nvSpPr>
        <xdr:cNvPr id="312" name="フローチャート: 判断 311"/>
        <xdr:cNvSpPr/>
      </xdr:nvSpPr>
      <xdr:spPr>
        <a:xfrm>
          <a:off x="16129000" y="107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171335</xdr:rowOff>
    </xdr:from>
    <xdr:ext cx="736600" cy="259045"/>
    <xdr:sp macro="" textlink="">
      <xdr:nvSpPr>
        <xdr:cNvPr id="313" name="テキスト ボックス 312"/>
        <xdr:cNvSpPr txBox="1"/>
      </xdr:nvSpPr>
      <xdr:spPr>
        <a:xfrm>
          <a:off x="15798800" y="1080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88379</xdr:rowOff>
    </xdr:from>
    <xdr:to>
      <xdr:col>72</xdr:col>
      <xdr:colOff>203200</xdr:colOff>
      <xdr:row>60</xdr:row>
      <xdr:rowOff>127905</xdr:rowOff>
    </xdr:to>
    <xdr:cxnSp macro="">
      <xdr:nvCxnSpPr>
        <xdr:cNvPr id="314" name="直線コネクタ 313"/>
        <xdr:cNvCxnSpPr/>
      </xdr:nvCxnSpPr>
      <xdr:spPr>
        <a:xfrm>
          <a:off x="14401800" y="10375379"/>
          <a:ext cx="889000" cy="3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80114</xdr:rowOff>
    </xdr:from>
    <xdr:to>
      <xdr:col>73</xdr:col>
      <xdr:colOff>44450</xdr:colOff>
      <xdr:row>62</xdr:row>
      <xdr:rowOff>10264</xdr:rowOff>
    </xdr:to>
    <xdr:sp macro="" textlink="">
      <xdr:nvSpPr>
        <xdr:cNvPr id="315" name="フローチャート: 判断 314"/>
        <xdr:cNvSpPr/>
      </xdr:nvSpPr>
      <xdr:spPr>
        <a:xfrm>
          <a:off x="15240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166491</xdr:rowOff>
    </xdr:from>
    <xdr:ext cx="762000" cy="259045"/>
    <xdr:sp macro="" textlink="">
      <xdr:nvSpPr>
        <xdr:cNvPr id="316" name="テキスト ボックス 315"/>
        <xdr:cNvSpPr txBox="1"/>
      </xdr:nvSpPr>
      <xdr:spPr>
        <a:xfrm>
          <a:off x="14909800" y="1062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63188</xdr:rowOff>
    </xdr:from>
    <xdr:to>
      <xdr:col>68</xdr:col>
      <xdr:colOff>152400</xdr:colOff>
      <xdr:row>60</xdr:row>
      <xdr:rowOff>88379</xdr:rowOff>
    </xdr:to>
    <xdr:cxnSp macro="">
      <xdr:nvCxnSpPr>
        <xdr:cNvPr id="317" name="直線コネクタ 316"/>
        <xdr:cNvCxnSpPr/>
      </xdr:nvCxnSpPr>
      <xdr:spPr>
        <a:xfrm>
          <a:off x="13512800" y="10350188"/>
          <a:ext cx="889000" cy="2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145410</xdr:rowOff>
    </xdr:from>
    <xdr:to>
      <xdr:col>68</xdr:col>
      <xdr:colOff>203200</xdr:colOff>
      <xdr:row>62</xdr:row>
      <xdr:rowOff>75560</xdr:rowOff>
    </xdr:to>
    <xdr:sp macro="" textlink="">
      <xdr:nvSpPr>
        <xdr:cNvPr id="318" name="フローチャート: 判断 317"/>
        <xdr:cNvSpPr/>
      </xdr:nvSpPr>
      <xdr:spPr>
        <a:xfrm>
          <a:off x="14351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60337</xdr:rowOff>
    </xdr:from>
    <xdr:ext cx="762000" cy="259045"/>
    <xdr:sp macro="" textlink="">
      <xdr:nvSpPr>
        <xdr:cNvPr id="319" name="テキスト ボックス 318"/>
        <xdr:cNvSpPr txBox="1"/>
      </xdr:nvSpPr>
      <xdr:spPr>
        <a:xfrm>
          <a:off x="14020800" y="1069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106157</xdr:rowOff>
    </xdr:from>
    <xdr:to>
      <xdr:col>64</xdr:col>
      <xdr:colOff>152400</xdr:colOff>
      <xdr:row>61</xdr:row>
      <xdr:rowOff>36307</xdr:rowOff>
    </xdr:to>
    <xdr:sp macro="" textlink="">
      <xdr:nvSpPr>
        <xdr:cNvPr id="320" name="フローチャート: 判断 319"/>
        <xdr:cNvSpPr/>
      </xdr:nvSpPr>
      <xdr:spPr>
        <a:xfrm>
          <a:off x="13462000" y="103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21084</xdr:rowOff>
    </xdr:from>
    <xdr:ext cx="762000" cy="259045"/>
    <xdr:sp macro="" textlink="">
      <xdr:nvSpPr>
        <xdr:cNvPr id="321" name="テキスト ボックス 320"/>
        <xdr:cNvSpPr txBox="1"/>
      </xdr:nvSpPr>
      <xdr:spPr>
        <a:xfrm>
          <a:off x="13131800" y="104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128936</xdr:rowOff>
    </xdr:from>
    <xdr:to>
      <xdr:col>81</xdr:col>
      <xdr:colOff>95250</xdr:colOff>
      <xdr:row>61</xdr:row>
      <xdr:rowOff>59086</xdr:rowOff>
    </xdr:to>
    <xdr:sp macro="" textlink="">
      <xdr:nvSpPr>
        <xdr:cNvPr id="327" name="楕円 326"/>
        <xdr:cNvSpPr/>
      </xdr:nvSpPr>
      <xdr:spPr>
        <a:xfrm>
          <a:off x="16967200" y="104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50213</xdr:rowOff>
    </xdr:from>
    <xdr:ext cx="762000" cy="259045"/>
    <xdr:sp macro="" textlink="">
      <xdr:nvSpPr>
        <xdr:cNvPr id="328" name="定員管理の状況該当値テキスト"/>
        <xdr:cNvSpPr txBox="1"/>
      </xdr:nvSpPr>
      <xdr:spPr>
        <a:xfrm>
          <a:off x="17106900" y="1033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97325</xdr:rowOff>
    </xdr:from>
    <xdr:to>
      <xdr:col>77</xdr:col>
      <xdr:colOff>95250</xdr:colOff>
      <xdr:row>61</xdr:row>
      <xdr:rowOff>27475</xdr:rowOff>
    </xdr:to>
    <xdr:sp macro="" textlink="">
      <xdr:nvSpPr>
        <xdr:cNvPr id="329" name="楕円 328"/>
        <xdr:cNvSpPr/>
      </xdr:nvSpPr>
      <xdr:spPr>
        <a:xfrm>
          <a:off x="16129000" y="103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37652</xdr:rowOff>
    </xdr:from>
    <xdr:ext cx="736600" cy="259045"/>
    <xdr:sp macro="" textlink="">
      <xdr:nvSpPr>
        <xdr:cNvPr id="330" name="テキスト ボックス 329"/>
        <xdr:cNvSpPr txBox="1"/>
      </xdr:nvSpPr>
      <xdr:spPr>
        <a:xfrm>
          <a:off x="15798800" y="1015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77105</xdr:rowOff>
    </xdr:from>
    <xdr:to>
      <xdr:col>73</xdr:col>
      <xdr:colOff>44450</xdr:colOff>
      <xdr:row>61</xdr:row>
      <xdr:rowOff>7255</xdr:rowOff>
    </xdr:to>
    <xdr:sp macro="" textlink="">
      <xdr:nvSpPr>
        <xdr:cNvPr id="331" name="楕円 330"/>
        <xdr:cNvSpPr/>
      </xdr:nvSpPr>
      <xdr:spPr>
        <a:xfrm>
          <a:off x="15240000" y="10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17432</xdr:rowOff>
    </xdr:from>
    <xdr:ext cx="762000" cy="259045"/>
    <xdr:sp macro="" textlink="">
      <xdr:nvSpPr>
        <xdr:cNvPr id="332" name="テキスト ボックス 331"/>
        <xdr:cNvSpPr txBox="1"/>
      </xdr:nvSpPr>
      <xdr:spPr>
        <a:xfrm>
          <a:off x="14909800" y="101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37579</xdr:rowOff>
    </xdr:from>
    <xdr:to>
      <xdr:col>68</xdr:col>
      <xdr:colOff>203200</xdr:colOff>
      <xdr:row>60</xdr:row>
      <xdr:rowOff>139179</xdr:rowOff>
    </xdr:to>
    <xdr:sp macro="" textlink="">
      <xdr:nvSpPr>
        <xdr:cNvPr id="333" name="楕円 332"/>
        <xdr:cNvSpPr/>
      </xdr:nvSpPr>
      <xdr:spPr>
        <a:xfrm>
          <a:off x="14351000" y="10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149356</xdr:rowOff>
    </xdr:from>
    <xdr:ext cx="762000" cy="259045"/>
    <xdr:sp macro="" textlink="">
      <xdr:nvSpPr>
        <xdr:cNvPr id="334" name="テキスト ボックス 333"/>
        <xdr:cNvSpPr txBox="1"/>
      </xdr:nvSpPr>
      <xdr:spPr>
        <a:xfrm>
          <a:off x="14020800" y="100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12388</xdr:rowOff>
    </xdr:from>
    <xdr:to>
      <xdr:col>64</xdr:col>
      <xdr:colOff>152400</xdr:colOff>
      <xdr:row>60</xdr:row>
      <xdr:rowOff>113988</xdr:rowOff>
    </xdr:to>
    <xdr:sp macro="" textlink="">
      <xdr:nvSpPr>
        <xdr:cNvPr id="335" name="楕円 334"/>
        <xdr:cNvSpPr/>
      </xdr:nvSpPr>
      <xdr:spPr>
        <a:xfrm>
          <a:off x="13462000" y="102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124165</xdr:rowOff>
    </xdr:from>
    <xdr:ext cx="762000" cy="259045"/>
    <xdr:sp macro="" textlink="">
      <xdr:nvSpPr>
        <xdr:cNvPr id="336" name="テキスト ボックス 335"/>
        <xdr:cNvSpPr txBox="1"/>
      </xdr:nvSpPr>
      <xdr:spPr>
        <a:xfrm>
          <a:off x="13131800" y="1006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実質公債費比率は、県債の発行抑制に努めたことや低金利により利払いが減少したことなどにより、前年度に比べ</a:t>
          </a:r>
          <a:r>
            <a:rPr kumimoji="1" lang="en-US" altLang="ja-JP" sz="1300">
              <a:latin typeface="ＭＳ Ｐゴシック" panose="020B0600070205080204" pitchFamily="50" charset="-128"/>
              <a:ea typeface="ＭＳ Ｐゴシック" panose="020B0600070205080204" pitchFamily="50" charset="-128"/>
            </a:rPr>
            <a:t>0.6 </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県債発行に際し、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6" name="直線コネクタ 365"/>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7"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8" name="直線コネクタ 367"/>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9"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0" name="直線コネクタ 369"/>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37</xdr:row>
      <xdr:rowOff>124278</xdr:rowOff>
    </xdr:to>
    <xdr:cxnSp macro="">
      <xdr:nvCxnSpPr>
        <xdr:cNvPr id="371" name="直線コネクタ 370"/>
        <xdr:cNvCxnSpPr/>
      </xdr:nvCxnSpPr>
      <xdr:spPr>
        <a:xfrm flipV="1">
          <a:off x="16179800" y="636451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167112</xdr:rowOff>
    </xdr:from>
    <xdr:ext cx="762000" cy="259045"/>
    <xdr:sp macro="" textlink="">
      <xdr:nvSpPr>
        <xdr:cNvPr id="372" name="公債費負担の状況平均値テキスト"/>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3" name="フローチャート: 判断 372"/>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39</xdr:row>
      <xdr:rowOff>5443</xdr:rowOff>
    </xdr:to>
    <xdr:cxnSp macro="">
      <xdr:nvCxnSpPr>
        <xdr:cNvPr id="374" name="直線コネクタ 373"/>
        <xdr:cNvCxnSpPr/>
      </xdr:nvCxnSpPr>
      <xdr:spPr>
        <a:xfrm flipV="1">
          <a:off x="15290800" y="6467928"/>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5" name="フローチャート: 判断 374"/>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24692</xdr:rowOff>
    </xdr:from>
    <xdr:ext cx="736600" cy="259045"/>
    <xdr:sp macro="" textlink="">
      <xdr:nvSpPr>
        <xdr:cNvPr id="376" name="テキスト ボックス 375"/>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5443</xdr:rowOff>
    </xdr:from>
    <xdr:to>
      <xdr:col>72</xdr:col>
      <xdr:colOff>203200</xdr:colOff>
      <xdr:row>40</xdr:row>
      <xdr:rowOff>75293</xdr:rowOff>
    </xdr:to>
    <xdr:cxnSp macro="">
      <xdr:nvCxnSpPr>
        <xdr:cNvPr id="377" name="直線コネクタ 376"/>
        <xdr:cNvCxnSpPr/>
      </xdr:nvCxnSpPr>
      <xdr:spPr>
        <a:xfrm flipV="1">
          <a:off x="14401800" y="669199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8" name="フローチャート: 判断 377"/>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9" name="テキスト ボックス 378"/>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75293</xdr:rowOff>
    </xdr:from>
    <xdr:to>
      <xdr:col>68</xdr:col>
      <xdr:colOff>152400</xdr:colOff>
      <xdr:row>42</xdr:row>
      <xdr:rowOff>25400</xdr:rowOff>
    </xdr:to>
    <xdr:cxnSp macro="">
      <xdr:nvCxnSpPr>
        <xdr:cNvPr id="380" name="直線コネクタ 379"/>
        <xdr:cNvCxnSpPr/>
      </xdr:nvCxnSpPr>
      <xdr:spPr>
        <a:xfrm flipV="1">
          <a:off x="13512800" y="6933293"/>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81" name="フローチャート: 判断 380"/>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2" name="テキスト ボックス 381"/>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3" name="フローチャート: 判断 382"/>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4" name="テキスト ボックス 383"/>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390" name="楕円 389"/>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158041</xdr:rowOff>
    </xdr:from>
    <xdr:ext cx="762000" cy="259045"/>
    <xdr:sp macro="" textlink="">
      <xdr:nvSpPr>
        <xdr:cNvPr id="391"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392" name="楕円 391"/>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393" name="テキスト ボックス 392"/>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126093</xdr:rowOff>
    </xdr:from>
    <xdr:to>
      <xdr:col>73</xdr:col>
      <xdr:colOff>44450</xdr:colOff>
      <xdr:row>39</xdr:row>
      <xdr:rowOff>56243</xdr:rowOff>
    </xdr:to>
    <xdr:sp macro="" textlink="">
      <xdr:nvSpPr>
        <xdr:cNvPr id="394" name="楕円 393"/>
        <xdr:cNvSpPr/>
      </xdr:nvSpPr>
      <xdr:spPr>
        <a:xfrm>
          <a:off x="15240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66420</xdr:rowOff>
    </xdr:from>
    <xdr:ext cx="762000" cy="259045"/>
    <xdr:sp macro="" textlink="">
      <xdr:nvSpPr>
        <xdr:cNvPr id="395" name="テキスト ボックス 394"/>
        <xdr:cNvSpPr txBox="1"/>
      </xdr:nvSpPr>
      <xdr:spPr>
        <a:xfrm>
          <a:off x="14909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24493</xdr:rowOff>
    </xdr:from>
    <xdr:to>
      <xdr:col>68</xdr:col>
      <xdr:colOff>203200</xdr:colOff>
      <xdr:row>40</xdr:row>
      <xdr:rowOff>126093</xdr:rowOff>
    </xdr:to>
    <xdr:sp macro="" textlink="">
      <xdr:nvSpPr>
        <xdr:cNvPr id="396" name="楕円 395"/>
        <xdr:cNvSpPr/>
      </xdr:nvSpPr>
      <xdr:spPr>
        <a:xfrm>
          <a:off x="14351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136270</xdr:rowOff>
    </xdr:from>
    <xdr:ext cx="762000" cy="259045"/>
    <xdr:sp macro="" textlink="">
      <xdr:nvSpPr>
        <xdr:cNvPr id="397" name="テキスト ボックス 396"/>
        <xdr:cNvSpPr txBox="1"/>
      </xdr:nvSpPr>
      <xdr:spPr>
        <a:xfrm>
          <a:off x="14020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8" name="楕円 39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が将来負担すべき負債等の割合を示す将来負担比率は、県債残高などの将来負担額は減少しているものの、将来に備えた基金の残高が減少したこと、また、普通交付税及び臨時財政対策債が減少したことなどから前年度に比べ</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167.4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今後とも大分県行財政改革アクションプランに基づき、全庁を挙げて行財政改革の取組を進め、より持続可能な行財政基盤の確立に努めていく。</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4" name="直線コネクタ 423"/>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5"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6" name="直線コネクタ 425"/>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7"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8" name="直線コネクタ 427"/>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146812</xdr:rowOff>
    </xdr:from>
    <xdr:to>
      <xdr:col>81</xdr:col>
      <xdr:colOff>44450</xdr:colOff>
      <xdr:row>19</xdr:row>
      <xdr:rowOff>1422</xdr:rowOff>
    </xdr:to>
    <xdr:cxnSp macro="">
      <xdr:nvCxnSpPr>
        <xdr:cNvPr id="429" name="直線コネクタ 428"/>
        <xdr:cNvCxnSpPr/>
      </xdr:nvCxnSpPr>
      <xdr:spPr>
        <a:xfrm>
          <a:off x="16179800" y="3232912"/>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115866</xdr:rowOff>
    </xdr:from>
    <xdr:ext cx="762000" cy="259045"/>
    <xdr:sp macro="" textlink="">
      <xdr:nvSpPr>
        <xdr:cNvPr id="430" name="将来負担の状況平均値テキスト"/>
        <xdr:cNvSpPr txBox="1"/>
      </xdr:nvSpPr>
      <xdr:spPr>
        <a:xfrm>
          <a:off x="17106900" y="3201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31" name="フローチャート: 判断 430"/>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133782</xdr:rowOff>
    </xdr:from>
    <xdr:to>
      <xdr:col>77</xdr:col>
      <xdr:colOff>44450</xdr:colOff>
      <xdr:row>18</xdr:row>
      <xdr:rowOff>146812</xdr:rowOff>
    </xdr:to>
    <xdr:cxnSp macro="">
      <xdr:nvCxnSpPr>
        <xdr:cNvPr id="432" name="直線コネクタ 431"/>
        <xdr:cNvCxnSpPr/>
      </xdr:nvCxnSpPr>
      <xdr:spPr>
        <a:xfrm>
          <a:off x="15290800" y="321988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3" name="フローチャート: 判断 432"/>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4" name="テキスト ボックス 433"/>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122682</xdr:rowOff>
    </xdr:from>
    <xdr:to>
      <xdr:col>72</xdr:col>
      <xdr:colOff>203200</xdr:colOff>
      <xdr:row>18</xdr:row>
      <xdr:rowOff>133782</xdr:rowOff>
    </xdr:to>
    <xdr:cxnSp macro="">
      <xdr:nvCxnSpPr>
        <xdr:cNvPr id="435" name="直線コネクタ 434"/>
        <xdr:cNvCxnSpPr/>
      </xdr:nvCxnSpPr>
      <xdr:spPr>
        <a:xfrm>
          <a:off x="14401800" y="320878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6" name="フローチャート: 判断 435"/>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71746</xdr:rowOff>
    </xdr:from>
    <xdr:ext cx="762000" cy="259045"/>
    <xdr:sp macro="" textlink="">
      <xdr:nvSpPr>
        <xdr:cNvPr id="437" name="テキスト ボックス 436"/>
        <xdr:cNvSpPr txBox="1"/>
      </xdr:nvSpPr>
      <xdr:spPr>
        <a:xfrm>
          <a:off x="14909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122682</xdr:rowOff>
    </xdr:from>
    <xdr:to>
      <xdr:col>68</xdr:col>
      <xdr:colOff>152400</xdr:colOff>
      <xdr:row>18</xdr:row>
      <xdr:rowOff>164668</xdr:rowOff>
    </xdr:to>
    <xdr:cxnSp macro="">
      <xdr:nvCxnSpPr>
        <xdr:cNvPr id="438" name="直線コネクタ 437"/>
        <xdr:cNvCxnSpPr/>
      </xdr:nvCxnSpPr>
      <xdr:spPr>
        <a:xfrm flipV="1">
          <a:off x="13512800" y="3208782"/>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9" name="フローチャート: 判断 438"/>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45204</xdr:rowOff>
    </xdr:from>
    <xdr:ext cx="762000" cy="259045"/>
    <xdr:sp macro="" textlink="">
      <xdr:nvSpPr>
        <xdr:cNvPr id="440" name="テキスト ボックス 439"/>
        <xdr:cNvSpPr txBox="1"/>
      </xdr:nvSpPr>
      <xdr:spPr>
        <a:xfrm>
          <a:off x="14020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41" name="フローチャート: 判断 440"/>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100093</xdr:rowOff>
    </xdr:from>
    <xdr:ext cx="762000" cy="259045"/>
    <xdr:sp macro="" textlink="">
      <xdr:nvSpPr>
        <xdr:cNvPr id="442" name="テキスト ボックス 441"/>
        <xdr:cNvSpPr txBox="1"/>
      </xdr:nvSpPr>
      <xdr:spPr>
        <a:xfrm>
          <a:off x="13131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122072</xdr:rowOff>
    </xdr:from>
    <xdr:to>
      <xdr:col>81</xdr:col>
      <xdr:colOff>95250</xdr:colOff>
      <xdr:row>19</xdr:row>
      <xdr:rowOff>52222</xdr:rowOff>
    </xdr:to>
    <xdr:sp macro="" textlink="">
      <xdr:nvSpPr>
        <xdr:cNvPr id="448" name="楕円 447"/>
        <xdr:cNvSpPr/>
      </xdr:nvSpPr>
      <xdr:spPr>
        <a:xfrm>
          <a:off x="16967200" y="32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138599</xdr:rowOff>
    </xdr:from>
    <xdr:ext cx="762000" cy="259045"/>
    <xdr:sp macro="" textlink="">
      <xdr:nvSpPr>
        <xdr:cNvPr id="449" name="将来負担の状況該当値テキスト"/>
        <xdr:cNvSpPr txBox="1"/>
      </xdr:nvSpPr>
      <xdr:spPr>
        <a:xfrm>
          <a:off x="17106900" y="30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96012</xdr:rowOff>
    </xdr:from>
    <xdr:to>
      <xdr:col>77</xdr:col>
      <xdr:colOff>95250</xdr:colOff>
      <xdr:row>19</xdr:row>
      <xdr:rowOff>26162</xdr:rowOff>
    </xdr:to>
    <xdr:sp macro="" textlink="">
      <xdr:nvSpPr>
        <xdr:cNvPr id="450" name="楕円 449"/>
        <xdr:cNvSpPr/>
      </xdr:nvSpPr>
      <xdr:spPr>
        <a:xfrm>
          <a:off x="16129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36339</xdr:rowOff>
    </xdr:from>
    <xdr:ext cx="736600" cy="259045"/>
    <xdr:sp macro="" textlink="">
      <xdr:nvSpPr>
        <xdr:cNvPr id="451" name="テキスト ボックス 450"/>
        <xdr:cNvSpPr txBox="1"/>
      </xdr:nvSpPr>
      <xdr:spPr>
        <a:xfrm>
          <a:off x="15798800" y="295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82982</xdr:rowOff>
    </xdr:from>
    <xdr:to>
      <xdr:col>73</xdr:col>
      <xdr:colOff>44450</xdr:colOff>
      <xdr:row>19</xdr:row>
      <xdr:rowOff>13132</xdr:rowOff>
    </xdr:to>
    <xdr:sp macro="" textlink="">
      <xdr:nvSpPr>
        <xdr:cNvPr id="452" name="楕円 451"/>
        <xdr:cNvSpPr/>
      </xdr:nvSpPr>
      <xdr:spPr>
        <a:xfrm>
          <a:off x="15240000" y="316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23309</xdr:rowOff>
    </xdr:from>
    <xdr:ext cx="762000" cy="259045"/>
    <xdr:sp macro="" textlink="">
      <xdr:nvSpPr>
        <xdr:cNvPr id="453" name="テキスト ボックス 452"/>
        <xdr:cNvSpPr txBox="1"/>
      </xdr:nvSpPr>
      <xdr:spPr>
        <a:xfrm>
          <a:off x="14909800" y="293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71882</xdr:rowOff>
    </xdr:from>
    <xdr:to>
      <xdr:col>68</xdr:col>
      <xdr:colOff>203200</xdr:colOff>
      <xdr:row>19</xdr:row>
      <xdr:rowOff>2032</xdr:rowOff>
    </xdr:to>
    <xdr:sp macro="" textlink="">
      <xdr:nvSpPr>
        <xdr:cNvPr id="454" name="楕円 453"/>
        <xdr:cNvSpPr/>
      </xdr:nvSpPr>
      <xdr:spPr>
        <a:xfrm>
          <a:off x="14351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12209</xdr:rowOff>
    </xdr:from>
    <xdr:ext cx="762000" cy="259045"/>
    <xdr:sp macro="" textlink="">
      <xdr:nvSpPr>
        <xdr:cNvPr id="455" name="テキスト ボックス 454"/>
        <xdr:cNvSpPr txBox="1"/>
      </xdr:nvSpPr>
      <xdr:spPr>
        <a:xfrm>
          <a:off x="14020800" y="292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113868</xdr:rowOff>
    </xdr:from>
    <xdr:to>
      <xdr:col>64</xdr:col>
      <xdr:colOff>152400</xdr:colOff>
      <xdr:row>19</xdr:row>
      <xdr:rowOff>44018</xdr:rowOff>
    </xdr:to>
    <xdr:sp macro="" textlink="">
      <xdr:nvSpPr>
        <xdr:cNvPr id="456" name="楕円 455"/>
        <xdr:cNvSpPr/>
      </xdr:nvSpPr>
      <xdr:spPr>
        <a:xfrm>
          <a:off x="13462000" y="31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54195</xdr:rowOff>
    </xdr:from>
    <xdr:ext cx="762000" cy="259045"/>
    <xdr:sp macro="" textlink="">
      <xdr:nvSpPr>
        <xdr:cNvPr id="457" name="テキスト ボックス 456"/>
        <xdr:cNvSpPr txBox="1"/>
      </xdr:nvSpPr>
      <xdr:spPr>
        <a:xfrm>
          <a:off x="13131800" y="296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1,160,218
1,147,448
6,340.73
592,252,441
573,937,822
3,054,111
323,526,011
1,026,932,291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これまでの給与構造改革などの見直し、平成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年度における職務職責に応じた給与制度とするための級別構成見直し、平成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年度における給与制度の総合的見直しによる減があったものの、退職者数の増加に伴う退職手当の増により、前年度と比較して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今後とも、行財政を取り巻く環境の変化による新たな行政需要にも対応できるよう、総人件費の抑制に努めていく。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39</xdr:row>
      <xdr:rowOff>1270</xdr:rowOff>
    </xdr:to>
    <xdr:cxnSp macro="">
      <xdr:nvCxnSpPr>
        <xdr:cNvPr id="63" name="直線コネクタ 62"/>
        <xdr:cNvCxnSpPr/>
      </xdr:nvCxnSpPr>
      <xdr:spPr>
        <a:xfrm>
          <a:off x="3987800" y="64135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138430</xdr:rowOff>
    </xdr:to>
    <xdr:cxnSp macro="">
      <xdr:nvCxnSpPr>
        <xdr:cNvPr id="66" name="直線コネクタ 65"/>
        <xdr:cNvCxnSpPr/>
      </xdr:nvCxnSpPr>
      <xdr:spPr>
        <a:xfrm flipV="1">
          <a:off x="3098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138430</xdr:rowOff>
    </xdr:to>
    <xdr:cxnSp macro="">
      <xdr:nvCxnSpPr>
        <xdr:cNvPr id="69" name="直線コネクタ 68"/>
        <xdr:cNvCxnSpPr/>
      </xdr:nvCxnSpPr>
      <xdr:spPr>
        <a:xfrm>
          <a:off x="2209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138430</xdr:rowOff>
    </xdr:to>
    <xdr:cxnSp macro="">
      <xdr:nvCxnSpPr>
        <xdr:cNvPr id="72" name="直線コネクタ 71"/>
        <xdr:cNvCxnSpPr/>
      </xdr:nvCxnSpPr>
      <xdr:spPr>
        <a:xfrm>
          <a:off x="1320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2" name="楕円 81"/>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3"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4" name="楕円 83"/>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5" name="テキスト ボックス 84"/>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6" name="楕円 85"/>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7" name="テキスト ボックス 86"/>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8" name="楕円 87"/>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89" name="テキスト ボックス 88"/>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0" name="楕円 89"/>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1" name="テキスト ボックス 90"/>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マリンカルチャーセンター運営事業の減等の影響で</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百万円の減となった一方、地方交付税等の減に伴い分母である経常一般財源等も減少したことなどにより、前年同値となった。</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127000</xdr:rowOff>
    </xdr:to>
    <xdr:cxnSp macro="">
      <xdr:nvCxnSpPr>
        <xdr:cNvPr id="122" name="直線コネクタ 121"/>
        <xdr:cNvCxnSpPr/>
      </xdr:nvCxnSpPr>
      <xdr:spPr>
        <a:xfrm>
          <a:off x="15671800" y="252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3"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127000</xdr:rowOff>
    </xdr:to>
    <xdr:cxnSp macro="">
      <xdr:nvCxnSpPr>
        <xdr:cNvPr id="125" name="直線コネクタ 124"/>
        <xdr:cNvCxnSpPr/>
      </xdr:nvCxnSpPr>
      <xdr:spPr>
        <a:xfrm>
          <a:off x="14782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50800</xdr:rowOff>
    </xdr:to>
    <xdr:cxnSp macro="">
      <xdr:nvCxnSpPr>
        <xdr:cNvPr id="128" name="直線コネクタ 127"/>
        <xdr:cNvCxnSpPr/>
      </xdr:nvCxnSpPr>
      <xdr:spPr>
        <a:xfrm>
          <a:off x="13893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127000</xdr:rowOff>
    </xdr:to>
    <xdr:cxnSp macro="">
      <xdr:nvCxnSpPr>
        <xdr:cNvPr id="131" name="直線コネクタ 130"/>
        <xdr:cNvCxnSpPr/>
      </xdr:nvCxnSpPr>
      <xdr:spPr>
        <a:xfrm flipV="1">
          <a:off x="13004800" y="237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5" name="テキスト ボックス 134"/>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1" name="楕円 140"/>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2"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3" name="楕円 142"/>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4" name="テキスト ボックス 143"/>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5" name="楕円 144"/>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6" name="テキスト ボックス 145"/>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47" name="楕円 146"/>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48" name="テキスト ボックス 147"/>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9" name="楕円 148"/>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0" name="テキスト ボックス 149"/>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単価改正等に伴い児童措置費が増加した一方、医療扶助の減に伴い生活保護費が減したことなどにより、結果として前年同値となった。</a:t>
          </a:r>
        </a:p>
        <a:p>
          <a:r>
            <a:rPr kumimoji="1" lang="ja-JP" altLang="en-US" sz="1300">
              <a:latin typeface="ＭＳ Ｐゴシック" panose="020B0600070205080204" pitchFamily="50" charset="-128"/>
              <a:ea typeface="ＭＳ Ｐゴシック" panose="020B0600070205080204" pitchFamily="50" charset="-128"/>
            </a:rPr>
            <a:t>　社会保障関係費は今後とも増加が見込まれるため、その動向を注視していく。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79" name="直線コネクタ 178"/>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0"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12700</xdr:rowOff>
    </xdr:to>
    <xdr:cxnSp macro="">
      <xdr:nvCxnSpPr>
        <xdr:cNvPr id="182" name="直線コネクタ 181"/>
        <xdr:cNvCxnSpPr/>
      </xdr:nvCxnSpPr>
      <xdr:spPr>
        <a:xfrm>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138430</xdr:rowOff>
    </xdr:to>
    <xdr:cxnSp macro="">
      <xdr:nvCxnSpPr>
        <xdr:cNvPr id="185" name="直線コネクタ 184"/>
        <xdr:cNvCxnSpPr/>
      </xdr:nvCxnSpPr>
      <xdr:spPr>
        <a:xfrm>
          <a:off x="2209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87" name="テキスト ボックス 186"/>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138430</xdr:rowOff>
    </xdr:to>
    <xdr:cxnSp macro="">
      <xdr:nvCxnSpPr>
        <xdr:cNvPr id="188" name="直線コネクタ 187"/>
        <xdr:cNvCxnSpPr/>
      </xdr:nvCxnSpPr>
      <xdr:spPr>
        <a:xfrm>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8" name="楕円 197"/>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199"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0" name="楕円 19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1" name="テキスト ボックス 20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2" name="楕円 201"/>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3" name="テキスト ボックス 202"/>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04" name="楕円 203"/>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05" name="テキスト ボックス 204"/>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06" name="楕円 205"/>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07" name="テキスト ボックス 206"/>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国民健康保険事業の制度改正に伴い、国民健康保険事業特別会計繰出金が皆増したものの、災害等に伴う道路維持修繕費が減少したことから、類似団体と比べ伸び率が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ポイント抑えられ、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維持管理費について、今後とも維持管理コストの平準化及び削減に努めていく。</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165100</xdr:rowOff>
    </xdr:from>
    <xdr:to>
      <xdr:col>82</xdr:col>
      <xdr:colOff>107950</xdr:colOff>
      <xdr:row>56</xdr:row>
      <xdr:rowOff>12700</xdr:rowOff>
    </xdr:to>
    <xdr:cxnSp macro="">
      <xdr:nvCxnSpPr>
        <xdr:cNvPr id="237" name="直線コネクタ 236"/>
        <xdr:cNvCxnSpPr/>
      </xdr:nvCxnSpPr>
      <xdr:spPr>
        <a:xfrm>
          <a:off x="15671800" y="92519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53</xdr:row>
      <xdr:rowOff>165100</xdr:rowOff>
    </xdr:to>
    <xdr:cxnSp macro="">
      <xdr:nvCxnSpPr>
        <xdr:cNvPr id="240" name="直線コネクタ 239"/>
        <xdr:cNvCxnSpPr/>
      </xdr:nvCxnSpPr>
      <xdr:spPr>
        <a:xfrm>
          <a:off x="14782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146050</xdr:rowOff>
    </xdr:to>
    <xdr:cxnSp macro="">
      <xdr:nvCxnSpPr>
        <xdr:cNvPr id="243" name="直線コネクタ 242"/>
        <xdr:cNvCxnSpPr/>
      </xdr:nvCxnSpPr>
      <xdr:spPr>
        <a:xfrm>
          <a:off x="13893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107950</xdr:rowOff>
    </xdr:to>
    <xdr:cxnSp macro="">
      <xdr:nvCxnSpPr>
        <xdr:cNvPr id="246" name="直線コネクタ 245"/>
        <xdr:cNvCxnSpPr/>
      </xdr:nvCxnSpPr>
      <xdr:spPr>
        <a:xfrm>
          <a:off x="13004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50" name="テキスト ボックス 249"/>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6" name="楕円 25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41927</xdr:rowOff>
    </xdr:from>
    <xdr:ext cx="762000" cy="259045"/>
    <xdr:sp macro="" textlink="">
      <xdr:nvSpPr>
        <xdr:cNvPr id="257"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114300</xdr:rowOff>
    </xdr:from>
    <xdr:to>
      <xdr:col>78</xdr:col>
      <xdr:colOff>120650</xdr:colOff>
      <xdr:row>54</xdr:row>
      <xdr:rowOff>44450</xdr:rowOff>
    </xdr:to>
    <xdr:sp macro="" textlink="">
      <xdr:nvSpPr>
        <xdr:cNvPr id="258" name="楕円 257"/>
        <xdr:cNvSpPr/>
      </xdr:nvSpPr>
      <xdr:spPr>
        <a:xfrm>
          <a:off x="15621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54627</xdr:rowOff>
    </xdr:from>
    <xdr:ext cx="736600" cy="259045"/>
    <xdr:sp macro="" textlink="">
      <xdr:nvSpPr>
        <xdr:cNvPr id="259" name="テキスト ボックス 258"/>
        <xdr:cNvSpPr txBox="1"/>
      </xdr:nvSpPr>
      <xdr:spPr>
        <a:xfrm>
          <a:off x="15290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60" name="楕円 259"/>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61" name="テキスト ボックス 260"/>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62" name="楕円 261"/>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63" name="テキスト ボックス 262"/>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64" name="楕円 263"/>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65" name="テキスト ボックス 264"/>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利用者数の増に伴い障がい者自立支援給付費県負担金などが増加したものの、平成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年度から国民健康保険事業特別会計を設置したことによる減少が大きかったことにより、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社会保障関係費は今後増加が見込まれるため、その動向を注視していく。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89" name="直線コネクタ 288"/>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0"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1" name="直線コネクタ 290"/>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3" name="直線コネクタ 29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41</xdr:row>
      <xdr:rowOff>138430</xdr:rowOff>
    </xdr:to>
    <xdr:cxnSp macro="">
      <xdr:nvCxnSpPr>
        <xdr:cNvPr id="294" name="直線コネクタ 293"/>
        <xdr:cNvCxnSpPr/>
      </xdr:nvCxnSpPr>
      <xdr:spPr>
        <a:xfrm flipV="1">
          <a:off x="15671800" y="67564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92727</xdr:rowOff>
    </xdr:from>
    <xdr:ext cx="762000" cy="259045"/>
    <xdr:sp macro="" textlink="">
      <xdr:nvSpPr>
        <xdr:cNvPr id="295" name="補助費等平均値テキスト"/>
        <xdr:cNvSpPr txBox="1"/>
      </xdr:nvSpPr>
      <xdr:spPr>
        <a:xfrm>
          <a:off x="16598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6" name="フローチャート: 判断 295"/>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24130</xdr:rowOff>
    </xdr:from>
    <xdr:to>
      <xdr:col>78</xdr:col>
      <xdr:colOff>69850</xdr:colOff>
      <xdr:row>41</xdr:row>
      <xdr:rowOff>138430</xdr:rowOff>
    </xdr:to>
    <xdr:cxnSp macro="">
      <xdr:nvCxnSpPr>
        <xdr:cNvPr id="297" name="直線コネクタ 296"/>
        <xdr:cNvCxnSpPr/>
      </xdr:nvCxnSpPr>
      <xdr:spPr>
        <a:xfrm>
          <a:off x="14782800" y="7053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298" name="フローチャート: 判断 297"/>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153687</xdr:rowOff>
    </xdr:from>
    <xdr:ext cx="736600" cy="259045"/>
    <xdr:sp macro="" textlink="">
      <xdr:nvSpPr>
        <xdr:cNvPr id="299" name="テキスト ボックス 298"/>
        <xdr:cNvSpPr txBox="1"/>
      </xdr:nvSpPr>
      <xdr:spPr>
        <a:xfrm>
          <a:off x="15290800" y="684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81280</xdr:rowOff>
    </xdr:from>
    <xdr:to>
      <xdr:col>73</xdr:col>
      <xdr:colOff>180975</xdr:colOff>
      <xdr:row>41</xdr:row>
      <xdr:rowOff>24130</xdr:rowOff>
    </xdr:to>
    <xdr:cxnSp macro="">
      <xdr:nvCxnSpPr>
        <xdr:cNvPr id="300" name="直線コネクタ 299"/>
        <xdr:cNvCxnSpPr/>
      </xdr:nvCxnSpPr>
      <xdr:spPr>
        <a:xfrm>
          <a:off x="13893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1" name="フローチャート: 判断 300"/>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165117</xdr:rowOff>
    </xdr:from>
    <xdr:ext cx="762000" cy="259045"/>
    <xdr:sp macro="" textlink="">
      <xdr:nvSpPr>
        <xdr:cNvPr id="302" name="テキスト ボックス 301"/>
        <xdr:cNvSpPr txBox="1"/>
      </xdr:nvSpPr>
      <xdr:spPr>
        <a:xfrm>
          <a:off x="14401800" y="66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149860</xdr:rowOff>
    </xdr:from>
    <xdr:to>
      <xdr:col>69</xdr:col>
      <xdr:colOff>92075</xdr:colOff>
      <xdr:row>40</xdr:row>
      <xdr:rowOff>81280</xdr:rowOff>
    </xdr:to>
    <xdr:cxnSp macro="">
      <xdr:nvCxnSpPr>
        <xdr:cNvPr id="303" name="直線コネクタ 302"/>
        <xdr:cNvCxnSpPr/>
      </xdr:nvCxnSpPr>
      <xdr:spPr>
        <a:xfrm>
          <a:off x="13004800" y="66649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4" name="フローチャート: 判断 303"/>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27957</xdr:rowOff>
    </xdr:from>
    <xdr:ext cx="762000" cy="259045"/>
    <xdr:sp macro="" textlink="">
      <xdr:nvSpPr>
        <xdr:cNvPr id="305" name="テキスト ボックス 304"/>
        <xdr:cNvSpPr txBox="1"/>
      </xdr:nvSpPr>
      <xdr:spPr>
        <a:xfrm>
          <a:off x="13512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06" name="フローチャート: 判断 305"/>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07" name="テキスト ボックス 306"/>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13" name="楕円 312"/>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162577</xdr:rowOff>
    </xdr:from>
    <xdr:ext cx="762000" cy="259045"/>
    <xdr:sp macro="" textlink="">
      <xdr:nvSpPr>
        <xdr:cNvPr id="314"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87630</xdr:rowOff>
    </xdr:from>
    <xdr:to>
      <xdr:col>78</xdr:col>
      <xdr:colOff>120650</xdr:colOff>
      <xdr:row>42</xdr:row>
      <xdr:rowOff>17780</xdr:rowOff>
    </xdr:to>
    <xdr:sp macro="" textlink="">
      <xdr:nvSpPr>
        <xdr:cNvPr id="315" name="楕円 314"/>
        <xdr:cNvSpPr/>
      </xdr:nvSpPr>
      <xdr:spPr>
        <a:xfrm>
          <a:off x="15621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2557</xdr:rowOff>
    </xdr:from>
    <xdr:ext cx="736600" cy="259045"/>
    <xdr:sp macro="" textlink="">
      <xdr:nvSpPr>
        <xdr:cNvPr id="316" name="テキスト ボックス 315"/>
        <xdr:cNvSpPr txBox="1"/>
      </xdr:nvSpPr>
      <xdr:spPr>
        <a:xfrm>
          <a:off x="15290800" y="720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144780</xdr:rowOff>
    </xdr:from>
    <xdr:to>
      <xdr:col>74</xdr:col>
      <xdr:colOff>31750</xdr:colOff>
      <xdr:row>41</xdr:row>
      <xdr:rowOff>74930</xdr:rowOff>
    </xdr:to>
    <xdr:sp macro="" textlink="">
      <xdr:nvSpPr>
        <xdr:cNvPr id="317" name="楕円 316"/>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59707</xdr:rowOff>
    </xdr:from>
    <xdr:ext cx="762000" cy="259045"/>
    <xdr:sp macro="" textlink="">
      <xdr:nvSpPr>
        <xdr:cNvPr id="318" name="テキスト ボックス 317"/>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30480</xdr:rowOff>
    </xdr:from>
    <xdr:to>
      <xdr:col>69</xdr:col>
      <xdr:colOff>142875</xdr:colOff>
      <xdr:row>40</xdr:row>
      <xdr:rowOff>132080</xdr:rowOff>
    </xdr:to>
    <xdr:sp macro="" textlink="">
      <xdr:nvSpPr>
        <xdr:cNvPr id="319" name="楕円 318"/>
        <xdr:cNvSpPr/>
      </xdr:nvSpPr>
      <xdr:spPr>
        <a:xfrm>
          <a:off x="13843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116857</xdr:rowOff>
    </xdr:from>
    <xdr:ext cx="762000" cy="259045"/>
    <xdr:sp macro="" textlink="">
      <xdr:nvSpPr>
        <xdr:cNvPr id="320" name="テキスト ボックス 319"/>
        <xdr:cNvSpPr txBox="1"/>
      </xdr:nvSpPr>
      <xdr:spPr>
        <a:xfrm>
          <a:off x="13512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21" name="楕円 320"/>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39387</xdr:rowOff>
    </xdr:from>
    <xdr:ext cx="762000" cy="259045"/>
    <xdr:sp macro="" textlink="">
      <xdr:nvSpPr>
        <xdr:cNvPr id="322" name="テキスト ボックス 321"/>
        <xdr:cNvSpPr txBox="1"/>
      </xdr:nvSpPr>
      <xdr:spPr>
        <a:xfrm>
          <a:off x="12623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県債の発行抑制に努めたことや低金利により利払いが減少したことなどにより、</a:t>
          </a:r>
          <a:r>
            <a:rPr kumimoji="1" lang="en-US" altLang="ja-JP" sz="1300">
              <a:latin typeface="ＭＳ Ｐゴシック" panose="020B0600070205080204" pitchFamily="50" charset="-128"/>
              <a:ea typeface="ＭＳ Ｐゴシック" panose="020B0600070205080204" pitchFamily="50" charset="-128"/>
            </a:rPr>
            <a:t>2,233</a:t>
          </a:r>
          <a:r>
            <a:rPr kumimoji="1" lang="ja-JP" altLang="en-US" sz="1300">
              <a:latin typeface="ＭＳ Ｐゴシック" panose="020B0600070205080204" pitchFamily="50" charset="-128"/>
              <a:ea typeface="ＭＳ Ｐゴシック" panose="020B0600070205080204" pitchFamily="50" charset="-128"/>
            </a:rPr>
            <a:t>百万円の減となったため、</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ポイント低下した。また、臨時財政対策債を除いた県債残高は、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年連続で減少している。</a:t>
          </a:r>
        </a:p>
        <a:p>
          <a:r>
            <a:rPr kumimoji="1" lang="ja-JP" altLang="en-US" sz="1300">
              <a:latin typeface="ＭＳ Ｐゴシック" panose="020B0600070205080204" pitchFamily="50" charset="-128"/>
              <a:ea typeface="ＭＳ Ｐゴシック" panose="020B0600070205080204" pitchFamily="50" charset="-128"/>
            </a:rPr>
            <a:t>　今後とも発行抑制や調達方法の多様化などにより、公債費の抑制に努めていく。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0" name="直線コネクタ 349"/>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1" name="公債費最小値テキスト"/>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2" name="直線コネクタ 351"/>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4" name="直線コネクタ 35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105229</xdr:rowOff>
    </xdr:from>
    <xdr:to>
      <xdr:col>24</xdr:col>
      <xdr:colOff>25400</xdr:colOff>
      <xdr:row>78</xdr:row>
      <xdr:rowOff>148771</xdr:rowOff>
    </xdr:to>
    <xdr:cxnSp macro="">
      <xdr:nvCxnSpPr>
        <xdr:cNvPr id="355" name="直線コネクタ 354"/>
        <xdr:cNvCxnSpPr/>
      </xdr:nvCxnSpPr>
      <xdr:spPr>
        <a:xfrm flipV="1">
          <a:off x="3987800" y="134783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135363</xdr:rowOff>
    </xdr:from>
    <xdr:ext cx="762000" cy="259045"/>
    <xdr:sp macro="" textlink="">
      <xdr:nvSpPr>
        <xdr:cNvPr id="356" name="公債費平均値テキスト"/>
        <xdr:cNvSpPr txBox="1"/>
      </xdr:nvSpPr>
      <xdr:spPr>
        <a:xfrm>
          <a:off x="4914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7" name="フローチャート: 判断 356"/>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79</xdr:row>
      <xdr:rowOff>75293</xdr:rowOff>
    </xdr:to>
    <xdr:cxnSp macro="">
      <xdr:nvCxnSpPr>
        <xdr:cNvPr id="358" name="直線コネクタ 357"/>
        <xdr:cNvCxnSpPr/>
      </xdr:nvCxnSpPr>
      <xdr:spPr>
        <a:xfrm flipV="1">
          <a:off x="3098800" y="13521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59" name="フローチャート: 判断 358"/>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60" name="テキスト ボックス 359"/>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75293</xdr:rowOff>
    </xdr:from>
    <xdr:to>
      <xdr:col>15</xdr:col>
      <xdr:colOff>98425</xdr:colOff>
      <xdr:row>79</xdr:row>
      <xdr:rowOff>86179</xdr:rowOff>
    </xdr:to>
    <xdr:cxnSp macro="">
      <xdr:nvCxnSpPr>
        <xdr:cNvPr id="361" name="直線コネクタ 360"/>
        <xdr:cNvCxnSpPr/>
      </xdr:nvCxnSpPr>
      <xdr:spPr>
        <a:xfrm flipV="1">
          <a:off x="2209800" y="13619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2" name="フローチャート: 判断 361"/>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3" name="テキスト ボックス 362"/>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80</xdr:row>
      <xdr:rowOff>12700</xdr:rowOff>
    </xdr:to>
    <xdr:cxnSp macro="">
      <xdr:nvCxnSpPr>
        <xdr:cNvPr id="364" name="直線コネクタ 363"/>
        <xdr:cNvCxnSpPr/>
      </xdr:nvCxnSpPr>
      <xdr:spPr>
        <a:xfrm flipV="1">
          <a:off x="1320800" y="13630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5" name="フローチャート: 判断 364"/>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66" name="テキスト ボックス 365"/>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7" name="フローチャート: 判断 366"/>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68" name="テキスト ボックス 367"/>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4" name="楕円 373"/>
        <xdr:cNvSpPr/>
      </xdr:nvSpPr>
      <xdr:spPr>
        <a:xfrm>
          <a:off x="47752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70956</xdr:rowOff>
    </xdr:from>
    <xdr:ext cx="762000" cy="259045"/>
    <xdr:sp macro="" textlink="">
      <xdr:nvSpPr>
        <xdr:cNvPr id="375" name="公債費該当値テキスト"/>
        <xdr:cNvSpPr txBox="1"/>
      </xdr:nvSpPr>
      <xdr:spPr>
        <a:xfrm>
          <a:off x="49149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376" name="楕円 375"/>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38298</xdr:rowOff>
    </xdr:from>
    <xdr:ext cx="736600" cy="259045"/>
    <xdr:sp macro="" textlink="">
      <xdr:nvSpPr>
        <xdr:cNvPr id="377" name="テキスト ボックス 376"/>
        <xdr:cNvSpPr txBox="1"/>
      </xdr:nvSpPr>
      <xdr:spPr>
        <a:xfrm>
          <a:off x="3606800" y="1323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24493</xdr:rowOff>
    </xdr:from>
    <xdr:to>
      <xdr:col>15</xdr:col>
      <xdr:colOff>149225</xdr:colOff>
      <xdr:row>79</xdr:row>
      <xdr:rowOff>126093</xdr:rowOff>
    </xdr:to>
    <xdr:sp macro="" textlink="">
      <xdr:nvSpPr>
        <xdr:cNvPr id="378" name="楕円 377"/>
        <xdr:cNvSpPr/>
      </xdr:nvSpPr>
      <xdr:spPr>
        <a:xfrm>
          <a:off x="3048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136270</xdr:rowOff>
    </xdr:from>
    <xdr:ext cx="762000" cy="259045"/>
    <xdr:sp macro="" textlink="">
      <xdr:nvSpPr>
        <xdr:cNvPr id="379" name="テキスト ボックス 378"/>
        <xdr:cNvSpPr txBox="1"/>
      </xdr:nvSpPr>
      <xdr:spPr>
        <a:xfrm>
          <a:off x="2717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35379</xdr:rowOff>
    </xdr:from>
    <xdr:to>
      <xdr:col>11</xdr:col>
      <xdr:colOff>60325</xdr:colOff>
      <xdr:row>79</xdr:row>
      <xdr:rowOff>136979</xdr:rowOff>
    </xdr:to>
    <xdr:sp macro="" textlink="">
      <xdr:nvSpPr>
        <xdr:cNvPr id="380" name="楕円 379"/>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81" name="テキスト ボックス 380"/>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82" name="楕円 381"/>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383" name="テキスト ボックス 382"/>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全体としては、人件費の割合が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ポイント上昇したこと等により、平成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これは退職者数の増加に伴う退職手当の増が主な要因である。これまで給与構造改革などの見直し等を行ってきたが、今後とも、行財政を取り巻く環境の変化による新たな行政需要にも対応できるよう、総人件費の抑制に努めていく。</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9" name="直線コネクタ 408"/>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0"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1" name="直線コネクタ 410"/>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2"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3" name="直線コネクタ 412"/>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100330</xdr:rowOff>
    </xdr:to>
    <xdr:cxnSp macro="">
      <xdr:nvCxnSpPr>
        <xdr:cNvPr id="414" name="直線コネクタ 413"/>
        <xdr:cNvCxnSpPr/>
      </xdr:nvCxnSpPr>
      <xdr:spPr>
        <a:xfrm>
          <a:off x="15671800" y="13202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15" name="公債費以外平均値テキスト"/>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6" name="フローチャート: 判断 415"/>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77</xdr:row>
      <xdr:rowOff>1270</xdr:rowOff>
    </xdr:to>
    <xdr:cxnSp macro="">
      <xdr:nvCxnSpPr>
        <xdr:cNvPr id="417" name="直線コネクタ 416"/>
        <xdr:cNvCxnSpPr/>
      </xdr:nvCxnSpPr>
      <xdr:spPr>
        <a:xfrm>
          <a:off x="14782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8" name="フローチャート: 判断 417"/>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9" name="テキスト ボックス 418"/>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134620</xdr:rowOff>
    </xdr:to>
    <xdr:cxnSp macro="">
      <xdr:nvCxnSpPr>
        <xdr:cNvPr id="420" name="直線コネクタ 419"/>
        <xdr:cNvCxnSpPr/>
      </xdr:nvCxnSpPr>
      <xdr:spPr>
        <a:xfrm>
          <a:off x="13893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1" name="フローチャート: 判断 420"/>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2" name="テキスト ボックス 421"/>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73661</xdr:rowOff>
    </xdr:to>
    <xdr:cxnSp macro="">
      <xdr:nvCxnSpPr>
        <xdr:cNvPr id="423" name="直線コネクタ 422"/>
        <xdr:cNvCxnSpPr/>
      </xdr:nvCxnSpPr>
      <xdr:spPr>
        <a:xfrm>
          <a:off x="13004800" y="130048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4" name="フローチャート: 判断 42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5" name="テキスト ボックス 42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6" name="フローチャート: 判断 425"/>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7" name="テキスト ボックス 426"/>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楕円 432"/>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34"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35" name="楕円 434"/>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6" name="テキスト ボックス 435"/>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37" name="楕円 436"/>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170197</xdr:rowOff>
    </xdr:from>
    <xdr:ext cx="762000" cy="259045"/>
    <xdr:sp macro="" textlink="">
      <xdr:nvSpPr>
        <xdr:cNvPr id="438" name="テキスト ボックス 437"/>
        <xdr:cNvSpPr txBox="1"/>
      </xdr:nvSpPr>
      <xdr:spPr>
        <a:xfrm>
          <a:off x="14401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22861</xdr:rowOff>
    </xdr:from>
    <xdr:to>
      <xdr:col>69</xdr:col>
      <xdr:colOff>142875</xdr:colOff>
      <xdr:row>76</xdr:row>
      <xdr:rowOff>124461</xdr:rowOff>
    </xdr:to>
    <xdr:sp macro="" textlink="">
      <xdr:nvSpPr>
        <xdr:cNvPr id="439" name="楕円 438"/>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41" name="楕円 440"/>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42" name="テキスト ボックス 441"/>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156611</xdr:rowOff>
    </xdr:from>
    <xdr:to>
      <xdr:col>29</xdr:col>
      <xdr:colOff>127000</xdr:colOff>
      <xdr:row>16</xdr:row>
      <xdr:rowOff>158532</xdr:rowOff>
    </xdr:to>
    <xdr:cxnSp macro="">
      <xdr:nvCxnSpPr>
        <xdr:cNvPr id="48" name="直線コネクタ 47"/>
        <xdr:cNvCxnSpPr/>
      </xdr:nvCxnSpPr>
      <xdr:spPr bwMode="auto">
        <a:xfrm>
          <a:off x="5003800" y="2947436"/>
          <a:ext cx="647700" cy="1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131802</xdr:rowOff>
    </xdr:from>
    <xdr:ext cx="762000" cy="259045"/>
    <xdr:sp macro="" textlink="">
      <xdr:nvSpPr>
        <xdr:cNvPr id="49" name="人口1人当たり決算額の推移平均値テキスト130"/>
        <xdr:cNvSpPr txBox="1"/>
      </xdr:nvSpPr>
      <xdr:spPr>
        <a:xfrm>
          <a:off x="5740400" y="240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156611</xdr:rowOff>
    </xdr:from>
    <xdr:to>
      <xdr:col>26</xdr:col>
      <xdr:colOff>50800</xdr:colOff>
      <xdr:row>17</xdr:row>
      <xdr:rowOff>22926</xdr:rowOff>
    </xdr:to>
    <xdr:cxnSp macro="">
      <xdr:nvCxnSpPr>
        <xdr:cNvPr id="51" name="直線コネクタ 50"/>
        <xdr:cNvCxnSpPr/>
      </xdr:nvCxnSpPr>
      <xdr:spPr bwMode="auto">
        <a:xfrm flipV="1">
          <a:off x="4305300" y="2947436"/>
          <a:ext cx="698500" cy="3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80428</xdr:rowOff>
    </xdr:from>
    <xdr:ext cx="736600" cy="259045"/>
    <xdr:sp macro="" textlink="">
      <xdr:nvSpPr>
        <xdr:cNvPr id="53" name="テキスト ボックス 52"/>
        <xdr:cNvSpPr txBox="1"/>
      </xdr:nvSpPr>
      <xdr:spPr>
        <a:xfrm>
          <a:off x="4622800" y="235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5690</xdr:rowOff>
    </xdr:from>
    <xdr:to>
      <xdr:col>22</xdr:col>
      <xdr:colOff>114300</xdr:colOff>
      <xdr:row>17</xdr:row>
      <xdr:rowOff>22926</xdr:rowOff>
    </xdr:to>
    <xdr:cxnSp macro="">
      <xdr:nvCxnSpPr>
        <xdr:cNvPr id="54" name="直線コネクタ 53"/>
        <xdr:cNvCxnSpPr/>
      </xdr:nvCxnSpPr>
      <xdr:spPr bwMode="auto">
        <a:xfrm>
          <a:off x="3606800" y="2967965"/>
          <a:ext cx="698500" cy="1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30594</xdr:rowOff>
    </xdr:from>
    <xdr:ext cx="762000" cy="259045"/>
    <xdr:sp macro="" textlink="">
      <xdr:nvSpPr>
        <xdr:cNvPr id="56" name="テキスト ボックス 55"/>
        <xdr:cNvSpPr txBox="1"/>
      </xdr:nvSpPr>
      <xdr:spPr>
        <a:xfrm>
          <a:off x="3924300" y="24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170373</xdr:rowOff>
    </xdr:from>
    <xdr:to>
      <xdr:col>18</xdr:col>
      <xdr:colOff>177800</xdr:colOff>
      <xdr:row>17</xdr:row>
      <xdr:rowOff>5690</xdr:rowOff>
    </xdr:to>
    <xdr:cxnSp macro="">
      <xdr:nvCxnSpPr>
        <xdr:cNvPr id="57" name="直線コネクタ 56"/>
        <xdr:cNvCxnSpPr/>
      </xdr:nvCxnSpPr>
      <xdr:spPr bwMode="auto">
        <a:xfrm>
          <a:off x="2908300" y="2961198"/>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53453</xdr:rowOff>
    </xdr:from>
    <xdr:ext cx="762000" cy="259045"/>
    <xdr:sp macro="" textlink="">
      <xdr:nvSpPr>
        <xdr:cNvPr id="59" name="テキスト ボックス 58"/>
        <xdr:cNvSpPr txBox="1"/>
      </xdr:nvSpPr>
      <xdr:spPr>
        <a:xfrm>
          <a:off x="32258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107732</xdr:rowOff>
    </xdr:from>
    <xdr:to>
      <xdr:col>29</xdr:col>
      <xdr:colOff>177800</xdr:colOff>
      <xdr:row>17</xdr:row>
      <xdr:rowOff>37882</xdr:rowOff>
    </xdr:to>
    <xdr:sp macro="" textlink="">
      <xdr:nvSpPr>
        <xdr:cNvPr id="67" name="楕円 66"/>
        <xdr:cNvSpPr/>
      </xdr:nvSpPr>
      <xdr:spPr bwMode="auto">
        <a:xfrm>
          <a:off x="5600700" y="2898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79809</xdr:rowOff>
    </xdr:from>
    <xdr:ext cx="762000" cy="259045"/>
    <xdr:sp macro="" textlink="">
      <xdr:nvSpPr>
        <xdr:cNvPr id="68" name="人口1人当たり決算額の推移該当値テキスト130"/>
        <xdr:cNvSpPr txBox="1"/>
      </xdr:nvSpPr>
      <xdr:spPr>
        <a:xfrm>
          <a:off x="5740400" y="287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105811</xdr:rowOff>
    </xdr:from>
    <xdr:to>
      <xdr:col>26</xdr:col>
      <xdr:colOff>101600</xdr:colOff>
      <xdr:row>17</xdr:row>
      <xdr:rowOff>35961</xdr:rowOff>
    </xdr:to>
    <xdr:sp macro="" textlink="">
      <xdr:nvSpPr>
        <xdr:cNvPr id="69" name="楕円 68"/>
        <xdr:cNvSpPr/>
      </xdr:nvSpPr>
      <xdr:spPr bwMode="auto">
        <a:xfrm>
          <a:off x="4953000" y="289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20738</xdr:rowOff>
    </xdr:from>
    <xdr:ext cx="736600" cy="259045"/>
    <xdr:sp macro="" textlink="">
      <xdr:nvSpPr>
        <xdr:cNvPr id="70" name="テキスト ボックス 69"/>
        <xdr:cNvSpPr txBox="1"/>
      </xdr:nvSpPr>
      <xdr:spPr>
        <a:xfrm>
          <a:off x="4622800" y="298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143576</xdr:rowOff>
    </xdr:from>
    <xdr:to>
      <xdr:col>22</xdr:col>
      <xdr:colOff>165100</xdr:colOff>
      <xdr:row>17</xdr:row>
      <xdr:rowOff>73726</xdr:rowOff>
    </xdr:to>
    <xdr:sp macro="" textlink="">
      <xdr:nvSpPr>
        <xdr:cNvPr id="71" name="楕円 70"/>
        <xdr:cNvSpPr/>
      </xdr:nvSpPr>
      <xdr:spPr bwMode="auto">
        <a:xfrm>
          <a:off x="4254500" y="293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58503</xdr:rowOff>
    </xdr:from>
    <xdr:ext cx="762000" cy="259045"/>
    <xdr:sp macro="" textlink="">
      <xdr:nvSpPr>
        <xdr:cNvPr id="72" name="テキスト ボックス 71"/>
        <xdr:cNvSpPr txBox="1"/>
      </xdr:nvSpPr>
      <xdr:spPr>
        <a:xfrm>
          <a:off x="3924300" y="302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126340</xdr:rowOff>
    </xdr:from>
    <xdr:to>
      <xdr:col>19</xdr:col>
      <xdr:colOff>38100</xdr:colOff>
      <xdr:row>17</xdr:row>
      <xdr:rowOff>56490</xdr:rowOff>
    </xdr:to>
    <xdr:sp macro="" textlink="">
      <xdr:nvSpPr>
        <xdr:cNvPr id="73" name="楕円 72"/>
        <xdr:cNvSpPr/>
      </xdr:nvSpPr>
      <xdr:spPr bwMode="auto">
        <a:xfrm>
          <a:off x="3556000" y="2917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41267</xdr:rowOff>
    </xdr:from>
    <xdr:ext cx="762000" cy="259045"/>
    <xdr:sp macro="" textlink="">
      <xdr:nvSpPr>
        <xdr:cNvPr id="74" name="テキスト ボックス 73"/>
        <xdr:cNvSpPr txBox="1"/>
      </xdr:nvSpPr>
      <xdr:spPr>
        <a:xfrm>
          <a:off x="3225800" y="300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119573</xdr:rowOff>
    </xdr:from>
    <xdr:to>
      <xdr:col>15</xdr:col>
      <xdr:colOff>101600</xdr:colOff>
      <xdr:row>17</xdr:row>
      <xdr:rowOff>49723</xdr:rowOff>
    </xdr:to>
    <xdr:sp macro="" textlink="">
      <xdr:nvSpPr>
        <xdr:cNvPr id="75" name="楕円 74"/>
        <xdr:cNvSpPr/>
      </xdr:nvSpPr>
      <xdr:spPr bwMode="auto">
        <a:xfrm>
          <a:off x="2857500" y="291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59900</xdr:rowOff>
    </xdr:from>
    <xdr:ext cx="762000" cy="259045"/>
    <xdr:sp macro="" textlink="">
      <xdr:nvSpPr>
        <xdr:cNvPr id="76" name="テキスト ボックス 75"/>
        <xdr:cNvSpPr txBox="1"/>
      </xdr:nvSpPr>
      <xdr:spPr>
        <a:xfrm>
          <a:off x="2527300" y="267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1864</xdr:rowOff>
    </xdr:from>
    <xdr:to>
      <xdr:col>29</xdr:col>
      <xdr:colOff>127000</xdr:colOff>
      <xdr:row>36</xdr:row>
      <xdr:rowOff>61026</xdr:rowOff>
    </xdr:to>
    <xdr:cxnSp macro="">
      <xdr:nvCxnSpPr>
        <xdr:cNvPr id="109" name="直線コネクタ 108"/>
        <xdr:cNvCxnSpPr/>
      </xdr:nvCxnSpPr>
      <xdr:spPr bwMode="auto">
        <a:xfrm>
          <a:off x="5003800" y="6955114"/>
          <a:ext cx="647700" cy="59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213702</xdr:rowOff>
    </xdr:from>
    <xdr:ext cx="762000" cy="259045"/>
    <xdr:sp macro="" textlink="">
      <xdr:nvSpPr>
        <xdr:cNvPr id="110" name="人口1人当たり決算額の推移平均値テキスト445"/>
        <xdr:cNvSpPr txBox="1"/>
      </xdr:nvSpPr>
      <xdr:spPr>
        <a:xfrm>
          <a:off x="5740400" y="648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274858</xdr:rowOff>
    </xdr:from>
    <xdr:to>
      <xdr:col>26</xdr:col>
      <xdr:colOff>50800</xdr:colOff>
      <xdr:row>36</xdr:row>
      <xdr:rowOff>1864</xdr:rowOff>
    </xdr:to>
    <xdr:cxnSp macro="">
      <xdr:nvCxnSpPr>
        <xdr:cNvPr id="112" name="直線コネクタ 111"/>
        <xdr:cNvCxnSpPr/>
      </xdr:nvCxnSpPr>
      <xdr:spPr bwMode="auto">
        <a:xfrm>
          <a:off x="4305300" y="6885208"/>
          <a:ext cx="698500" cy="6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197638</xdr:rowOff>
    </xdr:from>
    <xdr:to>
      <xdr:col>22</xdr:col>
      <xdr:colOff>114300</xdr:colOff>
      <xdr:row>35</xdr:row>
      <xdr:rowOff>274858</xdr:rowOff>
    </xdr:to>
    <xdr:cxnSp macro="">
      <xdr:nvCxnSpPr>
        <xdr:cNvPr id="115" name="直線コネクタ 114"/>
        <xdr:cNvCxnSpPr/>
      </xdr:nvCxnSpPr>
      <xdr:spPr bwMode="auto">
        <a:xfrm>
          <a:off x="3606800" y="6807988"/>
          <a:ext cx="698500" cy="7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17" name="テキスト ボックス 116"/>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315366</xdr:rowOff>
    </xdr:from>
    <xdr:to>
      <xdr:col>18</xdr:col>
      <xdr:colOff>177800</xdr:colOff>
      <xdr:row>35</xdr:row>
      <xdr:rowOff>197638</xdr:rowOff>
    </xdr:to>
    <xdr:cxnSp macro="">
      <xdr:nvCxnSpPr>
        <xdr:cNvPr id="118" name="直線コネクタ 117"/>
        <xdr:cNvCxnSpPr/>
      </xdr:nvCxnSpPr>
      <xdr:spPr bwMode="auto">
        <a:xfrm>
          <a:off x="2908300" y="6582816"/>
          <a:ext cx="698500" cy="225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0" name="テキスト ボックス 119"/>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10226</xdr:rowOff>
    </xdr:from>
    <xdr:to>
      <xdr:col>29</xdr:col>
      <xdr:colOff>177800</xdr:colOff>
      <xdr:row>36</xdr:row>
      <xdr:rowOff>111826</xdr:rowOff>
    </xdr:to>
    <xdr:sp macro="" textlink="">
      <xdr:nvSpPr>
        <xdr:cNvPr id="128" name="楕円 127"/>
        <xdr:cNvSpPr/>
      </xdr:nvSpPr>
      <xdr:spPr bwMode="auto">
        <a:xfrm>
          <a:off x="5600700" y="696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325203</xdr:rowOff>
    </xdr:from>
    <xdr:ext cx="762000" cy="259045"/>
    <xdr:sp macro="" textlink="">
      <xdr:nvSpPr>
        <xdr:cNvPr id="129" name="人口1人当たり決算額の推移該当値テキスト445"/>
        <xdr:cNvSpPr txBox="1"/>
      </xdr:nvSpPr>
      <xdr:spPr>
        <a:xfrm>
          <a:off x="5740400" y="693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293964</xdr:rowOff>
    </xdr:from>
    <xdr:to>
      <xdr:col>26</xdr:col>
      <xdr:colOff>101600</xdr:colOff>
      <xdr:row>36</xdr:row>
      <xdr:rowOff>52664</xdr:rowOff>
    </xdr:to>
    <xdr:sp macro="" textlink="">
      <xdr:nvSpPr>
        <xdr:cNvPr id="130" name="楕円 129"/>
        <xdr:cNvSpPr/>
      </xdr:nvSpPr>
      <xdr:spPr bwMode="auto">
        <a:xfrm>
          <a:off x="4953000" y="6904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37441</xdr:rowOff>
    </xdr:from>
    <xdr:ext cx="736600" cy="259045"/>
    <xdr:sp macro="" textlink="">
      <xdr:nvSpPr>
        <xdr:cNvPr id="131" name="テキスト ボックス 130"/>
        <xdr:cNvSpPr txBox="1"/>
      </xdr:nvSpPr>
      <xdr:spPr>
        <a:xfrm>
          <a:off x="4622800" y="699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224058</xdr:rowOff>
    </xdr:from>
    <xdr:to>
      <xdr:col>22</xdr:col>
      <xdr:colOff>165100</xdr:colOff>
      <xdr:row>35</xdr:row>
      <xdr:rowOff>325658</xdr:rowOff>
    </xdr:to>
    <xdr:sp macro="" textlink="">
      <xdr:nvSpPr>
        <xdr:cNvPr id="132" name="楕円 131"/>
        <xdr:cNvSpPr/>
      </xdr:nvSpPr>
      <xdr:spPr bwMode="auto">
        <a:xfrm>
          <a:off x="4254500" y="6834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310435</xdr:rowOff>
    </xdr:from>
    <xdr:ext cx="762000" cy="259045"/>
    <xdr:sp macro="" textlink="">
      <xdr:nvSpPr>
        <xdr:cNvPr id="133" name="テキスト ボックス 132"/>
        <xdr:cNvSpPr txBox="1"/>
      </xdr:nvSpPr>
      <xdr:spPr>
        <a:xfrm>
          <a:off x="3924300" y="69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146838</xdr:rowOff>
    </xdr:from>
    <xdr:to>
      <xdr:col>19</xdr:col>
      <xdr:colOff>38100</xdr:colOff>
      <xdr:row>35</xdr:row>
      <xdr:rowOff>248438</xdr:rowOff>
    </xdr:to>
    <xdr:sp macro="" textlink="">
      <xdr:nvSpPr>
        <xdr:cNvPr id="134" name="楕円 133"/>
        <xdr:cNvSpPr/>
      </xdr:nvSpPr>
      <xdr:spPr bwMode="auto">
        <a:xfrm>
          <a:off x="3556000" y="675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233215</xdr:rowOff>
    </xdr:from>
    <xdr:ext cx="762000" cy="259045"/>
    <xdr:sp macro="" textlink="">
      <xdr:nvSpPr>
        <xdr:cNvPr id="135" name="テキスト ボックス 134"/>
        <xdr:cNvSpPr txBox="1"/>
      </xdr:nvSpPr>
      <xdr:spPr>
        <a:xfrm>
          <a:off x="3225800" y="684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264566</xdr:rowOff>
    </xdr:from>
    <xdr:to>
      <xdr:col>15</xdr:col>
      <xdr:colOff>101600</xdr:colOff>
      <xdr:row>35</xdr:row>
      <xdr:rowOff>23266</xdr:rowOff>
    </xdr:to>
    <xdr:sp macro="" textlink="">
      <xdr:nvSpPr>
        <xdr:cNvPr id="136" name="楕円 135"/>
        <xdr:cNvSpPr/>
      </xdr:nvSpPr>
      <xdr:spPr bwMode="auto">
        <a:xfrm>
          <a:off x="2857500" y="653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8043</xdr:rowOff>
    </xdr:from>
    <xdr:ext cx="762000" cy="259045"/>
    <xdr:sp macro="" textlink="">
      <xdr:nvSpPr>
        <xdr:cNvPr id="137" name="テキスト ボックス 136"/>
        <xdr:cNvSpPr txBox="1"/>
      </xdr:nvSpPr>
      <xdr:spPr>
        <a:xfrm>
          <a:off x="2527300" y="661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1,160,218
1,147,448
6,340.73
592,252,441
573,937,822
3,054,111
323,526,011
1,026,932,291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71577</xdr:rowOff>
    </xdr:from>
    <xdr:to>
      <xdr:col>24</xdr:col>
      <xdr:colOff>63500</xdr:colOff>
      <xdr:row>36</xdr:row>
      <xdr:rowOff>6838</xdr:rowOff>
    </xdr:to>
    <xdr:cxnSp macro="">
      <xdr:nvCxnSpPr>
        <xdr:cNvPr id="59" name="直線コネクタ 58"/>
        <xdr:cNvCxnSpPr/>
      </xdr:nvCxnSpPr>
      <xdr:spPr>
        <a:xfrm flipV="1">
          <a:off x="3797300" y="6072327"/>
          <a:ext cx="838200" cy="10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14028</xdr:rowOff>
    </xdr:from>
    <xdr:ext cx="599010" cy="259045"/>
    <xdr:sp macro="" textlink="">
      <xdr:nvSpPr>
        <xdr:cNvPr id="60" name="人件費平均値テキスト"/>
        <xdr:cNvSpPr txBox="1"/>
      </xdr:nvSpPr>
      <xdr:spPr>
        <a:xfrm>
          <a:off x="4686300" y="5671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6838</xdr:rowOff>
    </xdr:from>
    <xdr:to>
      <xdr:col>19</xdr:col>
      <xdr:colOff>177800</xdr:colOff>
      <xdr:row>36</xdr:row>
      <xdr:rowOff>8895</xdr:rowOff>
    </xdr:to>
    <xdr:cxnSp macro="">
      <xdr:nvCxnSpPr>
        <xdr:cNvPr id="62" name="直線コネクタ 61"/>
        <xdr:cNvCxnSpPr/>
      </xdr:nvCxnSpPr>
      <xdr:spPr>
        <a:xfrm flipV="1">
          <a:off x="2908300" y="617903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144070</xdr:rowOff>
    </xdr:from>
    <xdr:ext cx="599010" cy="259045"/>
    <xdr:sp macro="" textlink="">
      <xdr:nvSpPr>
        <xdr:cNvPr id="64" name="テキスト ボックス 63"/>
        <xdr:cNvSpPr txBox="1"/>
      </xdr:nvSpPr>
      <xdr:spPr>
        <a:xfrm>
          <a:off x="34850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142992</xdr:rowOff>
    </xdr:from>
    <xdr:to>
      <xdr:col>15</xdr:col>
      <xdr:colOff>50800</xdr:colOff>
      <xdr:row>36</xdr:row>
      <xdr:rowOff>8895</xdr:rowOff>
    </xdr:to>
    <xdr:cxnSp macro="">
      <xdr:nvCxnSpPr>
        <xdr:cNvPr id="65" name="直線コネクタ 64"/>
        <xdr:cNvCxnSpPr/>
      </xdr:nvCxnSpPr>
      <xdr:spPr>
        <a:xfrm>
          <a:off x="2019300" y="6143742"/>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98670</xdr:rowOff>
    </xdr:from>
    <xdr:ext cx="599010" cy="259045"/>
    <xdr:sp macro="" textlink="">
      <xdr:nvSpPr>
        <xdr:cNvPr id="67" name="テキスト ボックス 66"/>
        <xdr:cNvSpPr txBox="1"/>
      </xdr:nvSpPr>
      <xdr:spPr>
        <a:xfrm>
          <a:off x="26087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142992</xdr:rowOff>
    </xdr:from>
    <xdr:to>
      <xdr:col>10</xdr:col>
      <xdr:colOff>114300</xdr:colOff>
      <xdr:row>36</xdr:row>
      <xdr:rowOff>35184</xdr:rowOff>
    </xdr:to>
    <xdr:cxnSp macro="">
      <xdr:nvCxnSpPr>
        <xdr:cNvPr id="68" name="直線コネクタ 67"/>
        <xdr:cNvCxnSpPr/>
      </xdr:nvCxnSpPr>
      <xdr:spPr>
        <a:xfrm flipV="1">
          <a:off x="1130300" y="6143742"/>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117233</xdr:rowOff>
    </xdr:from>
    <xdr:ext cx="599010" cy="259045"/>
    <xdr:sp macro="" textlink="">
      <xdr:nvSpPr>
        <xdr:cNvPr id="70" name="テキスト ボックス 69"/>
        <xdr:cNvSpPr txBox="1"/>
      </xdr:nvSpPr>
      <xdr:spPr>
        <a:xfrm>
          <a:off x="1719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20777</xdr:rowOff>
    </xdr:from>
    <xdr:to>
      <xdr:col>24</xdr:col>
      <xdr:colOff>114300</xdr:colOff>
      <xdr:row>35</xdr:row>
      <xdr:rowOff>122377</xdr:rowOff>
    </xdr:to>
    <xdr:sp macro="" textlink="">
      <xdr:nvSpPr>
        <xdr:cNvPr id="78" name="楕円 77"/>
        <xdr:cNvSpPr/>
      </xdr:nvSpPr>
      <xdr:spPr>
        <a:xfrm>
          <a:off x="45847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170654</xdr:rowOff>
    </xdr:from>
    <xdr:ext cx="599010" cy="259045"/>
    <xdr:sp macro="" textlink="">
      <xdr:nvSpPr>
        <xdr:cNvPr id="79" name="人件費該当値テキスト"/>
        <xdr:cNvSpPr txBox="1"/>
      </xdr:nvSpPr>
      <xdr:spPr>
        <a:xfrm>
          <a:off x="4686300" y="599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127488</xdr:rowOff>
    </xdr:from>
    <xdr:to>
      <xdr:col>20</xdr:col>
      <xdr:colOff>38100</xdr:colOff>
      <xdr:row>36</xdr:row>
      <xdr:rowOff>57638</xdr:rowOff>
    </xdr:to>
    <xdr:sp macro="" textlink="">
      <xdr:nvSpPr>
        <xdr:cNvPr id="80" name="楕円 79"/>
        <xdr:cNvSpPr/>
      </xdr:nvSpPr>
      <xdr:spPr>
        <a:xfrm>
          <a:off x="3746500" y="61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48765</xdr:rowOff>
    </xdr:from>
    <xdr:ext cx="599010" cy="259045"/>
    <xdr:sp macro="" textlink="">
      <xdr:nvSpPr>
        <xdr:cNvPr id="81" name="テキスト ボックス 80"/>
        <xdr:cNvSpPr txBox="1"/>
      </xdr:nvSpPr>
      <xdr:spPr>
        <a:xfrm>
          <a:off x="3485095" y="622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129545</xdr:rowOff>
    </xdr:from>
    <xdr:to>
      <xdr:col>15</xdr:col>
      <xdr:colOff>101600</xdr:colOff>
      <xdr:row>36</xdr:row>
      <xdr:rowOff>59695</xdr:rowOff>
    </xdr:to>
    <xdr:sp macro="" textlink="">
      <xdr:nvSpPr>
        <xdr:cNvPr id="82" name="楕円 81"/>
        <xdr:cNvSpPr/>
      </xdr:nvSpPr>
      <xdr:spPr>
        <a:xfrm>
          <a:off x="2857500" y="61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50822</xdr:rowOff>
    </xdr:from>
    <xdr:ext cx="599010" cy="259045"/>
    <xdr:sp macro="" textlink="">
      <xdr:nvSpPr>
        <xdr:cNvPr id="83" name="テキスト ボックス 82"/>
        <xdr:cNvSpPr txBox="1"/>
      </xdr:nvSpPr>
      <xdr:spPr>
        <a:xfrm>
          <a:off x="2608795" y="622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92192</xdr:rowOff>
    </xdr:from>
    <xdr:to>
      <xdr:col>10</xdr:col>
      <xdr:colOff>165100</xdr:colOff>
      <xdr:row>36</xdr:row>
      <xdr:rowOff>22342</xdr:rowOff>
    </xdr:to>
    <xdr:sp macro="" textlink="">
      <xdr:nvSpPr>
        <xdr:cNvPr id="84" name="楕円 83"/>
        <xdr:cNvSpPr/>
      </xdr:nvSpPr>
      <xdr:spPr>
        <a:xfrm>
          <a:off x="1968500" y="609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13469</xdr:rowOff>
    </xdr:from>
    <xdr:ext cx="599010" cy="259045"/>
    <xdr:sp macro="" textlink="">
      <xdr:nvSpPr>
        <xdr:cNvPr id="85" name="テキスト ボックス 84"/>
        <xdr:cNvSpPr txBox="1"/>
      </xdr:nvSpPr>
      <xdr:spPr>
        <a:xfrm>
          <a:off x="1719795" y="618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155834</xdr:rowOff>
    </xdr:from>
    <xdr:to>
      <xdr:col>6</xdr:col>
      <xdr:colOff>38100</xdr:colOff>
      <xdr:row>36</xdr:row>
      <xdr:rowOff>85984</xdr:rowOff>
    </xdr:to>
    <xdr:sp macro="" textlink="">
      <xdr:nvSpPr>
        <xdr:cNvPr id="86" name="楕円 85"/>
        <xdr:cNvSpPr/>
      </xdr:nvSpPr>
      <xdr:spPr>
        <a:xfrm>
          <a:off x="1079500" y="61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102511</xdr:rowOff>
    </xdr:from>
    <xdr:ext cx="599010" cy="259045"/>
    <xdr:sp macro="" textlink="">
      <xdr:nvSpPr>
        <xdr:cNvPr id="87" name="テキスト ボックス 86"/>
        <xdr:cNvSpPr txBox="1"/>
      </xdr:nvSpPr>
      <xdr:spPr>
        <a:xfrm>
          <a:off x="830795" y="593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164008</xdr:rowOff>
    </xdr:from>
    <xdr:to>
      <xdr:col>24</xdr:col>
      <xdr:colOff>63500</xdr:colOff>
      <xdr:row>57</xdr:row>
      <xdr:rowOff>21666</xdr:rowOff>
    </xdr:to>
    <xdr:cxnSp macro="">
      <xdr:nvCxnSpPr>
        <xdr:cNvPr id="115" name="直線コネクタ 114"/>
        <xdr:cNvCxnSpPr/>
      </xdr:nvCxnSpPr>
      <xdr:spPr>
        <a:xfrm flipV="1">
          <a:off x="3797300" y="9765208"/>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46550</xdr:rowOff>
    </xdr:from>
    <xdr:ext cx="534377" cy="259045"/>
    <xdr:sp macro="" textlink="">
      <xdr:nvSpPr>
        <xdr:cNvPr id="116" name="物件費平均値テキスト"/>
        <xdr:cNvSpPr txBox="1"/>
      </xdr:nvSpPr>
      <xdr:spPr>
        <a:xfrm>
          <a:off x="4686300" y="9304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21666</xdr:rowOff>
    </xdr:from>
    <xdr:to>
      <xdr:col>19</xdr:col>
      <xdr:colOff>177800</xdr:colOff>
      <xdr:row>57</xdr:row>
      <xdr:rowOff>26848</xdr:rowOff>
    </xdr:to>
    <xdr:cxnSp macro="">
      <xdr:nvCxnSpPr>
        <xdr:cNvPr id="118" name="直線コネクタ 117"/>
        <xdr:cNvCxnSpPr/>
      </xdr:nvCxnSpPr>
      <xdr:spPr>
        <a:xfrm flipV="1">
          <a:off x="2908300" y="9794316"/>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129227</xdr:rowOff>
    </xdr:from>
    <xdr:ext cx="534377" cy="259045"/>
    <xdr:sp macro="" textlink="">
      <xdr:nvSpPr>
        <xdr:cNvPr id="120" name="テキスト ボックス 119"/>
        <xdr:cNvSpPr txBox="1"/>
      </xdr:nvSpPr>
      <xdr:spPr>
        <a:xfrm>
          <a:off x="3517411" y="92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559</xdr:rowOff>
    </xdr:from>
    <xdr:to>
      <xdr:col>15</xdr:col>
      <xdr:colOff>50800</xdr:colOff>
      <xdr:row>57</xdr:row>
      <xdr:rowOff>26848</xdr:rowOff>
    </xdr:to>
    <xdr:cxnSp macro="">
      <xdr:nvCxnSpPr>
        <xdr:cNvPr id="121" name="直線コネクタ 120"/>
        <xdr:cNvCxnSpPr/>
      </xdr:nvCxnSpPr>
      <xdr:spPr>
        <a:xfrm>
          <a:off x="2019300" y="977320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167513</xdr:rowOff>
    </xdr:from>
    <xdr:to>
      <xdr:col>10</xdr:col>
      <xdr:colOff>114300</xdr:colOff>
      <xdr:row>57</xdr:row>
      <xdr:rowOff>559</xdr:rowOff>
    </xdr:to>
    <xdr:cxnSp macro="">
      <xdr:nvCxnSpPr>
        <xdr:cNvPr id="124" name="直線コネクタ 123"/>
        <xdr:cNvCxnSpPr/>
      </xdr:nvCxnSpPr>
      <xdr:spPr>
        <a:xfrm>
          <a:off x="1130300" y="976871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64050</xdr:rowOff>
    </xdr:from>
    <xdr:ext cx="534377" cy="259045"/>
    <xdr:sp macro="" textlink="">
      <xdr:nvSpPr>
        <xdr:cNvPr id="128" name="テキスト ボックス 127"/>
        <xdr:cNvSpPr txBox="1"/>
      </xdr:nvSpPr>
      <xdr:spPr>
        <a:xfrm>
          <a:off x="863111" y="98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113208</xdr:rowOff>
    </xdr:from>
    <xdr:to>
      <xdr:col>24</xdr:col>
      <xdr:colOff>114300</xdr:colOff>
      <xdr:row>57</xdr:row>
      <xdr:rowOff>43358</xdr:rowOff>
    </xdr:to>
    <xdr:sp macro="" textlink="">
      <xdr:nvSpPr>
        <xdr:cNvPr id="134" name="楕円 133"/>
        <xdr:cNvSpPr/>
      </xdr:nvSpPr>
      <xdr:spPr>
        <a:xfrm>
          <a:off x="4584700" y="97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91635</xdr:rowOff>
    </xdr:from>
    <xdr:ext cx="534377" cy="259045"/>
    <xdr:sp macro="" textlink="">
      <xdr:nvSpPr>
        <xdr:cNvPr id="135" name="物件費該当値テキスト"/>
        <xdr:cNvSpPr txBox="1"/>
      </xdr:nvSpPr>
      <xdr:spPr>
        <a:xfrm>
          <a:off x="4686300" y="96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142316</xdr:rowOff>
    </xdr:from>
    <xdr:to>
      <xdr:col>20</xdr:col>
      <xdr:colOff>38100</xdr:colOff>
      <xdr:row>57</xdr:row>
      <xdr:rowOff>72466</xdr:rowOff>
    </xdr:to>
    <xdr:sp macro="" textlink="">
      <xdr:nvSpPr>
        <xdr:cNvPr id="136" name="楕円 135"/>
        <xdr:cNvSpPr/>
      </xdr:nvSpPr>
      <xdr:spPr>
        <a:xfrm>
          <a:off x="3746500" y="97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63593</xdr:rowOff>
    </xdr:from>
    <xdr:ext cx="534377" cy="259045"/>
    <xdr:sp macro="" textlink="">
      <xdr:nvSpPr>
        <xdr:cNvPr id="137" name="テキスト ボックス 136"/>
        <xdr:cNvSpPr txBox="1"/>
      </xdr:nvSpPr>
      <xdr:spPr>
        <a:xfrm>
          <a:off x="3517411" y="98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147498</xdr:rowOff>
    </xdr:from>
    <xdr:to>
      <xdr:col>15</xdr:col>
      <xdr:colOff>101600</xdr:colOff>
      <xdr:row>57</xdr:row>
      <xdr:rowOff>77648</xdr:rowOff>
    </xdr:to>
    <xdr:sp macro="" textlink="">
      <xdr:nvSpPr>
        <xdr:cNvPr id="138" name="楕円 137"/>
        <xdr:cNvSpPr/>
      </xdr:nvSpPr>
      <xdr:spPr>
        <a:xfrm>
          <a:off x="2857500" y="97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68775</xdr:rowOff>
    </xdr:from>
    <xdr:ext cx="534377" cy="259045"/>
    <xdr:sp macro="" textlink="">
      <xdr:nvSpPr>
        <xdr:cNvPr id="139" name="テキスト ボックス 138"/>
        <xdr:cNvSpPr txBox="1"/>
      </xdr:nvSpPr>
      <xdr:spPr>
        <a:xfrm>
          <a:off x="2641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121209</xdr:rowOff>
    </xdr:from>
    <xdr:to>
      <xdr:col>10</xdr:col>
      <xdr:colOff>165100</xdr:colOff>
      <xdr:row>57</xdr:row>
      <xdr:rowOff>51359</xdr:rowOff>
    </xdr:to>
    <xdr:sp macro="" textlink="">
      <xdr:nvSpPr>
        <xdr:cNvPr id="140" name="楕円 139"/>
        <xdr:cNvSpPr/>
      </xdr:nvSpPr>
      <xdr:spPr>
        <a:xfrm>
          <a:off x="1968500" y="97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42486</xdr:rowOff>
    </xdr:from>
    <xdr:ext cx="534377" cy="259045"/>
    <xdr:sp macro="" textlink="">
      <xdr:nvSpPr>
        <xdr:cNvPr id="141" name="テキスト ボックス 140"/>
        <xdr:cNvSpPr txBox="1"/>
      </xdr:nvSpPr>
      <xdr:spPr>
        <a:xfrm>
          <a:off x="1752111" y="98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116713</xdr:rowOff>
    </xdr:from>
    <xdr:to>
      <xdr:col>6</xdr:col>
      <xdr:colOff>38100</xdr:colOff>
      <xdr:row>57</xdr:row>
      <xdr:rowOff>46863</xdr:rowOff>
    </xdr:to>
    <xdr:sp macro="" textlink="">
      <xdr:nvSpPr>
        <xdr:cNvPr id="142" name="楕円 141"/>
        <xdr:cNvSpPr/>
      </xdr:nvSpPr>
      <xdr:spPr>
        <a:xfrm>
          <a:off x="1079500" y="97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63390</xdr:rowOff>
    </xdr:from>
    <xdr:ext cx="534377" cy="259045"/>
    <xdr:sp macro="" textlink="">
      <xdr:nvSpPr>
        <xdr:cNvPr id="143" name="テキスト ボックス 142"/>
        <xdr:cNvSpPr txBox="1"/>
      </xdr:nvSpPr>
      <xdr:spPr>
        <a:xfrm>
          <a:off x="863111" y="94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5" name="テキスト ボックス 15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7" name="テキスト ボックス 156"/>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9" name="テキスト ボックス 158"/>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139573</xdr:rowOff>
    </xdr:from>
    <xdr:to>
      <xdr:col>24</xdr:col>
      <xdr:colOff>62865</xdr:colOff>
      <xdr:row>77</xdr:row>
      <xdr:rowOff>83565</xdr:rowOff>
    </xdr:to>
    <xdr:cxnSp macro="">
      <xdr:nvCxnSpPr>
        <xdr:cNvPr id="165" name="直線コネクタ 164"/>
        <xdr:cNvCxnSpPr/>
      </xdr:nvCxnSpPr>
      <xdr:spPr>
        <a:xfrm flipV="1">
          <a:off x="4633595" y="11969623"/>
          <a:ext cx="1270" cy="1315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87392</xdr:rowOff>
    </xdr:from>
    <xdr:ext cx="469744" cy="259045"/>
    <xdr:sp macro="" textlink="">
      <xdr:nvSpPr>
        <xdr:cNvPr id="166" name="維持補修費最小値テキスト"/>
        <xdr:cNvSpPr txBox="1"/>
      </xdr:nvSpPr>
      <xdr:spPr>
        <a:xfrm>
          <a:off x="4686300" y="132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83565</xdr:rowOff>
    </xdr:from>
    <xdr:to>
      <xdr:col>24</xdr:col>
      <xdr:colOff>152400</xdr:colOff>
      <xdr:row>77</xdr:row>
      <xdr:rowOff>83565</xdr:rowOff>
    </xdr:to>
    <xdr:cxnSp macro="">
      <xdr:nvCxnSpPr>
        <xdr:cNvPr id="167" name="直線コネクタ 166"/>
        <xdr:cNvCxnSpPr/>
      </xdr:nvCxnSpPr>
      <xdr:spPr>
        <a:xfrm>
          <a:off x="4546600" y="13285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86250</xdr:rowOff>
    </xdr:from>
    <xdr:ext cx="534377" cy="259045"/>
    <xdr:sp macro="" textlink="">
      <xdr:nvSpPr>
        <xdr:cNvPr id="168" name="維持補修費最大値テキスト"/>
        <xdr:cNvSpPr txBox="1"/>
      </xdr:nvSpPr>
      <xdr:spPr>
        <a:xfrm>
          <a:off x="4686300" y="117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139573</xdr:rowOff>
    </xdr:from>
    <xdr:to>
      <xdr:col>24</xdr:col>
      <xdr:colOff>152400</xdr:colOff>
      <xdr:row>69</xdr:row>
      <xdr:rowOff>139573</xdr:rowOff>
    </xdr:to>
    <xdr:cxnSp macro="">
      <xdr:nvCxnSpPr>
        <xdr:cNvPr id="169" name="直線コネクタ 168"/>
        <xdr:cNvCxnSpPr/>
      </xdr:nvCxnSpPr>
      <xdr:spPr>
        <a:xfrm>
          <a:off x="4546600" y="1196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21210</xdr:rowOff>
    </xdr:from>
    <xdr:to>
      <xdr:col>24</xdr:col>
      <xdr:colOff>63500</xdr:colOff>
      <xdr:row>77</xdr:row>
      <xdr:rowOff>63246</xdr:rowOff>
    </xdr:to>
    <xdr:cxnSp macro="">
      <xdr:nvCxnSpPr>
        <xdr:cNvPr id="170" name="直線コネクタ 169"/>
        <xdr:cNvCxnSpPr/>
      </xdr:nvCxnSpPr>
      <xdr:spPr>
        <a:xfrm>
          <a:off x="3797300" y="13222860"/>
          <a:ext cx="838200" cy="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114825</xdr:rowOff>
    </xdr:from>
    <xdr:ext cx="469744" cy="259045"/>
    <xdr:sp macro="" textlink="">
      <xdr:nvSpPr>
        <xdr:cNvPr id="171" name="維持補修費平均値テキスト"/>
        <xdr:cNvSpPr txBox="1"/>
      </xdr:nvSpPr>
      <xdr:spPr>
        <a:xfrm>
          <a:off x="4686300" y="12630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91948</xdr:rowOff>
    </xdr:from>
    <xdr:to>
      <xdr:col>24</xdr:col>
      <xdr:colOff>114300</xdr:colOff>
      <xdr:row>75</xdr:row>
      <xdr:rowOff>22098</xdr:rowOff>
    </xdr:to>
    <xdr:sp macro="" textlink="">
      <xdr:nvSpPr>
        <xdr:cNvPr id="172" name="フローチャート: 判断 171"/>
        <xdr:cNvSpPr/>
      </xdr:nvSpPr>
      <xdr:spPr>
        <a:xfrm>
          <a:off x="4584700" y="127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21210</xdr:rowOff>
    </xdr:from>
    <xdr:to>
      <xdr:col>19</xdr:col>
      <xdr:colOff>177800</xdr:colOff>
      <xdr:row>77</xdr:row>
      <xdr:rowOff>68962</xdr:rowOff>
    </xdr:to>
    <xdr:cxnSp macro="">
      <xdr:nvCxnSpPr>
        <xdr:cNvPr id="173" name="直線コネクタ 172"/>
        <xdr:cNvCxnSpPr/>
      </xdr:nvCxnSpPr>
      <xdr:spPr>
        <a:xfrm flipV="1">
          <a:off x="2908300" y="13222860"/>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134239</xdr:rowOff>
    </xdr:from>
    <xdr:to>
      <xdr:col>20</xdr:col>
      <xdr:colOff>38100</xdr:colOff>
      <xdr:row>75</xdr:row>
      <xdr:rowOff>64389</xdr:rowOff>
    </xdr:to>
    <xdr:sp macro="" textlink="">
      <xdr:nvSpPr>
        <xdr:cNvPr id="174" name="フローチャート: 判断 173"/>
        <xdr:cNvSpPr/>
      </xdr:nvSpPr>
      <xdr:spPr>
        <a:xfrm>
          <a:off x="3746500" y="1282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80916</xdr:rowOff>
    </xdr:from>
    <xdr:ext cx="469744" cy="259045"/>
    <xdr:sp macro="" textlink="">
      <xdr:nvSpPr>
        <xdr:cNvPr id="175" name="テキスト ボックス 174"/>
        <xdr:cNvSpPr txBox="1"/>
      </xdr:nvSpPr>
      <xdr:spPr>
        <a:xfrm>
          <a:off x="3549728" y="1259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68962</xdr:rowOff>
    </xdr:from>
    <xdr:to>
      <xdr:col>15</xdr:col>
      <xdr:colOff>50800</xdr:colOff>
      <xdr:row>77</xdr:row>
      <xdr:rowOff>107823</xdr:rowOff>
    </xdr:to>
    <xdr:cxnSp macro="">
      <xdr:nvCxnSpPr>
        <xdr:cNvPr id="176" name="直線コネクタ 175"/>
        <xdr:cNvCxnSpPr/>
      </xdr:nvCxnSpPr>
      <xdr:spPr>
        <a:xfrm flipV="1">
          <a:off x="2019300" y="1327061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41148</xdr:rowOff>
    </xdr:from>
    <xdr:to>
      <xdr:col>15</xdr:col>
      <xdr:colOff>101600</xdr:colOff>
      <xdr:row>75</xdr:row>
      <xdr:rowOff>142748</xdr:rowOff>
    </xdr:to>
    <xdr:sp macro="" textlink="">
      <xdr:nvSpPr>
        <xdr:cNvPr id="177" name="フローチャート: 判断 176"/>
        <xdr:cNvSpPr/>
      </xdr:nvSpPr>
      <xdr:spPr>
        <a:xfrm>
          <a:off x="2857500" y="128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159275</xdr:rowOff>
    </xdr:from>
    <xdr:ext cx="469744" cy="259045"/>
    <xdr:sp macro="" textlink="">
      <xdr:nvSpPr>
        <xdr:cNvPr id="178" name="テキスト ボックス 177"/>
        <xdr:cNvSpPr txBox="1"/>
      </xdr:nvSpPr>
      <xdr:spPr>
        <a:xfrm>
          <a:off x="2673428" y="126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107823</xdr:rowOff>
    </xdr:from>
    <xdr:to>
      <xdr:col>10</xdr:col>
      <xdr:colOff>114300</xdr:colOff>
      <xdr:row>77</xdr:row>
      <xdr:rowOff>112013</xdr:rowOff>
    </xdr:to>
    <xdr:cxnSp macro="">
      <xdr:nvCxnSpPr>
        <xdr:cNvPr id="179" name="直線コネクタ 178"/>
        <xdr:cNvCxnSpPr/>
      </xdr:nvCxnSpPr>
      <xdr:spPr>
        <a:xfrm flipV="1">
          <a:off x="1130300" y="1330947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69977</xdr:rowOff>
    </xdr:from>
    <xdr:to>
      <xdr:col>10</xdr:col>
      <xdr:colOff>165100</xdr:colOff>
      <xdr:row>76</xdr:row>
      <xdr:rowOff>127</xdr:rowOff>
    </xdr:to>
    <xdr:sp macro="" textlink="">
      <xdr:nvSpPr>
        <xdr:cNvPr id="180" name="フローチャート: 判断 179"/>
        <xdr:cNvSpPr/>
      </xdr:nvSpPr>
      <xdr:spPr>
        <a:xfrm>
          <a:off x="1968500" y="1292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16654</xdr:rowOff>
    </xdr:from>
    <xdr:ext cx="469744" cy="259045"/>
    <xdr:sp macro="" textlink="">
      <xdr:nvSpPr>
        <xdr:cNvPr id="181" name="テキスト ボックス 180"/>
        <xdr:cNvSpPr txBox="1"/>
      </xdr:nvSpPr>
      <xdr:spPr>
        <a:xfrm>
          <a:off x="1784428" y="1270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107188</xdr:rowOff>
    </xdr:from>
    <xdr:to>
      <xdr:col>6</xdr:col>
      <xdr:colOff>38100</xdr:colOff>
      <xdr:row>76</xdr:row>
      <xdr:rowOff>37337</xdr:rowOff>
    </xdr:to>
    <xdr:sp macro="" textlink="">
      <xdr:nvSpPr>
        <xdr:cNvPr id="182" name="フローチャート: 判断 181"/>
        <xdr:cNvSpPr/>
      </xdr:nvSpPr>
      <xdr:spPr>
        <a:xfrm>
          <a:off x="1079500" y="129659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53865</xdr:rowOff>
    </xdr:from>
    <xdr:ext cx="469744" cy="259045"/>
    <xdr:sp macro="" textlink="">
      <xdr:nvSpPr>
        <xdr:cNvPr id="183" name="テキスト ボックス 182"/>
        <xdr:cNvSpPr txBox="1"/>
      </xdr:nvSpPr>
      <xdr:spPr>
        <a:xfrm>
          <a:off x="895428" y="127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12446</xdr:rowOff>
    </xdr:from>
    <xdr:to>
      <xdr:col>24</xdr:col>
      <xdr:colOff>114300</xdr:colOff>
      <xdr:row>77</xdr:row>
      <xdr:rowOff>114046</xdr:rowOff>
    </xdr:to>
    <xdr:sp macro="" textlink="">
      <xdr:nvSpPr>
        <xdr:cNvPr id="189" name="楕円 188"/>
        <xdr:cNvSpPr/>
      </xdr:nvSpPr>
      <xdr:spPr>
        <a:xfrm>
          <a:off x="4584700" y="132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98823</xdr:rowOff>
    </xdr:from>
    <xdr:ext cx="469744" cy="259045"/>
    <xdr:sp macro="" textlink="">
      <xdr:nvSpPr>
        <xdr:cNvPr id="190" name="維持補修費該当値テキスト"/>
        <xdr:cNvSpPr txBox="1"/>
      </xdr:nvSpPr>
      <xdr:spPr>
        <a:xfrm>
          <a:off x="4686300" y="1312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141860</xdr:rowOff>
    </xdr:from>
    <xdr:to>
      <xdr:col>20</xdr:col>
      <xdr:colOff>38100</xdr:colOff>
      <xdr:row>77</xdr:row>
      <xdr:rowOff>72010</xdr:rowOff>
    </xdr:to>
    <xdr:sp macro="" textlink="">
      <xdr:nvSpPr>
        <xdr:cNvPr id="191" name="楕円 190"/>
        <xdr:cNvSpPr/>
      </xdr:nvSpPr>
      <xdr:spPr>
        <a:xfrm>
          <a:off x="3746500" y="131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63137</xdr:rowOff>
    </xdr:from>
    <xdr:ext cx="469744" cy="259045"/>
    <xdr:sp macro="" textlink="">
      <xdr:nvSpPr>
        <xdr:cNvPr id="192" name="テキスト ボックス 191"/>
        <xdr:cNvSpPr txBox="1"/>
      </xdr:nvSpPr>
      <xdr:spPr>
        <a:xfrm>
          <a:off x="3549728" y="1326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18162</xdr:rowOff>
    </xdr:from>
    <xdr:to>
      <xdr:col>15</xdr:col>
      <xdr:colOff>101600</xdr:colOff>
      <xdr:row>77</xdr:row>
      <xdr:rowOff>119762</xdr:rowOff>
    </xdr:to>
    <xdr:sp macro="" textlink="">
      <xdr:nvSpPr>
        <xdr:cNvPr id="193" name="楕円 192"/>
        <xdr:cNvSpPr/>
      </xdr:nvSpPr>
      <xdr:spPr>
        <a:xfrm>
          <a:off x="2857500" y="132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110889</xdr:rowOff>
    </xdr:from>
    <xdr:ext cx="469744" cy="259045"/>
    <xdr:sp macro="" textlink="">
      <xdr:nvSpPr>
        <xdr:cNvPr id="194" name="テキスト ボックス 193"/>
        <xdr:cNvSpPr txBox="1"/>
      </xdr:nvSpPr>
      <xdr:spPr>
        <a:xfrm>
          <a:off x="2673428" y="1331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57023</xdr:rowOff>
    </xdr:from>
    <xdr:to>
      <xdr:col>10</xdr:col>
      <xdr:colOff>165100</xdr:colOff>
      <xdr:row>77</xdr:row>
      <xdr:rowOff>158623</xdr:rowOff>
    </xdr:to>
    <xdr:sp macro="" textlink="">
      <xdr:nvSpPr>
        <xdr:cNvPr id="195" name="楕円 194"/>
        <xdr:cNvSpPr/>
      </xdr:nvSpPr>
      <xdr:spPr>
        <a:xfrm>
          <a:off x="1968500" y="132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149750</xdr:rowOff>
    </xdr:from>
    <xdr:ext cx="469744" cy="259045"/>
    <xdr:sp macro="" textlink="">
      <xdr:nvSpPr>
        <xdr:cNvPr id="196" name="テキスト ボックス 195"/>
        <xdr:cNvSpPr txBox="1"/>
      </xdr:nvSpPr>
      <xdr:spPr>
        <a:xfrm>
          <a:off x="1784428" y="133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61213</xdr:rowOff>
    </xdr:from>
    <xdr:to>
      <xdr:col>6</xdr:col>
      <xdr:colOff>38100</xdr:colOff>
      <xdr:row>77</xdr:row>
      <xdr:rowOff>162813</xdr:rowOff>
    </xdr:to>
    <xdr:sp macro="" textlink="">
      <xdr:nvSpPr>
        <xdr:cNvPr id="197" name="楕円 196"/>
        <xdr:cNvSpPr/>
      </xdr:nvSpPr>
      <xdr:spPr>
        <a:xfrm>
          <a:off x="1079500" y="132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153940</xdr:rowOff>
    </xdr:from>
    <xdr:ext cx="469744" cy="259045"/>
    <xdr:sp macro="" textlink="">
      <xdr:nvSpPr>
        <xdr:cNvPr id="198" name="テキスト ボックス 197"/>
        <xdr:cNvSpPr txBox="1"/>
      </xdr:nvSpPr>
      <xdr:spPr>
        <a:xfrm>
          <a:off x="895428"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0" name="正方形/長方形 199"/>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1" name="正方形/長方形 200"/>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2" name="正方形/長方形 201"/>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3" name="正方形/長方形 202"/>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7" name="テキスト ボックス 206"/>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8" name="直線コネクタ 20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9" name="テキスト ボックス 208"/>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0" name="直線コネクタ 20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1" name="テキスト ボックス 210"/>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2" name="直線コネクタ 21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3" name="テキスト ボックス 21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4" name="直線コネクタ 21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5" name="テキスト ボックス 21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6" name="直線コネクタ 21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7" name="テキスト ボックス 21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8" name="直線コネクタ 21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9" name="テキスト ボックス 21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3" name="直線コネクタ 222"/>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4"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5" name="直線コネクタ 224"/>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6"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7" name="直線コネクタ 226"/>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96265</xdr:rowOff>
    </xdr:from>
    <xdr:to>
      <xdr:col>24</xdr:col>
      <xdr:colOff>63500</xdr:colOff>
      <xdr:row>96</xdr:row>
      <xdr:rowOff>112703</xdr:rowOff>
    </xdr:to>
    <xdr:cxnSp macro="">
      <xdr:nvCxnSpPr>
        <xdr:cNvPr id="228" name="直線コネクタ 227"/>
        <xdr:cNvCxnSpPr/>
      </xdr:nvCxnSpPr>
      <xdr:spPr>
        <a:xfrm flipV="1">
          <a:off x="3797300" y="16555465"/>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138882</xdr:rowOff>
    </xdr:from>
    <xdr:ext cx="534377" cy="259045"/>
    <xdr:sp macro="" textlink="">
      <xdr:nvSpPr>
        <xdr:cNvPr id="229" name="扶助費平均値テキスト"/>
        <xdr:cNvSpPr txBox="1"/>
      </xdr:nvSpPr>
      <xdr:spPr>
        <a:xfrm>
          <a:off x="4686300" y="1608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30" name="フローチャート: 判断 229"/>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112703</xdr:rowOff>
    </xdr:from>
    <xdr:to>
      <xdr:col>19</xdr:col>
      <xdr:colOff>177800</xdr:colOff>
      <xdr:row>96</xdr:row>
      <xdr:rowOff>135020</xdr:rowOff>
    </xdr:to>
    <xdr:cxnSp macro="">
      <xdr:nvCxnSpPr>
        <xdr:cNvPr id="231" name="直線コネクタ 230"/>
        <xdr:cNvCxnSpPr/>
      </xdr:nvCxnSpPr>
      <xdr:spPr>
        <a:xfrm flipV="1">
          <a:off x="2908300" y="16571903"/>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2" name="フローチャート: 判断 231"/>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75637</xdr:rowOff>
    </xdr:from>
    <xdr:ext cx="534377" cy="259045"/>
    <xdr:sp macro="" textlink="">
      <xdr:nvSpPr>
        <xdr:cNvPr id="233" name="テキスト ボックス 232"/>
        <xdr:cNvSpPr txBox="1"/>
      </xdr:nvSpPr>
      <xdr:spPr>
        <a:xfrm>
          <a:off x="35174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135020</xdr:rowOff>
    </xdr:from>
    <xdr:to>
      <xdr:col>15</xdr:col>
      <xdr:colOff>50800</xdr:colOff>
      <xdr:row>97</xdr:row>
      <xdr:rowOff>11466</xdr:rowOff>
    </xdr:to>
    <xdr:cxnSp macro="">
      <xdr:nvCxnSpPr>
        <xdr:cNvPr id="234" name="直線コネクタ 233"/>
        <xdr:cNvCxnSpPr/>
      </xdr:nvCxnSpPr>
      <xdr:spPr>
        <a:xfrm flipV="1">
          <a:off x="2019300" y="16594220"/>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5" name="フローチャート: 判断 234"/>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117112</xdr:rowOff>
    </xdr:from>
    <xdr:ext cx="534377" cy="259045"/>
    <xdr:sp macro="" textlink="">
      <xdr:nvSpPr>
        <xdr:cNvPr id="236" name="テキスト ボックス 235"/>
        <xdr:cNvSpPr txBox="1"/>
      </xdr:nvSpPr>
      <xdr:spPr>
        <a:xfrm>
          <a:off x="2641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11466</xdr:rowOff>
    </xdr:from>
    <xdr:to>
      <xdr:col>10</xdr:col>
      <xdr:colOff>114300</xdr:colOff>
      <xdr:row>97</xdr:row>
      <xdr:rowOff>87885</xdr:rowOff>
    </xdr:to>
    <xdr:cxnSp macro="">
      <xdr:nvCxnSpPr>
        <xdr:cNvPr id="237" name="直線コネクタ 236"/>
        <xdr:cNvCxnSpPr/>
      </xdr:nvCxnSpPr>
      <xdr:spPr>
        <a:xfrm flipV="1">
          <a:off x="1130300" y="16642116"/>
          <a:ext cx="889000" cy="7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8" name="フローチャート: 判断 237"/>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109273</xdr:rowOff>
    </xdr:from>
    <xdr:ext cx="534377" cy="259045"/>
    <xdr:sp macro="" textlink="">
      <xdr:nvSpPr>
        <xdr:cNvPr id="239" name="テキスト ボックス 238"/>
        <xdr:cNvSpPr txBox="1"/>
      </xdr:nvSpPr>
      <xdr:spPr>
        <a:xfrm>
          <a:off x="1752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40" name="フローチャート: 判断 239"/>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9233</xdr:rowOff>
    </xdr:from>
    <xdr:ext cx="534377" cy="259045"/>
    <xdr:sp macro="" textlink="">
      <xdr:nvSpPr>
        <xdr:cNvPr id="241" name="テキスト ボックス 240"/>
        <xdr:cNvSpPr txBox="1"/>
      </xdr:nvSpPr>
      <xdr:spPr>
        <a:xfrm>
          <a:off x="863111" y="161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45465</xdr:rowOff>
    </xdr:from>
    <xdr:to>
      <xdr:col>24</xdr:col>
      <xdr:colOff>114300</xdr:colOff>
      <xdr:row>96</xdr:row>
      <xdr:rowOff>147065</xdr:rowOff>
    </xdr:to>
    <xdr:sp macro="" textlink="">
      <xdr:nvSpPr>
        <xdr:cNvPr id="247" name="楕円 246"/>
        <xdr:cNvSpPr/>
      </xdr:nvSpPr>
      <xdr:spPr>
        <a:xfrm>
          <a:off x="4584700" y="165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23892</xdr:rowOff>
    </xdr:from>
    <xdr:ext cx="534377" cy="259045"/>
    <xdr:sp macro="" textlink="">
      <xdr:nvSpPr>
        <xdr:cNvPr id="248" name="扶助費該当値テキスト"/>
        <xdr:cNvSpPr txBox="1"/>
      </xdr:nvSpPr>
      <xdr:spPr>
        <a:xfrm>
          <a:off x="4686300"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61903</xdr:rowOff>
    </xdr:from>
    <xdr:to>
      <xdr:col>20</xdr:col>
      <xdr:colOff>38100</xdr:colOff>
      <xdr:row>96</xdr:row>
      <xdr:rowOff>163503</xdr:rowOff>
    </xdr:to>
    <xdr:sp macro="" textlink="">
      <xdr:nvSpPr>
        <xdr:cNvPr id="249" name="楕円 248"/>
        <xdr:cNvSpPr/>
      </xdr:nvSpPr>
      <xdr:spPr>
        <a:xfrm>
          <a:off x="3746500" y="165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154630</xdr:rowOff>
    </xdr:from>
    <xdr:ext cx="534377" cy="259045"/>
    <xdr:sp macro="" textlink="">
      <xdr:nvSpPr>
        <xdr:cNvPr id="250" name="テキスト ボックス 249"/>
        <xdr:cNvSpPr txBox="1"/>
      </xdr:nvSpPr>
      <xdr:spPr>
        <a:xfrm>
          <a:off x="3517411" y="166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84220</xdr:rowOff>
    </xdr:from>
    <xdr:to>
      <xdr:col>15</xdr:col>
      <xdr:colOff>101600</xdr:colOff>
      <xdr:row>97</xdr:row>
      <xdr:rowOff>14370</xdr:rowOff>
    </xdr:to>
    <xdr:sp macro="" textlink="">
      <xdr:nvSpPr>
        <xdr:cNvPr id="251" name="楕円 250"/>
        <xdr:cNvSpPr/>
      </xdr:nvSpPr>
      <xdr:spPr>
        <a:xfrm>
          <a:off x="2857500" y="165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5497</xdr:rowOff>
    </xdr:from>
    <xdr:ext cx="534377" cy="259045"/>
    <xdr:sp macro="" textlink="">
      <xdr:nvSpPr>
        <xdr:cNvPr id="252" name="テキスト ボックス 251"/>
        <xdr:cNvSpPr txBox="1"/>
      </xdr:nvSpPr>
      <xdr:spPr>
        <a:xfrm>
          <a:off x="2641111" y="166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132116</xdr:rowOff>
    </xdr:from>
    <xdr:to>
      <xdr:col>10</xdr:col>
      <xdr:colOff>165100</xdr:colOff>
      <xdr:row>97</xdr:row>
      <xdr:rowOff>62266</xdr:rowOff>
    </xdr:to>
    <xdr:sp macro="" textlink="">
      <xdr:nvSpPr>
        <xdr:cNvPr id="253" name="楕円 252"/>
        <xdr:cNvSpPr/>
      </xdr:nvSpPr>
      <xdr:spPr>
        <a:xfrm>
          <a:off x="1968500" y="165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53393</xdr:rowOff>
    </xdr:from>
    <xdr:ext cx="469744" cy="259045"/>
    <xdr:sp macro="" textlink="">
      <xdr:nvSpPr>
        <xdr:cNvPr id="254" name="テキスト ボックス 253"/>
        <xdr:cNvSpPr txBox="1"/>
      </xdr:nvSpPr>
      <xdr:spPr>
        <a:xfrm>
          <a:off x="1784428" y="1668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37085</xdr:rowOff>
    </xdr:from>
    <xdr:to>
      <xdr:col>6</xdr:col>
      <xdr:colOff>38100</xdr:colOff>
      <xdr:row>97</xdr:row>
      <xdr:rowOff>138685</xdr:rowOff>
    </xdr:to>
    <xdr:sp macro="" textlink="">
      <xdr:nvSpPr>
        <xdr:cNvPr id="255" name="楕円 254"/>
        <xdr:cNvSpPr/>
      </xdr:nvSpPr>
      <xdr:spPr>
        <a:xfrm>
          <a:off x="1079500" y="166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129812</xdr:rowOff>
    </xdr:from>
    <xdr:ext cx="469744" cy="259045"/>
    <xdr:sp macro="" textlink="">
      <xdr:nvSpPr>
        <xdr:cNvPr id="256" name="テキスト ボックス 255"/>
        <xdr:cNvSpPr txBox="1"/>
      </xdr:nvSpPr>
      <xdr:spPr>
        <a:xfrm>
          <a:off x="895428" y="1676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7" name="テキスト ボックス 26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92282</xdr:rowOff>
    </xdr:from>
    <xdr:to>
      <xdr:col>54</xdr:col>
      <xdr:colOff>189865</xdr:colOff>
      <xdr:row>35</xdr:row>
      <xdr:rowOff>167720</xdr:rowOff>
    </xdr:to>
    <xdr:cxnSp macro="">
      <xdr:nvCxnSpPr>
        <xdr:cNvPr id="281" name="直線コネクタ 280"/>
        <xdr:cNvCxnSpPr/>
      </xdr:nvCxnSpPr>
      <xdr:spPr>
        <a:xfrm flipV="1">
          <a:off x="10475595" y="5235782"/>
          <a:ext cx="127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xdr:rowOff>
    </xdr:from>
    <xdr:ext cx="534377" cy="259045"/>
    <xdr:sp macro="" textlink="">
      <xdr:nvSpPr>
        <xdr:cNvPr id="282" name="補助費等最小値テキスト"/>
        <xdr:cNvSpPr txBox="1"/>
      </xdr:nvSpPr>
      <xdr:spPr>
        <a:xfrm>
          <a:off x="10528300" y="617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167720</xdr:rowOff>
    </xdr:from>
    <xdr:to>
      <xdr:col>55</xdr:col>
      <xdr:colOff>88900</xdr:colOff>
      <xdr:row>35</xdr:row>
      <xdr:rowOff>167720</xdr:rowOff>
    </xdr:to>
    <xdr:cxnSp macro="">
      <xdr:nvCxnSpPr>
        <xdr:cNvPr id="283" name="直線コネクタ 282"/>
        <xdr:cNvCxnSpPr/>
      </xdr:nvCxnSpPr>
      <xdr:spPr>
        <a:xfrm>
          <a:off x="10388600" y="616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38959</xdr:rowOff>
    </xdr:from>
    <xdr:ext cx="599010" cy="259045"/>
    <xdr:sp macro="" textlink="">
      <xdr:nvSpPr>
        <xdr:cNvPr id="284" name="補助費等最大値テキスト"/>
        <xdr:cNvSpPr txBox="1"/>
      </xdr:nvSpPr>
      <xdr:spPr>
        <a:xfrm>
          <a:off x="10528300" y="501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92282</xdr:rowOff>
    </xdr:from>
    <xdr:to>
      <xdr:col>55</xdr:col>
      <xdr:colOff>88900</xdr:colOff>
      <xdr:row>30</xdr:row>
      <xdr:rowOff>92282</xdr:rowOff>
    </xdr:to>
    <xdr:cxnSp macro="">
      <xdr:nvCxnSpPr>
        <xdr:cNvPr id="285" name="直線コネクタ 284"/>
        <xdr:cNvCxnSpPr/>
      </xdr:nvCxnSpPr>
      <xdr:spPr>
        <a:xfrm>
          <a:off x="10388600" y="523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2899</xdr:rowOff>
    </xdr:from>
    <xdr:to>
      <xdr:col>55</xdr:col>
      <xdr:colOff>0</xdr:colOff>
      <xdr:row>35</xdr:row>
      <xdr:rowOff>167720</xdr:rowOff>
    </xdr:to>
    <xdr:cxnSp macro="">
      <xdr:nvCxnSpPr>
        <xdr:cNvPr id="286" name="直線コネクタ 285"/>
        <xdr:cNvCxnSpPr/>
      </xdr:nvCxnSpPr>
      <xdr:spPr>
        <a:xfrm>
          <a:off x="9639300" y="6003649"/>
          <a:ext cx="8382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157530</xdr:rowOff>
    </xdr:from>
    <xdr:ext cx="599010" cy="259045"/>
    <xdr:sp macro="" textlink="">
      <xdr:nvSpPr>
        <xdr:cNvPr id="287" name="補助費等平均値テキスト"/>
        <xdr:cNvSpPr txBox="1"/>
      </xdr:nvSpPr>
      <xdr:spPr>
        <a:xfrm>
          <a:off x="10528300" y="5643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134653</xdr:rowOff>
    </xdr:from>
    <xdr:to>
      <xdr:col>55</xdr:col>
      <xdr:colOff>50800</xdr:colOff>
      <xdr:row>34</xdr:row>
      <xdr:rowOff>64803</xdr:rowOff>
    </xdr:to>
    <xdr:sp macro="" textlink="">
      <xdr:nvSpPr>
        <xdr:cNvPr id="288" name="フローチャート: 判断 287"/>
        <xdr:cNvSpPr/>
      </xdr:nvSpPr>
      <xdr:spPr>
        <a:xfrm>
          <a:off x="10426700" y="57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2899</xdr:rowOff>
    </xdr:from>
    <xdr:to>
      <xdr:col>50</xdr:col>
      <xdr:colOff>114300</xdr:colOff>
      <xdr:row>35</xdr:row>
      <xdr:rowOff>14558</xdr:rowOff>
    </xdr:to>
    <xdr:cxnSp macro="">
      <xdr:nvCxnSpPr>
        <xdr:cNvPr id="289" name="直線コネクタ 288"/>
        <xdr:cNvCxnSpPr/>
      </xdr:nvCxnSpPr>
      <xdr:spPr>
        <a:xfrm flipV="1">
          <a:off x="8750300" y="6003649"/>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129427</xdr:rowOff>
    </xdr:from>
    <xdr:to>
      <xdr:col>50</xdr:col>
      <xdr:colOff>165100</xdr:colOff>
      <xdr:row>33</xdr:row>
      <xdr:rowOff>59577</xdr:rowOff>
    </xdr:to>
    <xdr:sp macro="" textlink="">
      <xdr:nvSpPr>
        <xdr:cNvPr id="290" name="フローチャート: 判断 289"/>
        <xdr:cNvSpPr/>
      </xdr:nvSpPr>
      <xdr:spPr>
        <a:xfrm>
          <a:off x="9588500" y="561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76104</xdr:rowOff>
    </xdr:from>
    <xdr:ext cx="599010" cy="259045"/>
    <xdr:sp macro="" textlink="">
      <xdr:nvSpPr>
        <xdr:cNvPr id="291" name="テキスト ボックス 290"/>
        <xdr:cNvSpPr txBox="1"/>
      </xdr:nvSpPr>
      <xdr:spPr>
        <a:xfrm>
          <a:off x="9327095" y="53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14558</xdr:rowOff>
    </xdr:from>
    <xdr:to>
      <xdr:col>45</xdr:col>
      <xdr:colOff>177800</xdr:colOff>
      <xdr:row>35</xdr:row>
      <xdr:rowOff>104169</xdr:rowOff>
    </xdr:to>
    <xdr:cxnSp macro="">
      <xdr:nvCxnSpPr>
        <xdr:cNvPr id="292" name="直線コネクタ 291"/>
        <xdr:cNvCxnSpPr/>
      </xdr:nvCxnSpPr>
      <xdr:spPr>
        <a:xfrm flipV="1">
          <a:off x="7861300" y="6015308"/>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115352</xdr:rowOff>
    </xdr:from>
    <xdr:to>
      <xdr:col>46</xdr:col>
      <xdr:colOff>38100</xdr:colOff>
      <xdr:row>33</xdr:row>
      <xdr:rowOff>45502</xdr:rowOff>
    </xdr:to>
    <xdr:sp macro="" textlink="">
      <xdr:nvSpPr>
        <xdr:cNvPr id="293" name="フローチャート: 判断 292"/>
        <xdr:cNvSpPr/>
      </xdr:nvSpPr>
      <xdr:spPr>
        <a:xfrm>
          <a:off x="8699500" y="5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62029</xdr:rowOff>
    </xdr:from>
    <xdr:ext cx="599010" cy="259045"/>
    <xdr:sp macro="" textlink="">
      <xdr:nvSpPr>
        <xdr:cNvPr id="294" name="テキスト ボックス 293"/>
        <xdr:cNvSpPr txBox="1"/>
      </xdr:nvSpPr>
      <xdr:spPr>
        <a:xfrm>
          <a:off x="8450795" y="537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104169</xdr:rowOff>
    </xdr:from>
    <xdr:to>
      <xdr:col>41</xdr:col>
      <xdr:colOff>50800</xdr:colOff>
      <xdr:row>38</xdr:row>
      <xdr:rowOff>64915</xdr:rowOff>
    </xdr:to>
    <xdr:cxnSp macro="">
      <xdr:nvCxnSpPr>
        <xdr:cNvPr id="295" name="直線コネクタ 294"/>
        <xdr:cNvCxnSpPr/>
      </xdr:nvCxnSpPr>
      <xdr:spPr>
        <a:xfrm flipV="1">
          <a:off x="6972300" y="6104919"/>
          <a:ext cx="889000" cy="47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17446</xdr:rowOff>
    </xdr:from>
    <xdr:to>
      <xdr:col>41</xdr:col>
      <xdr:colOff>101600</xdr:colOff>
      <xdr:row>33</xdr:row>
      <xdr:rowOff>119046</xdr:rowOff>
    </xdr:to>
    <xdr:sp macro="" textlink="">
      <xdr:nvSpPr>
        <xdr:cNvPr id="296" name="フローチャート: 判断 295"/>
        <xdr:cNvSpPr/>
      </xdr:nvSpPr>
      <xdr:spPr>
        <a:xfrm>
          <a:off x="7810500" y="567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135573</xdr:rowOff>
    </xdr:from>
    <xdr:ext cx="599010" cy="259045"/>
    <xdr:sp macro="" textlink="">
      <xdr:nvSpPr>
        <xdr:cNvPr id="297" name="テキスト ボックス 296"/>
        <xdr:cNvSpPr txBox="1"/>
      </xdr:nvSpPr>
      <xdr:spPr>
        <a:xfrm>
          <a:off x="7561795" y="545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72343</xdr:rowOff>
    </xdr:from>
    <xdr:to>
      <xdr:col>36</xdr:col>
      <xdr:colOff>165100</xdr:colOff>
      <xdr:row>37</xdr:row>
      <xdr:rowOff>2493</xdr:rowOff>
    </xdr:to>
    <xdr:sp macro="" textlink="">
      <xdr:nvSpPr>
        <xdr:cNvPr id="298" name="フローチャート: 判断 297"/>
        <xdr:cNvSpPr/>
      </xdr:nvSpPr>
      <xdr:spPr>
        <a:xfrm>
          <a:off x="6921500" y="624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19020</xdr:rowOff>
    </xdr:from>
    <xdr:ext cx="534377" cy="259045"/>
    <xdr:sp macro="" textlink="">
      <xdr:nvSpPr>
        <xdr:cNvPr id="299" name="テキスト ボックス 298"/>
        <xdr:cNvSpPr txBox="1"/>
      </xdr:nvSpPr>
      <xdr:spPr>
        <a:xfrm>
          <a:off x="6705111" y="60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116920</xdr:rowOff>
    </xdr:from>
    <xdr:to>
      <xdr:col>55</xdr:col>
      <xdr:colOff>50800</xdr:colOff>
      <xdr:row>36</xdr:row>
      <xdr:rowOff>47070</xdr:rowOff>
    </xdr:to>
    <xdr:sp macro="" textlink="">
      <xdr:nvSpPr>
        <xdr:cNvPr id="305" name="楕円 304"/>
        <xdr:cNvSpPr/>
      </xdr:nvSpPr>
      <xdr:spPr>
        <a:xfrm>
          <a:off x="10426700" y="61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31847</xdr:rowOff>
    </xdr:from>
    <xdr:ext cx="534377" cy="259045"/>
    <xdr:sp macro="" textlink="">
      <xdr:nvSpPr>
        <xdr:cNvPr id="306" name="補助費等該当値テキスト"/>
        <xdr:cNvSpPr txBox="1"/>
      </xdr:nvSpPr>
      <xdr:spPr>
        <a:xfrm>
          <a:off x="10528300" y="60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123549</xdr:rowOff>
    </xdr:from>
    <xdr:to>
      <xdr:col>50</xdr:col>
      <xdr:colOff>165100</xdr:colOff>
      <xdr:row>35</xdr:row>
      <xdr:rowOff>53699</xdr:rowOff>
    </xdr:to>
    <xdr:sp macro="" textlink="">
      <xdr:nvSpPr>
        <xdr:cNvPr id="307" name="楕円 306"/>
        <xdr:cNvSpPr/>
      </xdr:nvSpPr>
      <xdr:spPr>
        <a:xfrm>
          <a:off x="9588500" y="59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44826</xdr:rowOff>
    </xdr:from>
    <xdr:ext cx="599010" cy="259045"/>
    <xdr:sp macro="" textlink="">
      <xdr:nvSpPr>
        <xdr:cNvPr id="308" name="テキスト ボックス 307"/>
        <xdr:cNvSpPr txBox="1"/>
      </xdr:nvSpPr>
      <xdr:spPr>
        <a:xfrm>
          <a:off x="9327095" y="604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135208</xdr:rowOff>
    </xdr:from>
    <xdr:to>
      <xdr:col>46</xdr:col>
      <xdr:colOff>38100</xdr:colOff>
      <xdr:row>35</xdr:row>
      <xdr:rowOff>65358</xdr:rowOff>
    </xdr:to>
    <xdr:sp macro="" textlink="">
      <xdr:nvSpPr>
        <xdr:cNvPr id="309" name="楕円 308"/>
        <xdr:cNvSpPr/>
      </xdr:nvSpPr>
      <xdr:spPr>
        <a:xfrm>
          <a:off x="8699500" y="59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56485</xdr:rowOff>
    </xdr:from>
    <xdr:ext cx="599010" cy="259045"/>
    <xdr:sp macro="" textlink="">
      <xdr:nvSpPr>
        <xdr:cNvPr id="310" name="テキスト ボックス 309"/>
        <xdr:cNvSpPr txBox="1"/>
      </xdr:nvSpPr>
      <xdr:spPr>
        <a:xfrm>
          <a:off x="8450795" y="605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53369</xdr:rowOff>
    </xdr:from>
    <xdr:to>
      <xdr:col>41</xdr:col>
      <xdr:colOff>101600</xdr:colOff>
      <xdr:row>35</xdr:row>
      <xdr:rowOff>154969</xdr:rowOff>
    </xdr:to>
    <xdr:sp macro="" textlink="">
      <xdr:nvSpPr>
        <xdr:cNvPr id="311" name="楕円 310"/>
        <xdr:cNvSpPr/>
      </xdr:nvSpPr>
      <xdr:spPr>
        <a:xfrm>
          <a:off x="7810500" y="60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146096</xdr:rowOff>
    </xdr:from>
    <xdr:ext cx="599010" cy="259045"/>
    <xdr:sp macro="" textlink="">
      <xdr:nvSpPr>
        <xdr:cNvPr id="312" name="テキスト ボックス 311"/>
        <xdr:cNvSpPr txBox="1"/>
      </xdr:nvSpPr>
      <xdr:spPr>
        <a:xfrm>
          <a:off x="7561795" y="61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14115</xdr:rowOff>
    </xdr:from>
    <xdr:to>
      <xdr:col>36</xdr:col>
      <xdr:colOff>165100</xdr:colOff>
      <xdr:row>38</xdr:row>
      <xdr:rowOff>115715</xdr:rowOff>
    </xdr:to>
    <xdr:sp macro="" textlink="">
      <xdr:nvSpPr>
        <xdr:cNvPr id="313" name="楕円 312"/>
        <xdr:cNvSpPr/>
      </xdr:nvSpPr>
      <xdr:spPr>
        <a:xfrm>
          <a:off x="6921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106842</xdr:rowOff>
    </xdr:from>
    <xdr:ext cx="534377" cy="259045"/>
    <xdr:sp macro="" textlink="">
      <xdr:nvSpPr>
        <xdr:cNvPr id="314" name="テキスト ボックス 313"/>
        <xdr:cNvSpPr txBox="1"/>
      </xdr:nvSpPr>
      <xdr:spPr>
        <a:xfrm>
          <a:off x="6705111" y="66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9" name="直線コネクタ 338"/>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40"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41" name="直線コネクタ 340"/>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42"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3" name="直線コネクタ 342"/>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122065</xdr:rowOff>
    </xdr:from>
    <xdr:to>
      <xdr:col>55</xdr:col>
      <xdr:colOff>0</xdr:colOff>
      <xdr:row>57</xdr:row>
      <xdr:rowOff>123208</xdr:rowOff>
    </xdr:to>
    <xdr:cxnSp macro="">
      <xdr:nvCxnSpPr>
        <xdr:cNvPr id="344" name="直線コネクタ 343"/>
        <xdr:cNvCxnSpPr/>
      </xdr:nvCxnSpPr>
      <xdr:spPr>
        <a:xfrm flipV="1">
          <a:off x="9639300" y="9723265"/>
          <a:ext cx="8382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123089</xdr:rowOff>
    </xdr:from>
    <xdr:ext cx="599010" cy="259045"/>
    <xdr:sp macro="" textlink="">
      <xdr:nvSpPr>
        <xdr:cNvPr id="345" name="普通建設事業費平均値テキスト"/>
        <xdr:cNvSpPr txBox="1"/>
      </xdr:nvSpPr>
      <xdr:spPr>
        <a:xfrm>
          <a:off x="10528300" y="972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6" name="フローチャート: 判断 345"/>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123208</xdr:rowOff>
    </xdr:from>
    <xdr:to>
      <xdr:col>50</xdr:col>
      <xdr:colOff>114300</xdr:colOff>
      <xdr:row>58</xdr:row>
      <xdr:rowOff>10819</xdr:rowOff>
    </xdr:to>
    <xdr:cxnSp macro="">
      <xdr:nvCxnSpPr>
        <xdr:cNvPr id="347" name="直線コネクタ 346"/>
        <xdr:cNvCxnSpPr/>
      </xdr:nvCxnSpPr>
      <xdr:spPr>
        <a:xfrm flipV="1">
          <a:off x="8750300" y="9895858"/>
          <a:ext cx="889000" cy="5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8" name="フローチャート: 判断 347"/>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9" name="テキスト ボックス 348"/>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10819</xdr:rowOff>
    </xdr:from>
    <xdr:to>
      <xdr:col>45</xdr:col>
      <xdr:colOff>177800</xdr:colOff>
      <xdr:row>58</xdr:row>
      <xdr:rowOff>97279</xdr:rowOff>
    </xdr:to>
    <xdr:cxnSp macro="">
      <xdr:nvCxnSpPr>
        <xdr:cNvPr id="350" name="直線コネクタ 349"/>
        <xdr:cNvCxnSpPr/>
      </xdr:nvCxnSpPr>
      <xdr:spPr>
        <a:xfrm flipV="1">
          <a:off x="7861300" y="9954919"/>
          <a:ext cx="889000" cy="8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51" name="フローチャート: 判断 350"/>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154270</xdr:rowOff>
    </xdr:from>
    <xdr:ext cx="599010" cy="259045"/>
    <xdr:sp macro="" textlink="">
      <xdr:nvSpPr>
        <xdr:cNvPr id="352" name="テキスト ボックス 351"/>
        <xdr:cNvSpPr txBox="1"/>
      </xdr:nvSpPr>
      <xdr:spPr>
        <a:xfrm>
          <a:off x="84507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122016</xdr:rowOff>
    </xdr:from>
    <xdr:to>
      <xdr:col>41</xdr:col>
      <xdr:colOff>50800</xdr:colOff>
      <xdr:row>58</xdr:row>
      <xdr:rowOff>97279</xdr:rowOff>
    </xdr:to>
    <xdr:cxnSp macro="">
      <xdr:nvCxnSpPr>
        <xdr:cNvPr id="353" name="直線コネクタ 352"/>
        <xdr:cNvCxnSpPr/>
      </xdr:nvCxnSpPr>
      <xdr:spPr>
        <a:xfrm>
          <a:off x="6972300" y="9894666"/>
          <a:ext cx="889000" cy="14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4" name="フローチャート: 判断 353"/>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57441</xdr:rowOff>
    </xdr:from>
    <xdr:ext cx="534377" cy="259045"/>
    <xdr:sp macro="" textlink="">
      <xdr:nvSpPr>
        <xdr:cNvPr id="355" name="テキスト ボックス 354"/>
        <xdr:cNvSpPr txBox="1"/>
      </xdr:nvSpPr>
      <xdr:spPr>
        <a:xfrm>
          <a:off x="7594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6" name="フローチャート: 判断 355"/>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7" name="テキスト ボックス 356"/>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71265</xdr:rowOff>
    </xdr:from>
    <xdr:to>
      <xdr:col>55</xdr:col>
      <xdr:colOff>50800</xdr:colOff>
      <xdr:row>57</xdr:row>
      <xdr:rowOff>1415</xdr:rowOff>
    </xdr:to>
    <xdr:sp macro="" textlink="">
      <xdr:nvSpPr>
        <xdr:cNvPr id="363" name="楕円 362"/>
        <xdr:cNvSpPr/>
      </xdr:nvSpPr>
      <xdr:spPr>
        <a:xfrm>
          <a:off x="10426700" y="96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94142</xdr:rowOff>
    </xdr:from>
    <xdr:ext cx="599010" cy="259045"/>
    <xdr:sp macro="" textlink="">
      <xdr:nvSpPr>
        <xdr:cNvPr id="364" name="普通建設事業費該当値テキスト"/>
        <xdr:cNvSpPr txBox="1"/>
      </xdr:nvSpPr>
      <xdr:spPr>
        <a:xfrm>
          <a:off x="10528300" y="952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72408</xdr:rowOff>
    </xdr:from>
    <xdr:to>
      <xdr:col>50</xdr:col>
      <xdr:colOff>165100</xdr:colOff>
      <xdr:row>58</xdr:row>
      <xdr:rowOff>2558</xdr:rowOff>
    </xdr:to>
    <xdr:sp macro="" textlink="">
      <xdr:nvSpPr>
        <xdr:cNvPr id="365" name="楕円 364"/>
        <xdr:cNvSpPr/>
      </xdr:nvSpPr>
      <xdr:spPr>
        <a:xfrm>
          <a:off x="9588500" y="98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165135</xdr:rowOff>
    </xdr:from>
    <xdr:ext cx="534377" cy="259045"/>
    <xdr:sp macro="" textlink="">
      <xdr:nvSpPr>
        <xdr:cNvPr id="366" name="テキスト ボックス 365"/>
        <xdr:cNvSpPr txBox="1"/>
      </xdr:nvSpPr>
      <xdr:spPr>
        <a:xfrm>
          <a:off x="9359411" y="99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131469</xdr:rowOff>
    </xdr:from>
    <xdr:to>
      <xdr:col>46</xdr:col>
      <xdr:colOff>38100</xdr:colOff>
      <xdr:row>58</xdr:row>
      <xdr:rowOff>61619</xdr:rowOff>
    </xdr:to>
    <xdr:sp macro="" textlink="">
      <xdr:nvSpPr>
        <xdr:cNvPr id="367" name="楕円 366"/>
        <xdr:cNvSpPr/>
      </xdr:nvSpPr>
      <xdr:spPr>
        <a:xfrm>
          <a:off x="8699500" y="99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52746</xdr:rowOff>
    </xdr:from>
    <xdr:ext cx="534377" cy="259045"/>
    <xdr:sp macro="" textlink="">
      <xdr:nvSpPr>
        <xdr:cNvPr id="368" name="テキスト ボックス 367"/>
        <xdr:cNvSpPr txBox="1"/>
      </xdr:nvSpPr>
      <xdr:spPr>
        <a:xfrm>
          <a:off x="8483111" y="999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46479</xdr:rowOff>
    </xdr:from>
    <xdr:to>
      <xdr:col>41</xdr:col>
      <xdr:colOff>101600</xdr:colOff>
      <xdr:row>58</xdr:row>
      <xdr:rowOff>148079</xdr:rowOff>
    </xdr:to>
    <xdr:sp macro="" textlink="">
      <xdr:nvSpPr>
        <xdr:cNvPr id="369" name="楕円 368"/>
        <xdr:cNvSpPr/>
      </xdr:nvSpPr>
      <xdr:spPr>
        <a:xfrm>
          <a:off x="7810500" y="99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139206</xdr:rowOff>
    </xdr:from>
    <xdr:ext cx="534377" cy="259045"/>
    <xdr:sp macro="" textlink="">
      <xdr:nvSpPr>
        <xdr:cNvPr id="370" name="テキスト ボックス 369"/>
        <xdr:cNvSpPr txBox="1"/>
      </xdr:nvSpPr>
      <xdr:spPr>
        <a:xfrm>
          <a:off x="7594111" y="100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71216</xdr:rowOff>
    </xdr:from>
    <xdr:to>
      <xdr:col>36</xdr:col>
      <xdr:colOff>165100</xdr:colOff>
      <xdr:row>58</xdr:row>
      <xdr:rowOff>1366</xdr:rowOff>
    </xdr:to>
    <xdr:sp macro="" textlink="">
      <xdr:nvSpPr>
        <xdr:cNvPr id="371" name="楕円 370"/>
        <xdr:cNvSpPr/>
      </xdr:nvSpPr>
      <xdr:spPr>
        <a:xfrm>
          <a:off x="6921500" y="98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17893</xdr:rowOff>
    </xdr:from>
    <xdr:ext cx="534377" cy="259045"/>
    <xdr:sp macro="" textlink="">
      <xdr:nvSpPr>
        <xdr:cNvPr id="372" name="テキスト ボックス 371"/>
        <xdr:cNvSpPr txBox="1"/>
      </xdr:nvSpPr>
      <xdr:spPr>
        <a:xfrm>
          <a:off x="6705111" y="96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92" name="直線コネクタ 391"/>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3"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4" name="直線コネクタ 393"/>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5"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6" name="直線コネクタ 395"/>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11524</xdr:rowOff>
    </xdr:from>
    <xdr:to>
      <xdr:col>55</xdr:col>
      <xdr:colOff>0</xdr:colOff>
      <xdr:row>74</xdr:row>
      <xdr:rowOff>5397</xdr:rowOff>
    </xdr:to>
    <xdr:cxnSp macro="">
      <xdr:nvCxnSpPr>
        <xdr:cNvPr id="397" name="直線コネクタ 396"/>
        <xdr:cNvCxnSpPr/>
      </xdr:nvCxnSpPr>
      <xdr:spPr>
        <a:xfrm flipV="1">
          <a:off x="9639300" y="12527374"/>
          <a:ext cx="838200" cy="1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167453</xdr:rowOff>
    </xdr:from>
    <xdr:ext cx="534377" cy="259045"/>
    <xdr:sp macro="" textlink="">
      <xdr:nvSpPr>
        <xdr:cNvPr id="398" name="普通建設事業費 （ うち新規整備　）平均値テキスト"/>
        <xdr:cNvSpPr txBox="1"/>
      </xdr:nvSpPr>
      <xdr:spPr>
        <a:xfrm>
          <a:off x="10528300" y="12683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9" name="フローチャート: 判断 398"/>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150033</xdr:rowOff>
    </xdr:from>
    <xdr:to>
      <xdr:col>50</xdr:col>
      <xdr:colOff>114300</xdr:colOff>
      <xdr:row>74</xdr:row>
      <xdr:rowOff>5397</xdr:rowOff>
    </xdr:to>
    <xdr:cxnSp macro="">
      <xdr:nvCxnSpPr>
        <xdr:cNvPr id="400" name="直線コネクタ 399"/>
        <xdr:cNvCxnSpPr/>
      </xdr:nvCxnSpPr>
      <xdr:spPr>
        <a:xfrm>
          <a:off x="8750300" y="12665883"/>
          <a:ext cx="8890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401" name="フローチャート: 判断 400"/>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110258</xdr:rowOff>
    </xdr:from>
    <xdr:ext cx="534377" cy="259045"/>
    <xdr:sp macro="" textlink="">
      <xdr:nvSpPr>
        <xdr:cNvPr id="402" name="テキスト ボックス 401"/>
        <xdr:cNvSpPr txBox="1"/>
      </xdr:nvSpPr>
      <xdr:spPr>
        <a:xfrm>
          <a:off x="93594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150033</xdr:rowOff>
    </xdr:from>
    <xdr:to>
      <xdr:col>45</xdr:col>
      <xdr:colOff>177800</xdr:colOff>
      <xdr:row>74</xdr:row>
      <xdr:rowOff>88265</xdr:rowOff>
    </xdr:to>
    <xdr:cxnSp macro="">
      <xdr:nvCxnSpPr>
        <xdr:cNvPr id="403" name="直線コネクタ 402"/>
        <xdr:cNvCxnSpPr/>
      </xdr:nvCxnSpPr>
      <xdr:spPr>
        <a:xfrm flipV="1">
          <a:off x="7861300" y="12665883"/>
          <a:ext cx="889000" cy="10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4" name="フローチャート: 判断 403"/>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405" name="テキスト ボックス 404"/>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39893</xdr:rowOff>
    </xdr:from>
    <xdr:to>
      <xdr:col>41</xdr:col>
      <xdr:colOff>50800</xdr:colOff>
      <xdr:row>74</xdr:row>
      <xdr:rowOff>88265</xdr:rowOff>
    </xdr:to>
    <xdr:cxnSp macro="">
      <xdr:nvCxnSpPr>
        <xdr:cNvPr id="406" name="直線コネクタ 405"/>
        <xdr:cNvCxnSpPr/>
      </xdr:nvCxnSpPr>
      <xdr:spPr>
        <a:xfrm>
          <a:off x="6972300" y="12555743"/>
          <a:ext cx="889000" cy="2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7" name="フローチャート: 判断 406"/>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16306</xdr:rowOff>
    </xdr:from>
    <xdr:ext cx="534377" cy="259045"/>
    <xdr:sp macro="" textlink="">
      <xdr:nvSpPr>
        <xdr:cNvPr id="408" name="テキスト ボックス 407"/>
        <xdr:cNvSpPr txBox="1"/>
      </xdr:nvSpPr>
      <xdr:spPr>
        <a:xfrm>
          <a:off x="7594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9" name="フローチャート: 判断 408"/>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77616</xdr:rowOff>
    </xdr:from>
    <xdr:ext cx="534377" cy="259045"/>
    <xdr:sp macro="" textlink="">
      <xdr:nvSpPr>
        <xdr:cNvPr id="410" name="テキスト ボックス 409"/>
        <xdr:cNvSpPr txBox="1"/>
      </xdr:nvSpPr>
      <xdr:spPr>
        <a:xfrm>
          <a:off x="6705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132174</xdr:rowOff>
    </xdr:from>
    <xdr:to>
      <xdr:col>55</xdr:col>
      <xdr:colOff>50800</xdr:colOff>
      <xdr:row>73</xdr:row>
      <xdr:rowOff>62324</xdr:rowOff>
    </xdr:to>
    <xdr:sp macro="" textlink="">
      <xdr:nvSpPr>
        <xdr:cNvPr id="416" name="楕円 415"/>
        <xdr:cNvSpPr/>
      </xdr:nvSpPr>
      <xdr:spPr>
        <a:xfrm>
          <a:off x="10426700" y="124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155051</xdr:rowOff>
    </xdr:from>
    <xdr:ext cx="534377" cy="259045"/>
    <xdr:sp macro="" textlink="">
      <xdr:nvSpPr>
        <xdr:cNvPr id="417" name="普通建設事業費 （ うち新規整備　）該当値テキスト"/>
        <xdr:cNvSpPr txBox="1"/>
      </xdr:nvSpPr>
      <xdr:spPr>
        <a:xfrm>
          <a:off x="10528300" y="123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126047</xdr:rowOff>
    </xdr:from>
    <xdr:to>
      <xdr:col>50</xdr:col>
      <xdr:colOff>165100</xdr:colOff>
      <xdr:row>74</xdr:row>
      <xdr:rowOff>56197</xdr:rowOff>
    </xdr:to>
    <xdr:sp macro="" textlink="">
      <xdr:nvSpPr>
        <xdr:cNvPr id="418" name="楕円 417"/>
        <xdr:cNvSpPr/>
      </xdr:nvSpPr>
      <xdr:spPr>
        <a:xfrm>
          <a:off x="9588500" y="126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72724</xdr:rowOff>
    </xdr:from>
    <xdr:ext cx="534377" cy="259045"/>
    <xdr:sp macro="" textlink="">
      <xdr:nvSpPr>
        <xdr:cNvPr id="419" name="テキスト ボックス 418"/>
        <xdr:cNvSpPr txBox="1"/>
      </xdr:nvSpPr>
      <xdr:spPr>
        <a:xfrm>
          <a:off x="9359411" y="124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99233</xdr:rowOff>
    </xdr:from>
    <xdr:to>
      <xdr:col>46</xdr:col>
      <xdr:colOff>38100</xdr:colOff>
      <xdr:row>74</xdr:row>
      <xdr:rowOff>29383</xdr:rowOff>
    </xdr:to>
    <xdr:sp macro="" textlink="">
      <xdr:nvSpPr>
        <xdr:cNvPr id="420" name="楕円 419"/>
        <xdr:cNvSpPr/>
      </xdr:nvSpPr>
      <xdr:spPr>
        <a:xfrm>
          <a:off x="8699500" y="126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20510</xdr:rowOff>
    </xdr:from>
    <xdr:ext cx="534377" cy="259045"/>
    <xdr:sp macro="" textlink="">
      <xdr:nvSpPr>
        <xdr:cNvPr id="421" name="テキスト ボックス 420"/>
        <xdr:cNvSpPr txBox="1"/>
      </xdr:nvSpPr>
      <xdr:spPr>
        <a:xfrm>
          <a:off x="8483111" y="1270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37465</xdr:rowOff>
    </xdr:from>
    <xdr:to>
      <xdr:col>41</xdr:col>
      <xdr:colOff>101600</xdr:colOff>
      <xdr:row>74</xdr:row>
      <xdr:rowOff>139065</xdr:rowOff>
    </xdr:to>
    <xdr:sp macro="" textlink="">
      <xdr:nvSpPr>
        <xdr:cNvPr id="422" name="楕円 421"/>
        <xdr:cNvSpPr/>
      </xdr:nvSpPr>
      <xdr:spPr>
        <a:xfrm>
          <a:off x="7810500" y="127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130192</xdr:rowOff>
    </xdr:from>
    <xdr:ext cx="534377" cy="259045"/>
    <xdr:sp macro="" textlink="">
      <xdr:nvSpPr>
        <xdr:cNvPr id="423" name="テキスト ボックス 422"/>
        <xdr:cNvSpPr txBox="1"/>
      </xdr:nvSpPr>
      <xdr:spPr>
        <a:xfrm>
          <a:off x="7594111" y="128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160543</xdr:rowOff>
    </xdr:from>
    <xdr:to>
      <xdr:col>36</xdr:col>
      <xdr:colOff>165100</xdr:colOff>
      <xdr:row>73</xdr:row>
      <xdr:rowOff>90693</xdr:rowOff>
    </xdr:to>
    <xdr:sp macro="" textlink="">
      <xdr:nvSpPr>
        <xdr:cNvPr id="424" name="楕円 423"/>
        <xdr:cNvSpPr/>
      </xdr:nvSpPr>
      <xdr:spPr>
        <a:xfrm>
          <a:off x="6921500" y="125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81820</xdr:rowOff>
    </xdr:from>
    <xdr:ext cx="534377" cy="259045"/>
    <xdr:sp macro="" textlink="">
      <xdr:nvSpPr>
        <xdr:cNvPr id="425" name="テキスト ボックス 424"/>
        <xdr:cNvSpPr txBox="1"/>
      </xdr:nvSpPr>
      <xdr:spPr>
        <a:xfrm>
          <a:off x="6705111" y="125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8" name="直線コネクタ 447"/>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9"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50" name="直線コネクタ 449"/>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51"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52" name="直線コネクタ 451"/>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8370</xdr:rowOff>
    </xdr:from>
    <xdr:to>
      <xdr:col>55</xdr:col>
      <xdr:colOff>0</xdr:colOff>
      <xdr:row>97</xdr:row>
      <xdr:rowOff>67977</xdr:rowOff>
    </xdr:to>
    <xdr:cxnSp macro="">
      <xdr:nvCxnSpPr>
        <xdr:cNvPr id="453" name="直線コネクタ 452"/>
        <xdr:cNvCxnSpPr/>
      </xdr:nvCxnSpPr>
      <xdr:spPr>
        <a:xfrm flipV="1">
          <a:off x="9639300" y="16639020"/>
          <a:ext cx="838200" cy="5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136886</xdr:rowOff>
    </xdr:from>
    <xdr:ext cx="534377" cy="259045"/>
    <xdr:sp macro="" textlink="">
      <xdr:nvSpPr>
        <xdr:cNvPr id="454" name="普通建設事業費 （ うち更新整備　）平均値テキスト"/>
        <xdr:cNvSpPr txBox="1"/>
      </xdr:nvSpPr>
      <xdr:spPr>
        <a:xfrm>
          <a:off x="10528300" y="1642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5" name="フローチャート: 判断 454"/>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67977</xdr:rowOff>
    </xdr:from>
    <xdr:to>
      <xdr:col>50</xdr:col>
      <xdr:colOff>114300</xdr:colOff>
      <xdr:row>97</xdr:row>
      <xdr:rowOff>120002</xdr:rowOff>
    </xdr:to>
    <xdr:cxnSp macro="">
      <xdr:nvCxnSpPr>
        <xdr:cNvPr id="456" name="直線コネクタ 455"/>
        <xdr:cNvCxnSpPr/>
      </xdr:nvCxnSpPr>
      <xdr:spPr>
        <a:xfrm flipV="1">
          <a:off x="8750300" y="16698627"/>
          <a:ext cx="889000" cy="5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7" name="フローチャート: 判断 456"/>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8" name="テキスト ボックス 457"/>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120002</xdr:rowOff>
    </xdr:from>
    <xdr:to>
      <xdr:col>45</xdr:col>
      <xdr:colOff>177800</xdr:colOff>
      <xdr:row>98</xdr:row>
      <xdr:rowOff>20999</xdr:rowOff>
    </xdr:to>
    <xdr:cxnSp macro="">
      <xdr:nvCxnSpPr>
        <xdr:cNvPr id="459" name="直線コネクタ 458"/>
        <xdr:cNvCxnSpPr/>
      </xdr:nvCxnSpPr>
      <xdr:spPr>
        <a:xfrm flipV="1">
          <a:off x="7861300" y="16750652"/>
          <a:ext cx="889000" cy="7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60" name="フローチャート: 判断 459"/>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61" name="テキスト ボックス 460"/>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153015</xdr:rowOff>
    </xdr:from>
    <xdr:to>
      <xdr:col>41</xdr:col>
      <xdr:colOff>50800</xdr:colOff>
      <xdr:row>98</xdr:row>
      <xdr:rowOff>20999</xdr:rowOff>
    </xdr:to>
    <xdr:cxnSp macro="">
      <xdr:nvCxnSpPr>
        <xdr:cNvPr id="462" name="直線コネクタ 461"/>
        <xdr:cNvCxnSpPr/>
      </xdr:nvCxnSpPr>
      <xdr:spPr>
        <a:xfrm>
          <a:off x="6972300" y="16783665"/>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3" name="フローチャート: 判断 462"/>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128421</xdr:rowOff>
    </xdr:from>
    <xdr:ext cx="534377" cy="259045"/>
    <xdr:sp macro="" textlink="">
      <xdr:nvSpPr>
        <xdr:cNvPr id="464" name="テキスト ボックス 463"/>
        <xdr:cNvSpPr txBox="1"/>
      </xdr:nvSpPr>
      <xdr:spPr>
        <a:xfrm>
          <a:off x="7594111" y="169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5" name="フローチャート: 判断 464"/>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45668</xdr:rowOff>
    </xdr:from>
    <xdr:ext cx="534377" cy="259045"/>
    <xdr:sp macro="" textlink="">
      <xdr:nvSpPr>
        <xdr:cNvPr id="466" name="テキスト ボックス 465"/>
        <xdr:cNvSpPr txBox="1"/>
      </xdr:nvSpPr>
      <xdr:spPr>
        <a:xfrm>
          <a:off x="6705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129020</xdr:rowOff>
    </xdr:from>
    <xdr:to>
      <xdr:col>55</xdr:col>
      <xdr:colOff>50800</xdr:colOff>
      <xdr:row>97</xdr:row>
      <xdr:rowOff>59170</xdr:rowOff>
    </xdr:to>
    <xdr:sp macro="" textlink="">
      <xdr:nvSpPr>
        <xdr:cNvPr id="472" name="楕円 471"/>
        <xdr:cNvSpPr/>
      </xdr:nvSpPr>
      <xdr:spPr>
        <a:xfrm>
          <a:off x="10426700" y="165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107447</xdr:rowOff>
    </xdr:from>
    <xdr:ext cx="534377" cy="259045"/>
    <xdr:sp macro="" textlink="">
      <xdr:nvSpPr>
        <xdr:cNvPr id="473" name="普通建設事業費 （ うち更新整備　）該当値テキスト"/>
        <xdr:cNvSpPr txBox="1"/>
      </xdr:nvSpPr>
      <xdr:spPr>
        <a:xfrm>
          <a:off x="10528300" y="165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17177</xdr:rowOff>
    </xdr:from>
    <xdr:to>
      <xdr:col>50</xdr:col>
      <xdr:colOff>165100</xdr:colOff>
      <xdr:row>97</xdr:row>
      <xdr:rowOff>118777</xdr:rowOff>
    </xdr:to>
    <xdr:sp macro="" textlink="">
      <xdr:nvSpPr>
        <xdr:cNvPr id="474" name="楕円 473"/>
        <xdr:cNvSpPr/>
      </xdr:nvSpPr>
      <xdr:spPr>
        <a:xfrm>
          <a:off x="9588500" y="166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109904</xdr:rowOff>
    </xdr:from>
    <xdr:ext cx="534377" cy="259045"/>
    <xdr:sp macro="" textlink="">
      <xdr:nvSpPr>
        <xdr:cNvPr id="475" name="テキスト ボックス 474"/>
        <xdr:cNvSpPr txBox="1"/>
      </xdr:nvSpPr>
      <xdr:spPr>
        <a:xfrm>
          <a:off x="9359411" y="167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69202</xdr:rowOff>
    </xdr:from>
    <xdr:to>
      <xdr:col>46</xdr:col>
      <xdr:colOff>38100</xdr:colOff>
      <xdr:row>97</xdr:row>
      <xdr:rowOff>170802</xdr:rowOff>
    </xdr:to>
    <xdr:sp macro="" textlink="">
      <xdr:nvSpPr>
        <xdr:cNvPr id="476" name="楕円 475"/>
        <xdr:cNvSpPr/>
      </xdr:nvSpPr>
      <xdr:spPr>
        <a:xfrm>
          <a:off x="8699500" y="166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15879</xdr:rowOff>
    </xdr:from>
    <xdr:ext cx="534377" cy="259045"/>
    <xdr:sp macro="" textlink="">
      <xdr:nvSpPr>
        <xdr:cNvPr id="477" name="テキスト ボックス 476"/>
        <xdr:cNvSpPr txBox="1"/>
      </xdr:nvSpPr>
      <xdr:spPr>
        <a:xfrm>
          <a:off x="8483111" y="164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141649</xdr:rowOff>
    </xdr:from>
    <xdr:to>
      <xdr:col>41</xdr:col>
      <xdr:colOff>101600</xdr:colOff>
      <xdr:row>98</xdr:row>
      <xdr:rowOff>71799</xdr:rowOff>
    </xdr:to>
    <xdr:sp macro="" textlink="">
      <xdr:nvSpPr>
        <xdr:cNvPr id="478" name="楕円 477"/>
        <xdr:cNvSpPr/>
      </xdr:nvSpPr>
      <xdr:spPr>
        <a:xfrm>
          <a:off x="7810500" y="167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88326</xdr:rowOff>
    </xdr:from>
    <xdr:ext cx="534377" cy="259045"/>
    <xdr:sp macro="" textlink="">
      <xdr:nvSpPr>
        <xdr:cNvPr id="479" name="テキスト ボックス 478"/>
        <xdr:cNvSpPr txBox="1"/>
      </xdr:nvSpPr>
      <xdr:spPr>
        <a:xfrm>
          <a:off x="7594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102215</xdr:rowOff>
    </xdr:from>
    <xdr:to>
      <xdr:col>36</xdr:col>
      <xdr:colOff>165100</xdr:colOff>
      <xdr:row>98</xdr:row>
      <xdr:rowOff>32365</xdr:rowOff>
    </xdr:to>
    <xdr:sp macro="" textlink="">
      <xdr:nvSpPr>
        <xdr:cNvPr id="480" name="楕円 479"/>
        <xdr:cNvSpPr/>
      </xdr:nvSpPr>
      <xdr:spPr>
        <a:xfrm>
          <a:off x="6921500" y="1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48892</xdr:rowOff>
    </xdr:from>
    <xdr:ext cx="534377" cy="259045"/>
    <xdr:sp macro="" textlink="">
      <xdr:nvSpPr>
        <xdr:cNvPr id="481" name="テキスト ボックス 480"/>
        <xdr:cNvSpPr txBox="1"/>
      </xdr:nvSpPr>
      <xdr:spPr>
        <a:xfrm>
          <a:off x="6705111" y="16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501" name="直線コネクタ 500"/>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502"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3" name="直線コネクタ 502"/>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4"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5" name="直線コネクタ 504"/>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29766</xdr:rowOff>
    </xdr:from>
    <xdr:to>
      <xdr:col>85</xdr:col>
      <xdr:colOff>127000</xdr:colOff>
      <xdr:row>37</xdr:row>
      <xdr:rowOff>165029</xdr:rowOff>
    </xdr:to>
    <xdr:cxnSp macro="">
      <xdr:nvCxnSpPr>
        <xdr:cNvPr id="506" name="直線コネクタ 505"/>
        <xdr:cNvCxnSpPr/>
      </xdr:nvCxnSpPr>
      <xdr:spPr>
        <a:xfrm flipV="1">
          <a:off x="15481300" y="6373416"/>
          <a:ext cx="838200" cy="1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12737</xdr:rowOff>
    </xdr:from>
    <xdr:ext cx="469744" cy="259045"/>
    <xdr:sp macro="" textlink="">
      <xdr:nvSpPr>
        <xdr:cNvPr id="507" name="災害復旧事業費平均値テキスト"/>
        <xdr:cNvSpPr txBox="1"/>
      </xdr:nvSpPr>
      <xdr:spPr>
        <a:xfrm>
          <a:off x="16370300" y="6356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8" name="フローチャート: 判断 507"/>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165029</xdr:rowOff>
    </xdr:from>
    <xdr:to>
      <xdr:col>81</xdr:col>
      <xdr:colOff>50800</xdr:colOff>
      <xdr:row>38</xdr:row>
      <xdr:rowOff>84287</xdr:rowOff>
    </xdr:to>
    <xdr:cxnSp macro="">
      <xdr:nvCxnSpPr>
        <xdr:cNvPr id="509" name="直線コネクタ 508"/>
        <xdr:cNvCxnSpPr/>
      </xdr:nvCxnSpPr>
      <xdr:spPr>
        <a:xfrm flipV="1">
          <a:off x="14592300" y="6508679"/>
          <a:ext cx="889000" cy="9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10" name="フローチャート: 判断 509"/>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11" name="テキスト ボックス 510"/>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84287</xdr:rowOff>
    </xdr:from>
    <xdr:to>
      <xdr:col>76</xdr:col>
      <xdr:colOff>114300</xdr:colOff>
      <xdr:row>38</xdr:row>
      <xdr:rowOff>113205</xdr:rowOff>
    </xdr:to>
    <xdr:cxnSp macro="">
      <xdr:nvCxnSpPr>
        <xdr:cNvPr id="512" name="直線コネクタ 511"/>
        <xdr:cNvCxnSpPr/>
      </xdr:nvCxnSpPr>
      <xdr:spPr>
        <a:xfrm flipV="1">
          <a:off x="13703300" y="659938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3" name="フローチャート: 判断 512"/>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4" name="テキスト ボックス 513"/>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55483</xdr:rowOff>
    </xdr:from>
    <xdr:to>
      <xdr:col>71</xdr:col>
      <xdr:colOff>177800</xdr:colOff>
      <xdr:row>38</xdr:row>
      <xdr:rowOff>113205</xdr:rowOff>
    </xdr:to>
    <xdr:cxnSp macro="">
      <xdr:nvCxnSpPr>
        <xdr:cNvPr id="515" name="直線コネクタ 514"/>
        <xdr:cNvCxnSpPr/>
      </xdr:nvCxnSpPr>
      <xdr:spPr>
        <a:xfrm>
          <a:off x="12814300" y="6570583"/>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6" name="フローチャート: 判断 515"/>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7" name="テキスト ボックス 516"/>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8" name="フローチャート: 判断 517"/>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9" name="テキスト ボックス 518"/>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150416</xdr:rowOff>
    </xdr:from>
    <xdr:to>
      <xdr:col>85</xdr:col>
      <xdr:colOff>177800</xdr:colOff>
      <xdr:row>37</xdr:row>
      <xdr:rowOff>80566</xdr:rowOff>
    </xdr:to>
    <xdr:sp macro="" textlink="">
      <xdr:nvSpPr>
        <xdr:cNvPr id="525" name="楕円 524"/>
        <xdr:cNvSpPr/>
      </xdr:nvSpPr>
      <xdr:spPr>
        <a:xfrm>
          <a:off x="16268700" y="63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1843</xdr:rowOff>
    </xdr:from>
    <xdr:ext cx="534377" cy="259045"/>
    <xdr:sp macro="" textlink="">
      <xdr:nvSpPr>
        <xdr:cNvPr id="526" name="災害復旧事業費該当値テキスト"/>
        <xdr:cNvSpPr txBox="1"/>
      </xdr:nvSpPr>
      <xdr:spPr>
        <a:xfrm>
          <a:off x="16370300" y="617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114229</xdr:rowOff>
    </xdr:from>
    <xdr:to>
      <xdr:col>81</xdr:col>
      <xdr:colOff>101600</xdr:colOff>
      <xdr:row>38</xdr:row>
      <xdr:rowOff>44379</xdr:rowOff>
    </xdr:to>
    <xdr:sp macro="" textlink="">
      <xdr:nvSpPr>
        <xdr:cNvPr id="527" name="楕円 526"/>
        <xdr:cNvSpPr/>
      </xdr:nvSpPr>
      <xdr:spPr>
        <a:xfrm>
          <a:off x="15430500" y="64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35506</xdr:rowOff>
    </xdr:from>
    <xdr:ext cx="469744" cy="259045"/>
    <xdr:sp macro="" textlink="">
      <xdr:nvSpPr>
        <xdr:cNvPr id="528" name="テキスト ボックス 527"/>
        <xdr:cNvSpPr txBox="1"/>
      </xdr:nvSpPr>
      <xdr:spPr>
        <a:xfrm>
          <a:off x="15233728" y="655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33487</xdr:rowOff>
    </xdr:from>
    <xdr:to>
      <xdr:col>76</xdr:col>
      <xdr:colOff>165100</xdr:colOff>
      <xdr:row>38</xdr:row>
      <xdr:rowOff>135087</xdr:rowOff>
    </xdr:to>
    <xdr:sp macro="" textlink="">
      <xdr:nvSpPr>
        <xdr:cNvPr id="529" name="楕円 528"/>
        <xdr:cNvSpPr/>
      </xdr:nvSpPr>
      <xdr:spPr>
        <a:xfrm>
          <a:off x="14541500" y="65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126214</xdr:rowOff>
    </xdr:from>
    <xdr:ext cx="469744" cy="259045"/>
    <xdr:sp macro="" textlink="">
      <xdr:nvSpPr>
        <xdr:cNvPr id="530" name="テキスト ボックス 529"/>
        <xdr:cNvSpPr txBox="1"/>
      </xdr:nvSpPr>
      <xdr:spPr>
        <a:xfrm>
          <a:off x="14357428" y="664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62405</xdr:rowOff>
    </xdr:from>
    <xdr:to>
      <xdr:col>72</xdr:col>
      <xdr:colOff>38100</xdr:colOff>
      <xdr:row>38</xdr:row>
      <xdr:rowOff>164005</xdr:rowOff>
    </xdr:to>
    <xdr:sp macro="" textlink="">
      <xdr:nvSpPr>
        <xdr:cNvPr id="531" name="楕円 530"/>
        <xdr:cNvSpPr/>
      </xdr:nvSpPr>
      <xdr:spPr>
        <a:xfrm>
          <a:off x="13652500" y="657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155132</xdr:rowOff>
    </xdr:from>
    <xdr:ext cx="469744" cy="259045"/>
    <xdr:sp macro="" textlink="">
      <xdr:nvSpPr>
        <xdr:cNvPr id="532" name="テキスト ボックス 531"/>
        <xdr:cNvSpPr txBox="1"/>
      </xdr:nvSpPr>
      <xdr:spPr>
        <a:xfrm>
          <a:off x="13468428" y="667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4683</xdr:rowOff>
    </xdr:from>
    <xdr:to>
      <xdr:col>67</xdr:col>
      <xdr:colOff>101600</xdr:colOff>
      <xdr:row>38</xdr:row>
      <xdr:rowOff>106283</xdr:rowOff>
    </xdr:to>
    <xdr:sp macro="" textlink="">
      <xdr:nvSpPr>
        <xdr:cNvPr id="533" name="楕円 532"/>
        <xdr:cNvSpPr/>
      </xdr:nvSpPr>
      <xdr:spPr>
        <a:xfrm>
          <a:off x="12763500" y="6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97410</xdr:rowOff>
    </xdr:from>
    <xdr:ext cx="469744" cy="259045"/>
    <xdr:sp macro="" textlink="">
      <xdr:nvSpPr>
        <xdr:cNvPr id="534" name="テキスト ボックス 533"/>
        <xdr:cNvSpPr txBox="1"/>
      </xdr:nvSpPr>
      <xdr:spPr>
        <a:xfrm>
          <a:off x="12579428" y="661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1" name="直線コネクタ 59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2" name="テキスト ボックス 59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3" name="直線コネクタ 59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4" name="テキスト ボックス 59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5" name="直線コネクタ 59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6" name="テキスト ボックス 59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7" name="直線コネクタ 59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8" name="テキスト ボックス 59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602" name="直線コネクタ 601"/>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3"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4" name="直線コネクタ 603"/>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5"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6" name="直線コネクタ 605"/>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154147</xdr:rowOff>
    </xdr:from>
    <xdr:to>
      <xdr:col>85</xdr:col>
      <xdr:colOff>127000</xdr:colOff>
      <xdr:row>74</xdr:row>
      <xdr:rowOff>140683</xdr:rowOff>
    </xdr:to>
    <xdr:cxnSp macro="">
      <xdr:nvCxnSpPr>
        <xdr:cNvPr id="607" name="直線コネクタ 606"/>
        <xdr:cNvCxnSpPr/>
      </xdr:nvCxnSpPr>
      <xdr:spPr>
        <a:xfrm>
          <a:off x="15481300" y="12669997"/>
          <a:ext cx="838200" cy="15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81670</xdr:rowOff>
    </xdr:from>
    <xdr:ext cx="534377" cy="259045"/>
    <xdr:sp macro="" textlink="">
      <xdr:nvSpPr>
        <xdr:cNvPr id="608" name="公債費平均値テキスト"/>
        <xdr:cNvSpPr txBox="1"/>
      </xdr:nvSpPr>
      <xdr:spPr>
        <a:xfrm>
          <a:off x="16370300" y="1242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9" name="フローチャート: 判断 608"/>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154147</xdr:rowOff>
    </xdr:from>
    <xdr:to>
      <xdr:col>81</xdr:col>
      <xdr:colOff>50800</xdr:colOff>
      <xdr:row>74</xdr:row>
      <xdr:rowOff>11570</xdr:rowOff>
    </xdr:to>
    <xdr:cxnSp macro="">
      <xdr:nvCxnSpPr>
        <xdr:cNvPr id="610" name="直線コネクタ 609"/>
        <xdr:cNvCxnSpPr/>
      </xdr:nvCxnSpPr>
      <xdr:spPr>
        <a:xfrm flipV="1">
          <a:off x="14592300" y="12669997"/>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11" name="フローチャート: 判断 610"/>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12" name="テキスト ボックス 611"/>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8072</xdr:rowOff>
    </xdr:from>
    <xdr:to>
      <xdr:col>76</xdr:col>
      <xdr:colOff>114300</xdr:colOff>
      <xdr:row>74</xdr:row>
      <xdr:rowOff>11570</xdr:rowOff>
    </xdr:to>
    <xdr:cxnSp macro="">
      <xdr:nvCxnSpPr>
        <xdr:cNvPr id="613" name="直線コネクタ 612"/>
        <xdr:cNvCxnSpPr/>
      </xdr:nvCxnSpPr>
      <xdr:spPr>
        <a:xfrm>
          <a:off x="13703300" y="12695372"/>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4" name="フローチャート: 判断 613"/>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15" name="テキスト ボックス 614"/>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6403</xdr:rowOff>
    </xdr:from>
    <xdr:to>
      <xdr:col>71</xdr:col>
      <xdr:colOff>177800</xdr:colOff>
      <xdr:row>74</xdr:row>
      <xdr:rowOff>8072</xdr:rowOff>
    </xdr:to>
    <xdr:cxnSp macro="">
      <xdr:nvCxnSpPr>
        <xdr:cNvPr id="616" name="直線コネクタ 615"/>
        <xdr:cNvCxnSpPr/>
      </xdr:nvCxnSpPr>
      <xdr:spPr>
        <a:xfrm>
          <a:off x="12814300" y="12693703"/>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7" name="フローチャート: 判断 616"/>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8" name="テキスト ボックス 617"/>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9" name="フローチャート: 判断 618"/>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117896</xdr:rowOff>
    </xdr:from>
    <xdr:ext cx="534377" cy="259045"/>
    <xdr:sp macro="" textlink="">
      <xdr:nvSpPr>
        <xdr:cNvPr id="620" name="テキスト ボックス 619"/>
        <xdr:cNvSpPr txBox="1"/>
      </xdr:nvSpPr>
      <xdr:spPr>
        <a:xfrm>
          <a:off x="12547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89883</xdr:rowOff>
    </xdr:from>
    <xdr:to>
      <xdr:col>85</xdr:col>
      <xdr:colOff>177800</xdr:colOff>
      <xdr:row>75</xdr:row>
      <xdr:rowOff>20033</xdr:rowOff>
    </xdr:to>
    <xdr:sp macro="" textlink="">
      <xdr:nvSpPr>
        <xdr:cNvPr id="626" name="楕円 625"/>
        <xdr:cNvSpPr/>
      </xdr:nvSpPr>
      <xdr:spPr>
        <a:xfrm>
          <a:off x="16268700" y="127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68310</xdr:rowOff>
    </xdr:from>
    <xdr:ext cx="534377" cy="259045"/>
    <xdr:sp macro="" textlink="">
      <xdr:nvSpPr>
        <xdr:cNvPr id="627" name="公債費該当値テキスト"/>
        <xdr:cNvSpPr txBox="1"/>
      </xdr:nvSpPr>
      <xdr:spPr>
        <a:xfrm>
          <a:off x="16370300" y="127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103347</xdr:rowOff>
    </xdr:from>
    <xdr:to>
      <xdr:col>81</xdr:col>
      <xdr:colOff>101600</xdr:colOff>
      <xdr:row>74</xdr:row>
      <xdr:rowOff>33497</xdr:rowOff>
    </xdr:to>
    <xdr:sp macro="" textlink="">
      <xdr:nvSpPr>
        <xdr:cNvPr id="628" name="楕円 627"/>
        <xdr:cNvSpPr/>
      </xdr:nvSpPr>
      <xdr:spPr>
        <a:xfrm>
          <a:off x="15430500" y="126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24624</xdr:rowOff>
    </xdr:from>
    <xdr:ext cx="534377" cy="259045"/>
    <xdr:sp macro="" textlink="">
      <xdr:nvSpPr>
        <xdr:cNvPr id="629" name="テキスト ボックス 628"/>
        <xdr:cNvSpPr txBox="1"/>
      </xdr:nvSpPr>
      <xdr:spPr>
        <a:xfrm>
          <a:off x="15201411" y="127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132220</xdr:rowOff>
    </xdr:from>
    <xdr:to>
      <xdr:col>76</xdr:col>
      <xdr:colOff>165100</xdr:colOff>
      <xdr:row>74</xdr:row>
      <xdr:rowOff>62370</xdr:rowOff>
    </xdr:to>
    <xdr:sp macro="" textlink="">
      <xdr:nvSpPr>
        <xdr:cNvPr id="630" name="楕円 629"/>
        <xdr:cNvSpPr/>
      </xdr:nvSpPr>
      <xdr:spPr>
        <a:xfrm>
          <a:off x="14541500" y="126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53497</xdr:rowOff>
    </xdr:from>
    <xdr:ext cx="534377" cy="259045"/>
    <xdr:sp macro="" textlink="">
      <xdr:nvSpPr>
        <xdr:cNvPr id="631" name="テキスト ボックス 630"/>
        <xdr:cNvSpPr txBox="1"/>
      </xdr:nvSpPr>
      <xdr:spPr>
        <a:xfrm>
          <a:off x="14325111" y="127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128722</xdr:rowOff>
    </xdr:from>
    <xdr:to>
      <xdr:col>72</xdr:col>
      <xdr:colOff>38100</xdr:colOff>
      <xdr:row>74</xdr:row>
      <xdr:rowOff>58872</xdr:rowOff>
    </xdr:to>
    <xdr:sp macro="" textlink="">
      <xdr:nvSpPr>
        <xdr:cNvPr id="632" name="楕円 631"/>
        <xdr:cNvSpPr/>
      </xdr:nvSpPr>
      <xdr:spPr>
        <a:xfrm>
          <a:off x="13652500" y="1264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49999</xdr:rowOff>
    </xdr:from>
    <xdr:ext cx="534377" cy="259045"/>
    <xdr:sp macro="" textlink="">
      <xdr:nvSpPr>
        <xdr:cNvPr id="633" name="テキスト ボックス 632"/>
        <xdr:cNvSpPr txBox="1"/>
      </xdr:nvSpPr>
      <xdr:spPr>
        <a:xfrm>
          <a:off x="13436111" y="1273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127053</xdr:rowOff>
    </xdr:from>
    <xdr:to>
      <xdr:col>67</xdr:col>
      <xdr:colOff>101600</xdr:colOff>
      <xdr:row>74</xdr:row>
      <xdr:rowOff>57203</xdr:rowOff>
    </xdr:to>
    <xdr:sp macro="" textlink="">
      <xdr:nvSpPr>
        <xdr:cNvPr id="634" name="楕円 633"/>
        <xdr:cNvSpPr/>
      </xdr:nvSpPr>
      <xdr:spPr>
        <a:xfrm>
          <a:off x="12763500" y="126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48330</xdr:rowOff>
    </xdr:from>
    <xdr:ext cx="534377" cy="259045"/>
    <xdr:sp macro="" textlink="">
      <xdr:nvSpPr>
        <xdr:cNvPr id="635" name="テキスト ボックス 634"/>
        <xdr:cNvSpPr txBox="1"/>
      </xdr:nvSpPr>
      <xdr:spPr>
        <a:xfrm>
          <a:off x="12547111" y="127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4" name="直線コネクタ 64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5" name="テキスト ボックス 64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8" name="直線コネクタ 64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9" name="テキスト ボックス 64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3" name="直線コネクタ 652"/>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4" name="積立金最小値テキスト"/>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5" name="直線コネクタ 654"/>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6" name="積立金最大値テキスト"/>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7" name="直線コネクタ 656"/>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27972</xdr:rowOff>
    </xdr:from>
    <xdr:to>
      <xdr:col>85</xdr:col>
      <xdr:colOff>127000</xdr:colOff>
      <xdr:row>95</xdr:row>
      <xdr:rowOff>157531</xdr:rowOff>
    </xdr:to>
    <xdr:cxnSp macro="">
      <xdr:nvCxnSpPr>
        <xdr:cNvPr id="658" name="直線コネクタ 657"/>
        <xdr:cNvCxnSpPr/>
      </xdr:nvCxnSpPr>
      <xdr:spPr>
        <a:xfrm flipV="1">
          <a:off x="15481300" y="16315722"/>
          <a:ext cx="838200" cy="1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9" name="積立金平均値テキスト"/>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60" name="フローチャート: 判断 659"/>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73177</xdr:rowOff>
    </xdr:from>
    <xdr:to>
      <xdr:col>81</xdr:col>
      <xdr:colOff>50800</xdr:colOff>
      <xdr:row>95</xdr:row>
      <xdr:rowOff>157531</xdr:rowOff>
    </xdr:to>
    <xdr:cxnSp macro="">
      <xdr:nvCxnSpPr>
        <xdr:cNvPr id="661" name="直線コネクタ 660"/>
        <xdr:cNvCxnSpPr/>
      </xdr:nvCxnSpPr>
      <xdr:spPr>
        <a:xfrm>
          <a:off x="14592300" y="16360927"/>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62" name="フローチャート: 判断 661"/>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3" name="テキスト ボックス 662"/>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143529</xdr:rowOff>
    </xdr:from>
    <xdr:to>
      <xdr:col>76</xdr:col>
      <xdr:colOff>114300</xdr:colOff>
      <xdr:row>95</xdr:row>
      <xdr:rowOff>73177</xdr:rowOff>
    </xdr:to>
    <xdr:cxnSp macro="">
      <xdr:nvCxnSpPr>
        <xdr:cNvPr id="664" name="直線コネクタ 663"/>
        <xdr:cNvCxnSpPr/>
      </xdr:nvCxnSpPr>
      <xdr:spPr>
        <a:xfrm>
          <a:off x="13703300" y="16259829"/>
          <a:ext cx="889000" cy="1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5" name="フローチャート: 判断 664"/>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6" name="テキスト ボックス 665"/>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25572</xdr:rowOff>
    </xdr:from>
    <xdr:to>
      <xdr:col>71</xdr:col>
      <xdr:colOff>177800</xdr:colOff>
      <xdr:row>94</xdr:row>
      <xdr:rowOff>143529</xdr:rowOff>
    </xdr:to>
    <xdr:cxnSp macro="">
      <xdr:nvCxnSpPr>
        <xdr:cNvPr id="667" name="直線コネクタ 666"/>
        <xdr:cNvCxnSpPr/>
      </xdr:nvCxnSpPr>
      <xdr:spPr>
        <a:xfrm>
          <a:off x="12814300" y="16141872"/>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8" name="フローチャート: 判断 667"/>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9" name="テキスト ボックス 668"/>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70" name="フローチャート: 判断 669"/>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35380</xdr:rowOff>
    </xdr:from>
    <xdr:ext cx="469744" cy="259045"/>
    <xdr:sp macro="" textlink="">
      <xdr:nvSpPr>
        <xdr:cNvPr id="671" name="テキスト ボックス 670"/>
        <xdr:cNvSpPr txBox="1"/>
      </xdr:nvSpPr>
      <xdr:spPr>
        <a:xfrm>
          <a:off x="12579428" y="163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148622</xdr:rowOff>
    </xdr:from>
    <xdr:to>
      <xdr:col>85</xdr:col>
      <xdr:colOff>177800</xdr:colOff>
      <xdr:row>95</xdr:row>
      <xdr:rowOff>78772</xdr:rowOff>
    </xdr:to>
    <xdr:sp macro="" textlink="">
      <xdr:nvSpPr>
        <xdr:cNvPr id="677" name="楕円 676"/>
        <xdr:cNvSpPr/>
      </xdr:nvSpPr>
      <xdr:spPr>
        <a:xfrm>
          <a:off x="16268700" y="162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127049</xdr:rowOff>
    </xdr:from>
    <xdr:ext cx="469744" cy="259045"/>
    <xdr:sp macro="" textlink="">
      <xdr:nvSpPr>
        <xdr:cNvPr id="678" name="積立金該当値テキスト"/>
        <xdr:cNvSpPr txBox="1"/>
      </xdr:nvSpPr>
      <xdr:spPr>
        <a:xfrm>
          <a:off x="16370300" y="16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106731</xdr:rowOff>
    </xdr:from>
    <xdr:to>
      <xdr:col>81</xdr:col>
      <xdr:colOff>101600</xdr:colOff>
      <xdr:row>96</xdr:row>
      <xdr:rowOff>36881</xdr:rowOff>
    </xdr:to>
    <xdr:sp macro="" textlink="">
      <xdr:nvSpPr>
        <xdr:cNvPr id="679" name="楕円 678"/>
        <xdr:cNvSpPr/>
      </xdr:nvSpPr>
      <xdr:spPr>
        <a:xfrm>
          <a:off x="15430500" y="163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28008</xdr:rowOff>
    </xdr:from>
    <xdr:ext cx="469744" cy="259045"/>
    <xdr:sp macro="" textlink="">
      <xdr:nvSpPr>
        <xdr:cNvPr id="680" name="テキスト ボックス 679"/>
        <xdr:cNvSpPr txBox="1"/>
      </xdr:nvSpPr>
      <xdr:spPr>
        <a:xfrm>
          <a:off x="15233728" y="1648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22377</xdr:rowOff>
    </xdr:from>
    <xdr:to>
      <xdr:col>76</xdr:col>
      <xdr:colOff>165100</xdr:colOff>
      <xdr:row>95</xdr:row>
      <xdr:rowOff>123977</xdr:rowOff>
    </xdr:to>
    <xdr:sp macro="" textlink="">
      <xdr:nvSpPr>
        <xdr:cNvPr id="681" name="楕円 680"/>
        <xdr:cNvSpPr/>
      </xdr:nvSpPr>
      <xdr:spPr>
        <a:xfrm>
          <a:off x="14541500" y="163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115104</xdr:rowOff>
    </xdr:from>
    <xdr:ext cx="469744" cy="259045"/>
    <xdr:sp macro="" textlink="">
      <xdr:nvSpPr>
        <xdr:cNvPr id="682" name="テキスト ボックス 681"/>
        <xdr:cNvSpPr txBox="1"/>
      </xdr:nvSpPr>
      <xdr:spPr>
        <a:xfrm>
          <a:off x="14357428" y="1640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92729</xdr:rowOff>
    </xdr:from>
    <xdr:to>
      <xdr:col>72</xdr:col>
      <xdr:colOff>38100</xdr:colOff>
      <xdr:row>95</xdr:row>
      <xdr:rowOff>22879</xdr:rowOff>
    </xdr:to>
    <xdr:sp macro="" textlink="">
      <xdr:nvSpPr>
        <xdr:cNvPr id="683" name="楕円 682"/>
        <xdr:cNvSpPr/>
      </xdr:nvSpPr>
      <xdr:spPr>
        <a:xfrm>
          <a:off x="13652500" y="162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14006</xdr:rowOff>
    </xdr:from>
    <xdr:ext cx="469744" cy="259045"/>
    <xdr:sp macro="" textlink="">
      <xdr:nvSpPr>
        <xdr:cNvPr id="684" name="テキスト ボックス 683"/>
        <xdr:cNvSpPr txBox="1"/>
      </xdr:nvSpPr>
      <xdr:spPr>
        <a:xfrm>
          <a:off x="13468428" y="163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146222</xdr:rowOff>
    </xdr:from>
    <xdr:to>
      <xdr:col>67</xdr:col>
      <xdr:colOff>101600</xdr:colOff>
      <xdr:row>94</xdr:row>
      <xdr:rowOff>76372</xdr:rowOff>
    </xdr:to>
    <xdr:sp macro="" textlink="">
      <xdr:nvSpPr>
        <xdr:cNvPr id="685" name="楕円 684"/>
        <xdr:cNvSpPr/>
      </xdr:nvSpPr>
      <xdr:spPr>
        <a:xfrm>
          <a:off x="12763500" y="160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92899</xdr:rowOff>
    </xdr:from>
    <xdr:ext cx="534377" cy="259045"/>
    <xdr:sp macro="" textlink="">
      <xdr:nvSpPr>
        <xdr:cNvPr id="686" name="テキスト ボックス 685"/>
        <xdr:cNvSpPr txBox="1"/>
      </xdr:nvSpPr>
      <xdr:spPr>
        <a:xfrm>
          <a:off x="12547111" y="158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8" name="正方形/長方形 68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9" name="正方形/長方形 68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0" name="正方形/長方形 68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1" name="正方形/長方形 69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5" name="直線コネクタ 69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6" name="テキスト ボックス 69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7" name="直線コネクタ 69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8" name="テキスト ボックス 69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9" name="直線コネクタ 69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0" name="テキスト ボックス 69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1" name="直線コネクタ 70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2" name="テキスト ボックス 70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4" name="テキスト ボックス 70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6" name="直線コネクタ 705"/>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8" name="直線コネクタ 70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9"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0" name="直線コネクタ 709"/>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123698</xdr:rowOff>
    </xdr:from>
    <xdr:to>
      <xdr:col>116</xdr:col>
      <xdr:colOff>63500</xdr:colOff>
      <xdr:row>38</xdr:row>
      <xdr:rowOff>123698</xdr:rowOff>
    </xdr:to>
    <xdr:cxnSp macro="">
      <xdr:nvCxnSpPr>
        <xdr:cNvPr id="711" name="直線コネクタ 710"/>
        <xdr:cNvCxnSpPr/>
      </xdr:nvCxnSpPr>
      <xdr:spPr>
        <a:xfrm>
          <a:off x="21323300" y="6638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12" name="投資及び出資金平均値テキスト"/>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3" name="フローチャート: 判断 712"/>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123698</xdr:rowOff>
    </xdr:from>
    <xdr:to>
      <xdr:col>111</xdr:col>
      <xdr:colOff>177800</xdr:colOff>
      <xdr:row>38</xdr:row>
      <xdr:rowOff>123698</xdr:rowOff>
    </xdr:to>
    <xdr:cxnSp macro="">
      <xdr:nvCxnSpPr>
        <xdr:cNvPr id="714" name="直線コネクタ 713"/>
        <xdr:cNvCxnSpPr/>
      </xdr:nvCxnSpPr>
      <xdr:spPr>
        <a:xfrm>
          <a:off x="20434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5" name="フローチャート: 判断 714"/>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6" name="テキスト ボックス 715"/>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123698</xdr:rowOff>
    </xdr:from>
    <xdr:to>
      <xdr:col>107</xdr:col>
      <xdr:colOff>50800</xdr:colOff>
      <xdr:row>38</xdr:row>
      <xdr:rowOff>123698</xdr:rowOff>
    </xdr:to>
    <xdr:cxnSp macro="">
      <xdr:nvCxnSpPr>
        <xdr:cNvPr id="717" name="直線コネクタ 716"/>
        <xdr:cNvCxnSpPr/>
      </xdr:nvCxnSpPr>
      <xdr:spPr>
        <a:xfrm>
          <a:off x="19545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8" name="フローチャート: 判断 717"/>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9" name="テキスト ボックス 718"/>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162560</xdr:rowOff>
    </xdr:from>
    <xdr:to>
      <xdr:col>102</xdr:col>
      <xdr:colOff>114300</xdr:colOff>
      <xdr:row>38</xdr:row>
      <xdr:rowOff>123698</xdr:rowOff>
    </xdr:to>
    <xdr:cxnSp macro="">
      <xdr:nvCxnSpPr>
        <xdr:cNvPr id="720" name="直線コネクタ 719"/>
        <xdr:cNvCxnSpPr/>
      </xdr:nvCxnSpPr>
      <xdr:spPr>
        <a:xfrm>
          <a:off x="18656300" y="6334760"/>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21" name="フローチャート: 判断 720"/>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22" name="テキスト ボックス 721"/>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3" name="フローチャート: 判断 722"/>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113301</xdr:rowOff>
    </xdr:from>
    <xdr:ext cx="378565" cy="259045"/>
    <xdr:sp macro="" textlink="">
      <xdr:nvSpPr>
        <xdr:cNvPr id="724" name="テキスト ボックス 723"/>
        <xdr:cNvSpPr txBox="1"/>
      </xdr:nvSpPr>
      <xdr:spPr>
        <a:xfrm>
          <a:off x="18467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72898</xdr:rowOff>
    </xdr:from>
    <xdr:to>
      <xdr:col>116</xdr:col>
      <xdr:colOff>114300</xdr:colOff>
      <xdr:row>39</xdr:row>
      <xdr:rowOff>3048</xdr:rowOff>
    </xdr:to>
    <xdr:sp macro="" textlink="">
      <xdr:nvSpPr>
        <xdr:cNvPr id="730" name="楕円 729"/>
        <xdr:cNvSpPr/>
      </xdr:nvSpPr>
      <xdr:spPr>
        <a:xfrm>
          <a:off x="22110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159275</xdr:rowOff>
    </xdr:from>
    <xdr:ext cx="249299" cy="259045"/>
    <xdr:sp macro="" textlink="">
      <xdr:nvSpPr>
        <xdr:cNvPr id="731" name="投資及び出資金該当値テキスト"/>
        <xdr:cNvSpPr txBox="1"/>
      </xdr:nvSpPr>
      <xdr:spPr>
        <a:xfrm>
          <a:off x="22212300" y="650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72898</xdr:rowOff>
    </xdr:from>
    <xdr:to>
      <xdr:col>112</xdr:col>
      <xdr:colOff>38100</xdr:colOff>
      <xdr:row>39</xdr:row>
      <xdr:rowOff>3048</xdr:rowOff>
    </xdr:to>
    <xdr:sp macro="" textlink="">
      <xdr:nvSpPr>
        <xdr:cNvPr id="732" name="楕円 731"/>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165625</xdr:rowOff>
    </xdr:from>
    <xdr:ext cx="249299" cy="259045"/>
    <xdr:sp macro="" textlink="">
      <xdr:nvSpPr>
        <xdr:cNvPr id="733" name="テキスト ボックス 732"/>
        <xdr:cNvSpPr txBox="1"/>
      </xdr:nvSpPr>
      <xdr:spPr>
        <a:xfrm>
          <a:off x="211859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72898</xdr:rowOff>
    </xdr:from>
    <xdr:to>
      <xdr:col>107</xdr:col>
      <xdr:colOff>101600</xdr:colOff>
      <xdr:row>39</xdr:row>
      <xdr:rowOff>3048</xdr:rowOff>
    </xdr:to>
    <xdr:sp macro="" textlink="">
      <xdr:nvSpPr>
        <xdr:cNvPr id="734" name="楕円 733"/>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165625</xdr:rowOff>
    </xdr:from>
    <xdr:ext cx="249299" cy="259045"/>
    <xdr:sp macro="" textlink="">
      <xdr:nvSpPr>
        <xdr:cNvPr id="735" name="テキスト ボックス 734"/>
        <xdr:cNvSpPr txBox="1"/>
      </xdr:nvSpPr>
      <xdr:spPr>
        <a:xfrm>
          <a:off x="20309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72898</xdr:rowOff>
    </xdr:from>
    <xdr:to>
      <xdr:col>102</xdr:col>
      <xdr:colOff>165100</xdr:colOff>
      <xdr:row>39</xdr:row>
      <xdr:rowOff>3048</xdr:rowOff>
    </xdr:to>
    <xdr:sp macro="" textlink="">
      <xdr:nvSpPr>
        <xdr:cNvPr id="736" name="楕円 735"/>
        <xdr:cNvSpPr/>
      </xdr:nvSpPr>
      <xdr:spPr>
        <a:xfrm>
          <a:off x="19494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165625</xdr:rowOff>
    </xdr:from>
    <xdr:ext cx="249299" cy="259045"/>
    <xdr:sp macro="" textlink="">
      <xdr:nvSpPr>
        <xdr:cNvPr id="737" name="テキスト ボックス 736"/>
        <xdr:cNvSpPr txBox="1"/>
      </xdr:nvSpPr>
      <xdr:spPr>
        <a:xfrm>
          <a:off x="19420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111760</xdr:rowOff>
    </xdr:from>
    <xdr:to>
      <xdr:col>98</xdr:col>
      <xdr:colOff>38100</xdr:colOff>
      <xdr:row>37</xdr:row>
      <xdr:rowOff>41910</xdr:rowOff>
    </xdr:to>
    <xdr:sp macro="" textlink="">
      <xdr:nvSpPr>
        <xdr:cNvPr id="738" name="楕円 737"/>
        <xdr:cNvSpPr/>
      </xdr:nvSpPr>
      <xdr:spPr>
        <a:xfrm>
          <a:off x="18605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33037</xdr:rowOff>
    </xdr:from>
    <xdr:ext cx="378565" cy="259045"/>
    <xdr:sp macro="" textlink="">
      <xdr:nvSpPr>
        <xdr:cNvPr id="739" name="テキスト ボックス 738"/>
        <xdr:cNvSpPr txBox="1"/>
      </xdr:nvSpPr>
      <xdr:spPr>
        <a:xfrm>
          <a:off x="18467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1" name="正方形/長方形 74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2" name="正方形/長方形 74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3" name="正方形/長方形 74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4" name="正方形/長方形 74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8" name="直線コネクタ 74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9" name="テキスト ボックス 74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0" name="直線コネクタ 74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1" name="テキスト ボックス 75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2" name="直線コネクタ 75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3" name="テキスト ボックス 75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4" name="直線コネクタ 75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5" name="テキスト ボックス 75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6" name="直線コネクタ 75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7" name="テキスト ボックス 75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8" name="直線コネクタ 75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9" name="テキスト ボックス 758"/>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1" name="テキスト ボックス 76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3" name="直線コネクタ 762"/>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4"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5" name="直線コネクタ 764"/>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6"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7" name="直線コネクタ 766"/>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157498</xdr:rowOff>
    </xdr:from>
    <xdr:to>
      <xdr:col>116</xdr:col>
      <xdr:colOff>63500</xdr:colOff>
      <xdr:row>57</xdr:row>
      <xdr:rowOff>760</xdr:rowOff>
    </xdr:to>
    <xdr:cxnSp macro="">
      <xdr:nvCxnSpPr>
        <xdr:cNvPr id="768" name="直線コネクタ 767"/>
        <xdr:cNvCxnSpPr/>
      </xdr:nvCxnSpPr>
      <xdr:spPr>
        <a:xfrm>
          <a:off x="21323300" y="9758698"/>
          <a:ext cx="8382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9" name="貸付金平均値テキスト"/>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70" name="フローチャート: 判断 769"/>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157498</xdr:rowOff>
    </xdr:from>
    <xdr:to>
      <xdr:col>111</xdr:col>
      <xdr:colOff>177800</xdr:colOff>
      <xdr:row>56</xdr:row>
      <xdr:rowOff>160306</xdr:rowOff>
    </xdr:to>
    <xdr:cxnSp macro="">
      <xdr:nvCxnSpPr>
        <xdr:cNvPr id="771" name="直線コネクタ 770"/>
        <xdr:cNvCxnSpPr/>
      </xdr:nvCxnSpPr>
      <xdr:spPr>
        <a:xfrm flipV="1">
          <a:off x="20434300" y="9758698"/>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72" name="フローチャート: 判断 771"/>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73" name="テキスト ボックス 772"/>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160306</xdr:rowOff>
    </xdr:from>
    <xdr:to>
      <xdr:col>107</xdr:col>
      <xdr:colOff>50800</xdr:colOff>
      <xdr:row>57</xdr:row>
      <xdr:rowOff>10802</xdr:rowOff>
    </xdr:to>
    <xdr:cxnSp macro="">
      <xdr:nvCxnSpPr>
        <xdr:cNvPr id="774" name="直線コネクタ 773"/>
        <xdr:cNvCxnSpPr/>
      </xdr:nvCxnSpPr>
      <xdr:spPr>
        <a:xfrm flipV="1">
          <a:off x="19545300" y="976150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5" name="フローチャート: 判断 774"/>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76" name="テキスト ボックス 775"/>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136728</xdr:rowOff>
    </xdr:from>
    <xdr:to>
      <xdr:col>102</xdr:col>
      <xdr:colOff>114300</xdr:colOff>
      <xdr:row>57</xdr:row>
      <xdr:rowOff>10802</xdr:rowOff>
    </xdr:to>
    <xdr:cxnSp macro="">
      <xdr:nvCxnSpPr>
        <xdr:cNvPr id="777" name="直線コネクタ 776"/>
        <xdr:cNvCxnSpPr/>
      </xdr:nvCxnSpPr>
      <xdr:spPr>
        <a:xfrm>
          <a:off x="18656300" y="9737928"/>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8" name="フローチャート: 判断 777"/>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100222</xdr:rowOff>
    </xdr:from>
    <xdr:ext cx="534377" cy="259045"/>
    <xdr:sp macro="" textlink="">
      <xdr:nvSpPr>
        <xdr:cNvPr id="779" name="テキスト ボックス 778"/>
        <xdr:cNvSpPr txBox="1"/>
      </xdr:nvSpPr>
      <xdr:spPr>
        <a:xfrm>
          <a:off x="19278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80" name="フローチャート: 判断 779"/>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56543</xdr:rowOff>
    </xdr:from>
    <xdr:ext cx="534377" cy="259045"/>
    <xdr:sp macro="" textlink="">
      <xdr:nvSpPr>
        <xdr:cNvPr id="781" name="テキスト ボックス 780"/>
        <xdr:cNvSpPr txBox="1"/>
      </xdr:nvSpPr>
      <xdr:spPr>
        <a:xfrm>
          <a:off x="18389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121410</xdr:rowOff>
    </xdr:from>
    <xdr:to>
      <xdr:col>116</xdr:col>
      <xdr:colOff>114300</xdr:colOff>
      <xdr:row>57</xdr:row>
      <xdr:rowOff>51560</xdr:rowOff>
    </xdr:to>
    <xdr:sp macro="" textlink="">
      <xdr:nvSpPr>
        <xdr:cNvPr id="787" name="楕円 786"/>
        <xdr:cNvSpPr/>
      </xdr:nvSpPr>
      <xdr:spPr>
        <a:xfrm>
          <a:off x="22110700" y="9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99837</xdr:rowOff>
    </xdr:from>
    <xdr:ext cx="534377" cy="259045"/>
    <xdr:sp macro="" textlink="">
      <xdr:nvSpPr>
        <xdr:cNvPr id="788" name="貸付金該当値テキスト"/>
        <xdr:cNvSpPr txBox="1"/>
      </xdr:nvSpPr>
      <xdr:spPr>
        <a:xfrm>
          <a:off x="22212300" y="97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106698</xdr:rowOff>
    </xdr:from>
    <xdr:to>
      <xdr:col>112</xdr:col>
      <xdr:colOff>38100</xdr:colOff>
      <xdr:row>57</xdr:row>
      <xdr:rowOff>36848</xdr:rowOff>
    </xdr:to>
    <xdr:sp macro="" textlink="">
      <xdr:nvSpPr>
        <xdr:cNvPr id="789" name="楕円 788"/>
        <xdr:cNvSpPr/>
      </xdr:nvSpPr>
      <xdr:spPr>
        <a:xfrm>
          <a:off x="21272500" y="97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27975</xdr:rowOff>
    </xdr:from>
    <xdr:ext cx="534377" cy="259045"/>
    <xdr:sp macro="" textlink="">
      <xdr:nvSpPr>
        <xdr:cNvPr id="790" name="テキスト ボックス 789"/>
        <xdr:cNvSpPr txBox="1"/>
      </xdr:nvSpPr>
      <xdr:spPr>
        <a:xfrm>
          <a:off x="21043411" y="98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109506</xdr:rowOff>
    </xdr:from>
    <xdr:to>
      <xdr:col>107</xdr:col>
      <xdr:colOff>101600</xdr:colOff>
      <xdr:row>57</xdr:row>
      <xdr:rowOff>39656</xdr:rowOff>
    </xdr:to>
    <xdr:sp macro="" textlink="">
      <xdr:nvSpPr>
        <xdr:cNvPr id="791" name="楕円 790"/>
        <xdr:cNvSpPr/>
      </xdr:nvSpPr>
      <xdr:spPr>
        <a:xfrm>
          <a:off x="20383500" y="97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30783</xdr:rowOff>
    </xdr:from>
    <xdr:ext cx="534377" cy="259045"/>
    <xdr:sp macro="" textlink="">
      <xdr:nvSpPr>
        <xdr:cNvPr id="792" name="テキスト ボックス 791"/>
        <xdr:cNvSpPr txBox="1"/>
      </xdr:nvSpPr>
      <xdr:spPr>
        <a:xfrm>
          <a:off x="20167111" y="98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131452</xdr:rowOff>
    </xdr:from>
    <xdr:to>
      <xdr:col>102</xdr:col>
      <xdr:colOff>165100</xdr:colOff>
      <xdr:row>57</xdr:row>
      <xdr:rowOff>61602</xdr:rowOff>
    </xdr:to>
    <xdr:sp macro="" textlink="">
      <xdr:nvSpPr>
        <xdr:cNvPr id="793" name="楕円 792"/>
        <xdr:cNvSpPr/>
      </xdr:nvSpPr>
      <xdr:spPr>
        <a:xfrm>
          <a:off x="19494500" y="97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52729</xdr:rowOff>
    </xdr:from>
    <xdr:ext cx="534377" cy="259045"/>
    <xdr:sp macro="" textlink="">
      <xdr:nvSpPr>
        <xdr:cNvPr id="794" name="テキスト ボックス 793"/>
        <xdr:cNvSpPr txBox="1"/>
      </xdr:nvSpPr>
      <xdr:spPr>
        <a:xfrm>
          <a:off x="19278111" y="982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85928</xdr:rowOff>
    </xdr:from>
    <xdr:to>
      <xdr:col>98</xdr:col>
      <xdr:colOff>38100</xdr:colOff>
      <xdr:row>57</xdr:row>
      <xdr:rowOff>16078</xdr:rowOff>
    </xdr:to>
    <xdr:sp macro="" textlink="">
      <xdr:nvSpPr>
        <xdr:cNvPr id="795" name="楕円 794"/>
        <xdr:cNvSpPr/>
      </xdr:nvSpPr>
      <xdr:spPr>
        <a:xfrm>
          <a:off x="18605500" y="9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7205</xdr:rowOff>
    </xdr:from>
    <xdr:ext cx="534377" cy="259045"/>
    <xdr:sp macro="" textlink="">
      <xdr:nvSpPr>
        <xdr:cNvPr id="796" name="テキスト ボックス 795"/>
        <xdr:cNvSpPr txBox="1"/>
      </xdr:nvSpPr>
      <xdr:spPr>
        <a:xfrm>
          <a:off x="18389111" y="97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8" name="正方形/長方形 79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9" name="正方形/長方形 79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0" name="正方形/長方形 79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1" name="正方形/長方形 80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6" name="テキスト ボックス 80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8" name="テキスト ボックス 80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0" name="テキスト ボックス 80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2" name="テキスト ボックス 81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4" name="テキスト ボックス 81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72136</xdr:rowOff>
    </xdr:from>
    <xdr:to>
      <xdr:col>116</xdr:col>
      <xdr:colOff>62864</xdr:colOff>
      <xdr:row>74</xdr:row>
      <xdr:rowOff>107950</xdr:rowOff>
    </xdr:to>
    <xdr:cxnSp macro="">
      <xdr:nvCxnSpPr>
        <xdr:cNvPr id="818" name="直線コネクタ 817"/>
        <xdr:cNvCxnSpPr/>
      </xdr:nvCxnSpPr>
      <xdr:spPr>
        <a:xfrm flipV="1">
          <a:off x="22159595" y="12245086"/>
          <a:ext cx="1269" cy="55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111777</xdr:rowOff>
    </xdr:from>
    <xdr:ext cx="469744" cy="259045"/>
    <xdr:sp macro="" textlink="">
      <xdr:nvSpPr>
        <xdr:cNvPr id="819" name="繰出金最小値テキスト"/>
        <xdr:cNvSpPr txBox="1"/>
      </xdr:nvSpPr>
      <xdr:spPr>
        <a:xfrm>
          <a:off x="22212300"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107950</xdr:rowOff>
    </xdr:from>
    <xdr:to>
      <xdr:col>116</xdr:col>
      <xdr:colOff>152400</xdr:colOff>
      <xdr:row>74</xdr:row>
      <xdr:rowOff>107950</xdr:rowOff>
    </xdr:to>
    <xdr:cxnSp macro="">
      <xdr:nvCxnSpPr>
        <xdr:cNvPr id="820" name="直線コネクタ 819"/>
        <xdr:cNvCxnSpPr/>
      </xdr:nvCxnSpPr>
      <xdr:spPr>
        <a:xfrm>
          <a:off x="22072600" y="1279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18813</xdr:rowOff>
    </xdr:from>
    <xdr:ext cx="534377" cy="259045"/>
    <xdr:sp macro="" textlink="">
      <xdr:nvSpPr>
        <xdr:cNvPr id="821" name="繰出金最大値テキスト"/>
        <xdr:cNvSpPr txBox="1"/>
      </xdr:nvSpPr>
      <xdr:spPr>
        <a:xfrm>
          <a:off x="22212300" y="120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72136</xdr:rowOff>
    </xdr:from>
    <xdr:to>
      <xdr:col>116</xdr:col>
      <xdr:colOff>152400</xdr:colOff>
      <xdr:row>71</xdr:row>
      <xdr:rowOff>72136</xdr:rowOff>
    </xdr:to>
    <xdr:cxnSp macro="">
      <xdr:nvCxnSpPr>
        <xdr:cNvPr id="822" name="直線コネクタ 821"/>
        <xdr:cNvCxnSpPr/>
      </xdr:nvCxnSpPr>
      <xdr:spPr>
        <a:xfrm>
          <a:off x="22072600" y="1224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107950</xdr:rowOff>
    </xdr:from>
    <xdr:to>
      <xdr:col>116</xdr:col>
      <xdr:colOff>63500</xdr:colOff>
      <xdr:row>79</xdr:row>
      <xdr:rowOff>23495</xdr:rowOff>
    </xdr:to>
    <xdr:cxnSp macro="">
      <xdr:nvCxnSpPr>
        <xdr:cNvPr id="823" name="直線コネクタ 822"/>
        <xdr:cNvCxnSpPr/>
      </xdr:nvCxnSpPr>
      <xdr:spPr>
        <a:xfrm flipV="1">
          <a:off x="21323300" y="12795250"/>
          <a:ext cx="838200" cy="77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82186</xdr:rowOff>
    </xdr:from>
    <xdr:ext cx="469744" cy="259045"/>
    <xdr:sp macro="" textlink="">
      <xdr:nvSpPr>
        <xdr:cNvPr id="824" name="繰出金平均値テキスト"/>
        <xdr:cNvSpPr txBox="1"/>
      </xdr:nvSpPr>
      <xdr:spPr>
        <a:xfrm>
          <a:off x="22212300" y="12426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59309</xdr:rowOff>
    </xdr:from>
    <xdr:to>
      <xdr:col>116</xdr:col>
      <xdr:colOff>114300</xdr:colOff>
      <xdr:row>73</xdr:row>
      <xdr:rowOff>160909</xdr:rowOff>
    </xdr:to>
    <xdr:sp macro="" textlink="">
      <xdr:nvSpPr>
        <xdr:cNvPr id="825" name="フローチャート: 判断 824"/>
        <xdr:cNvSpPr/>
      </xdr:nvSpPr>
      <xdr:spPr>
        <a:xfrm>
          <a:off x="221107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18287</xdr:rowOff>
    </xdr:from>
    <xdr:to>
      <xdr:col>111</xdr:col>
      <xdr:colOff>177800</xdr:colOff>
      <xdr:row>79</xdr:row>
      <xdr:rowOff>23495</xdr:rowOff>
    </xdr:to>
    <xdr:cxnSp macro="">
      <xdr:nvCxnSpPr>
        <xdr:cNvPr id="826" name="直線コネクタ 825"/>
        <xdr:cNvCxnSpPr/>
      </xdr:nvCxnSpPr>
      <xdr:spPr>
        <a:xfrm>
          <a:off x="20434300" y="13562837"/>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36830</xdr:rowOff>
    </xdr:from>
    <xdr:to>
      <xdr:col>112</xdr:col>
      <xdr:colOff>38100</xdr:colOff>
      <xdr:row>78</xdr:row>
      <xdr:rowOff>138430</xdr:rowOff>
    </xdr:to>
    <xdr:sp macro="" textlink="">
      <xdr:nvSpPr>
        <xdr:cNvPr id="827" name="フローチャート: 判断 826"/>
        <xdr:cNvSpPr/>
      </xdr:nvSpPr>
      <xdr:spPr>
        <a:xfrm>
          <a:off x="21272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154957</xdr:rowOff>
    </xdr:from>
    <xdr:ext cx="469744" cy="259045"/>
    <xdr:sp macro="" textlink="">
      <xdr:nvSpPr>
        <xdr:cNvPr id="828" name="テキスト ボックス 827"/>
        <xdr:cNvSpPr txBox="1"/>
      </xdr:nvSpPr>
      <xdr:spPr>
        <a:xfrm>
          <a:off x="210757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9525</xdr:rowOff>
    </xdr:from>
    <xdr:to>
      <xdr:col>107</xdr:col>
      <xdr:colOff>50800</xdr:colOff>
      <xdr:row>79</xdr:row>
      <xdr:rowOff>18287</xdr:rowOff>
    </xdr:to>
    <xdr:cxnSp macro="">
      <xdr:nvCxnSpPr>
        <xdr:cNvPr id="829" name="直線コネクタ 828"/>
        <xdr:cNvCxnSpPr/>
      </xdr:nvCxnSpPr>
      <xdr:spPr>
        <a:xfrm>
          <a:off x="19545300" y="13554075"/>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22988</xdr:rowOff>
    </xdr:from>
    <xdr:to>
      <xdr:col>107</xdr:col>
      <xdr:colOff>101600</xdr:colOff>
      <xdr:row>78</xdr:row>
      <xdr:rowOff>124588</xdr:rowOff>
    </xdr:to>
    <xdr:sp macro="" textlink="">
      <xdr:nvSpPr>
        <xdr:cNvPr id="830" name="フローチャート: 判断 829"/>
        <xdr:cNvSpPr/>
      </xdr:nvSpPr>
      <xdr:spPr>
        <a:xfrm>
          <a:off x="20383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141115</xdr:rowOff>
    </xdr:from>
    <xdr:ext cx="469744" cy="259045"/>
    <xdr:sp macro="" textlink="">
      <xdr:nvSpPr>
        <xdr:cNvPr id="831" name="テキスト ボックス 830"/>
        <xdr:cNvSpPr txBox="1"/>
      </xdr:nvSpPr>
      <xdr:spPr>
        <a:xfrm>
          <a:off x="20199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9525</xdr:rowOff>
    </xdr:from>
    <xdr:to>
      <xdr:col>102</xdr:col>
      <xdr:colOff>114300</xdr:colOff>
      <xdr:row>79</xdr:row>
      <xdr:rowOff>16638</xdr:rowOff>
    </xdr:to>
    <xdr:cxnSp macro="">
      <xdr:nvCxnSpPr>
        <xdr:cNvPr id="832" name="直線コネクタ 831"/>
        <xdr:cNvCxnSpPr/>
      </xdr:nvCxnSpPr>
      <xdr:spPr>
        <a:xfrm flipV="1">
          <a:off x="18656300" y="13554075"/>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xdr:rowOff>
    </xdr:from>
    <xdr:to>
      <xdr:col>102</xdr:col>
      <xdr:colOff>165100</xdr:colOff>
      <xdr:row>78</xdr:row>
      <xdr:rowOff>102997</xdr:rowOff>
    </xdr:to>
    <xdr:sp macro="" textlink="">
      <xdr:nvSpPr>
        <xdr:cNvPr id="833" name="フローチャート: 判断 832"/>
        <xdr:cNvSpPr/>
      </xdr:nvSpPr>
      <xdr:spPr>
        <a:xfrm>
          <a:off x="19494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119524</xdr:rowOff>
    </xdr:from>
    <xdr:ext cx="469744" cy="259045"/>
    <xdr:sp macro="" textlink="">
      <xdr:nvSpPr>
        <xdr:cNvPr id="834" name="テキスト ボックス 833"/>
        <xdr:cNvSpPr txBox="1"/>
      </xdr:nvSpPr>
      <xdr:spPr>
        <a:xfrm>
          <a:off x="19310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57913</xdr:rowOff>
    </xdr:from>
    <xdr:to>
      <xdr:col>98</xdr:col>
      <xdr:colOff>38100</xdr:colOff>
      <xdr:row>78</xdr:row>
      <xdr:rowOff>159513</xdr:rowOff>
    </xdr:to>
    <xdr:sp macro="" textlink="">
      <xdr:nvSpPr>
        <xdr:cNvPr id="835" name="フローチャート: 判断 834"/>
        <xdr:cNvSpPr/>
      </xdr:nvSpPr>
      <xdr:spPr>
        <a:xfrm>
          <a:off x="186055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4590</xdr:rowOff>
    </xdr:from>
    <xdr:ext cx="378565" cy="259045"/>
    <xdr:sp macro="" textlink="">
      <xdr:nvSpPr>
        <xdr:cNvPr id="836" name="テキスト ボックス 835"/>
        <xdr:cNvSpPr txBox="1"/>
      </xdr:nvSpPr>
      <xdr:spPr>
        <a:xfrm>
          <a:off x="18467017" y="1320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57150</xdr:rowOff>
    </xdr:from>
    <xdr:to>
      <xdr:col>116</xdr:col>
      <xdr:colOff>114300</xdr:colOff>
      <xdr:row>74</xdr:row>
      <xdr:rowOff>158750</xdr:rowOff>
    </xdr:to>
    <xdr:sp macro="" textlink="">
      <xdr:nvSpPr>
        <xdr:cNvPr id="842" name="楕円 841"/>
        <xdr:cNvSpPr/>
      </xdr:nvSpPr>
      <xdr:spPr>
        <a:xfrm>
          <a:off x="221107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143527</xdr:rowOff>
    </xdr:from>
    <xdr:ext cx="469744" cy="259045"/>
    <xdr:sp macro="" textlink="">
      <xdr:nvSpPr>
        <xdr:cNvPr id="843" name="繰出金該当値テキスト"/>
        <xdr:cNvSpPr txBox="1"/>
      </xdr:nvSpPr>
      <xdr:spPr>
        <a:xfrm>
          <a:off x="22212300"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144145</xdr:rowOff>
    </xdr:from>
    <xdr:to>
      <xdr:col>112</xdr:col>
      <xdr:colOff>38100</xdr:colOff>
      <xdr:row>79</xdr:row>
      <xdr:rowOff>74295</xdr:rowOff>
    </xdr:to>
    <xdr:sp macro="" textlink="">
      <xdr:nvSpPr>
        <xdr:cNvPr id="844" name="楕円 843"/>
        <xdr:cNvSpPr/>
      </xdr:nvSpPr>
      <xdr:spPr>
        <a:xfrm>
          <a:off x="21272500" y="135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65422</xdr:rowOff>
    </xdr:from>
    <xdr:ext cx="378565" cy="259045"/>
    <xdr:sp macro="" textlink="">
      <xdr:nvSpPr>
        <xdr:cNvPr id="845" name="テキスト ボックス 844"/>
        <xdr:cNvSpPr txBox="1"/>
      </xdr:nvSpPr>
      <xdr:spPr>
        <a:xfrm>
          <a:off x="21121317" y="13609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138937</xdr:rowOff>
    </xdr:from>
    <xdr:to>
      <xdr:col>107</xdr:col>
      <xdr:colOff>101600</xdr:colOff>
      <xdr:row>79</xdr:row>
      <xdr:rowOff>69087</xdr:rowOff>
    </xdr:to>
    <xdr:sp macro="" textlink="">
      <xdr:nvSpPr>
        <xdr:cNvPr id="846" name="楕円 845"/>
        <xdr:cNvSpPr/>
      </xdr:nvSpPr>
      <xdr:spPr>
        <a:xfrm>
          <a:off x="20383500" y="135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60214</xdr:rowOff>
    </xdr:from>
    <xdr:ext cx="378565" cy="259045"/>
    <xdr:sp macro="" textlink="">
      <xdr:nvSpPr>
        <xdr:cNvPr id="847" name="テキスト ボックス 846"/>
        <xdr:cNvSpPr txBox="1"/>
      </xdr:nvSpPr>
      <xdr:spPr>
        <a:xfrm>
          <a:off x="20245017" y="1360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130175</xdr:rowOff>
    </xdr:from>
    <xdr:to>
      <xdr:col>102</xdr:col>
      <xdr:colOff>165100</xdr:colOff>
      <xdr:row>79</xdr:row>
      <xdr:rowOff>60325</xdr:rowOff>
    </xdr:to>
    <xdr:sp macro="" textlink="">
      <xdr:nvSpPr>
        <xdr:cNvPr id="848" name="楕円 847"/>
        <xdr:cNvSpPr/>
      </xdr:nvSpPr>
      <xdr:spPr>
        <a:xfrm>
          <a:off x="19494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51452</xdr:rowOff>
    </xdr:from>
    <xdr:ext cx="378565" cy="259045"/>
    <xdr:sp macro="" textlink="">
      <xdr:nvSpPr>
        <xdr:cNvPr id="849" name="テキスト ボックス 848"/>
        <xdr:cNvSpPr txBox="1"/>
      </xdr:nvSpPr>
      <xdr:spPr>
        <a:xfrm>
          <a:off x="19356017" y="13596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137288</xdr:rowOff>
    </xdr:from>
    <xdr:to>
      <xdr:col>98</xdr:col>
      <xdr:colOff>38100</xdr:colOff>
      <xdr:row>79</xdr:row>
      <xdr:rowOff>67438</xdr:rowOff>
    </xdr:to>
    <xdr:sp macro="" textlink="">
      <xdr:nvSpPr>
        <xdr:cNvPr id="850" name="楕円 849"/>
        <xdr:cNvSpPr/>
      </xdr:nvSpPr>
      <xdr:spPr>
        <a:xfrm>
          <a:off x="18605500" y="135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58565</xdr:rowOff>
    </xdr:from>
    <xdr:ext cx="378565" cy="259045"/>
    <xdr:sp macro="" textlink="">
      <xdr:nvSpPr>
        <xdr:cNvPr id="851" name="テキスト ボックス 850"/>
        <xdr:cNvSpPr txBox="1"/>
      </xdr:nvSpPr>
      <xdr:spPr>
        <a:xfrm>
          <a:off x="18467017" y="1360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3" name="正方形/長方形 85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4" name="正方形/長方形 85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5" name="正方形/長方形 85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6" name="正方形/長方形 85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2" name="フローチャート: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4" name="フローチャート: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5" name="テキスト ボックス 87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7" name="フローチャート: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8" name="テキスト ボックス 87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0" name="フローチャート: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1" name="テキスト ボックス 88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2" name="フローチャート: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3" name="テキスト ボックス 88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1" name="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2" name="テキスト ボックス 89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3" name="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4" name="テキスト ボックス 89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5" name="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6" name="テキスト ボックス 89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8" name="テキスト ボックス 89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494,681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132,740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2,334</a:t>
          </a:r>
          <a:r>
            <a:rPr kumimoji="1" lang="ja-JP" altLang="en-US" sz="1300">
              <a:latin typeface="ＭＳ Ｐゴシック" panose="020B0600070205080204" pitchFamily="50" charset="-128"/>
              <a:ea typeface="ＭＳ Ｐゴシック" panose="020B0600070205080204" pitchFamily="50" charset="-128"/>
            </a:rPr>
            <a:t>円の増加となった。これは退職者数の増加に伴う退職手当の増によるものである。これまで給与構造改革などの見直し等を行ってきたが、今後とも、行財政を取り巻く環境の変化による新たな行政需要にも対応できるよう、総人件費の抑制に努めていく。補助費等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年度から国民健康保険事業特別会計を設置したことにより</a:t>
          </a:r>
          <a:r>
            <a:rPr kumimoji="1" lang="en-US" altLang="ja-JP" sz="1300">
              <a:latin typeface="ＭＳ Ｐゴシック" panose="020B0600070205080204" pitchFamily="50" charset="-128"/>
              <a:ea typeface="ＭＳ Ｐゴシック" panose="020B0600070205080204" pitchFamily="50" charset="-128"/>
            </a:rPr>
            <a:t>5,047</a:t>
          </a:r>
          <a:r>
            <a:rPr kumimoji="1" lang="ja-JP" altLang="en-US" sz="1300">
              <a:latin typeface="ＭＳ Ｐゴシック" panose="020B0600070205080204" pitchFamily="50" charset="-128"/>
              <a:ea typeface="ＭＳ Ｐゴシック" panose="020B0600070205080204" pitchFamily="50" charset="-128"/>
            </a:rPr>
            <a:t>円の減となる一方、繰出金は、国民健康保険事業特別会計繰出金の皆増により</a:t>
          </a:r>
          <a:r>
            <a:rPr kumimoji="1" lang="en-US" altLang="ja-JP" sz="1300">
              <a:latin typeface="ＭＳ Ｐゴシック" panose="020B0600070205080204" pitchFamily="50" charset="-128"/>
              <a:ea typeface="ＭＳ Ｐゴシック" panose="020B0600070205080204" pitchFamily="50" charset="-128"/>
            </a:rPr>
            <a:t>6,085</a:t>
          </a:r>
          <a:r>
            <a:rPr kumimoji="1" lang="ja-JP" altLang="en-US" sz="1300">
              <a:latin typeface="ＭＳ Ｐゴシック" panose="020B0600070205080204" pitchFamily="50" charset="-128"/>
              <a:ea typeface="ＭＳ Ｐゴシック" panose="020B0600070205080204" pitchFamily="50" charset="-128"/>
            </a:rPr>
            <a:t>円の増となった。普通建設事業費は、一人当たり</a:t>
          </a:r>
          <a:r>
            <a:rPr kumimoji="1" lang="en-US" altLang="ja-JP" sz="1300">
              <a:latin typeface="ＭＳ Ｐゴシック" panose="020B0600070205080204" pitchFamily="50" charset="-128"/>
              <a:ea typeface="ＭＳ Ｐゴシック" panose="020B0600070205080204" pitchFamily="50" charset="-128"/>
            </a:rPr>
            <a:t>110,080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年度比較すると</a:t>
          </a:r>
          <a:r>
            <a:rPr kumimoji="1" lang="en-US" altLang="ja-JP" sz="1300">
              <a:latin typeface="ＭＳ Ｐゴシック" panose="020B0600070205080204" pitchFamily="50" charset="-128"/>
              <a:ea typeface="ＭＳ Ｐゴシック" panose="020B0600070205080204" pitchFamily="50" charset="-128"/>
            </a:rPr>
            <a:t>10,570</a:t>
          </a:r>
          <a:r>
            <a:rPr kumimoji="1" lang="ja-JP" altLang="en-US" sz="1300">
              <a:latin typeface="ＭＳ Ｐゴシック" panose="020B0600070205080204" pitchFamily="50" charset="-128"/>
              <a:ea typeface="ＭＳ Ｐゴシック" panose="020B0600070205080204" pitchFamily="50" charset="-128"/>
            </a:rPr>
            <a:t>円の増加となった。これは、武道スポーツセンターの建設や芸術文化短期大学の改修及び玉来ダムや響峠バイパスの整備の進捗などによるものである。災害復旧事業については、豪雨災害の復旧・復興事業の増などにより</a:t>
          </a:r>
          <a:r>
            <a:rPr kumimoji="1" lang="en-US" altLang="ja-JP" sz="1300">
              <a:latin typeface="ＭＳ Ｐゴシック" panose="020B0600070205080204" pitchFamily="50" charset="-128"/>
              <a:ea typeface="ＭＳ Ｐゴシック" panose="020B0600070205080204" pitchFamily="50" charset="-128"/>
            </a:rPr>
            <a:t>5,917</a:t>
          </a:r>
          <a:r>
            <a:rPr kumimoji="1" lang="ja-JP" altLang="en-US" sz="1300">
              <a:latin typeface="ＭＳ Ｐゴシック" panose="020B0600070205080204" pitchFamily="50" charset="-128"/>
              <a:ea typeface="ＭＳ Ｐゴシック" panose="020B0600070205080204" pitchFamily="50" charset="-128"/>
            </a:rPr>
            <a:t>円の増となった。また、積立金は、災害対応等の緊急的な財政需要に備えるため、財政調整基金への積立てが増加したことなどにより、</a:t>
          </a:r>
          <a:r>
            <a:rPr kumimoji="1" lang="en-US" altLang="ja-JP" sz="1300">
              <a:latin typeface="ＭＳ Ｐゴシック" panose="020B0600070205080204" pitchFamily="50" charset="-128"/>
              <a:ea typeface="ＭＳ Ｐゴシック" panose="020B0600070205080204" pitchFamily="50" charset="-128"/>
            </a:rPr>
            <a:t>2,267</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1,160,218
1,147,448
6,340.73
592,252,441
573,937,822
3,054,111
323,526,011
1,026,932,291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159294</xdr:rowOff>
    </xdr:from>
    <xdr:to>
      <xdr:col>24</xdr:col>
      <xdr:colOff>63500</xdr:colOff>
      <xdr:row>36</xdr:row>
      <xdr:rowOff>162560</xdr:rowOff>
    </xdr:to>
    <xdr:cxnSp macro="">
      <xdr:nvCxnSpPr>
        <xdr:cNvPr id="63" name="直線コネクタ 62"/>
        <xdr:cNvCxnSpPr/>
      </xdr:nvCxnSpPr>
      <xdr:spPr>
        <a:xfrm>
          <a:off x="3797300" y="63314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57893</xdr:rowOff>
    </xdr:from>
    <xdr:ext cx="469744" cy="259045"/>
    <xdr:sp macro="" textlink="">
      <xdr:nvSpPr>
        <xdr:cNvPr id="64" name="議会費平均値テキスト"/>
        <xdr:cNvSpPr txBox="1"/>
      </xdr:nvSpPr>
      <xdr:spPr>
        <a:xfrm>
          <a:off x="4686300" y="588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71120</xdr:rowOff>
    </xdr:from>
    <xdr:to>
      <xdr:col>19</xdr:col>
      <xdr:colOff>177800</xdr:colOff>
      <xdr:row>36</xdr:row>
      <xdr:rowOff>159294</xdr:rowOff>
    </xdr:to>
    <xdr:cxnSp macro="">
      <xdr:nvCxnSpPr>
        <xdr:cNvPr id="66" name="直線コネクタ 65"/>
        <xdr:cNvCxnSpPr/>
      </xdr:nvCxnSpPr>
      <xdr:spPr>
        <a:xfrm>
          <a:off x="2908300" y="624332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17616</xdr:rowOff>
    </xdr:from>
    <xdr:ext cx="469744" cy="259045"/>
    <xdr:sp macro="" textlink="">
      <xdr:nvSpPr>
        <xdr:cNvPr id="68" name="テキスト ボックス 67"/>
        <xdr:cNvSpPr txBox="1"/>
      </xdr:nvSpPr>
      <xdr:spPr>
        <a:xfrm>
          <a:off x="35497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71120</xdr:rowOff>
    </xdr:from>
    <xdr:to>
      <xdr:col>15</xdr:col>
      <xdr:colOff>50800</xdr:colOff>
      <xdr:row>36</xdr:row>
      <xdr:rowOff>142966</xdr:rowOff>
    </xdr:to>
    <xdr:cxnSp macro="">
      <xdr:nvCxnSpPr>
        <xdr:cNvPr id="69" name="直線コネクタ 68"/>
        <xdr:cNvCxnSpPr/>
      </xdr:nvCxnSpPr>
      <xdr:spPr>
        <a:xfrm flipV="1">
          <a:off x="2019300" y="62433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30678</xdr:rowOff>
    </xdr:from>
    <xdr:ext cx="378565" cy="259045"/>
    <xdr:sp macro="" textlink="">
      <xdr:nvSpPr>
        <xdr:cNvPr id="71" name="テキスト ボックス 70"/>
        <xdr:cNvSpPr txBox="1"/>
      </xdr:nvSpPr>
      <xdr:spPr>
        <a:xfrm>
          <a:off x="2719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142966</xdr:rowOff>
    </xdr:from>
    <xdr:to>
      <xdr:col>10</xdr:col>
      <xdr:colOff>114300</xdr:colOff>
      <xdr:row>36</xdr:row>
      <xdr:rowOff>152763</xdr:rowOff>
    </xdr:to>
    <xdr:cxnSp macro="">
      <xdr:nvCxnSpPr>
        <xdr:cNvPr id="72" name="直線コネクタ 71"/>
        <xdr:cNvCxnSpPr/>
      </xdr:nvCxnSpPr>
      <xdr:spPr>
        <a:xfrm flipV="1">
          <a:off x="1130300" y="63151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138447</xdr:rowOff>
    </xdr:from>
    <xdr:ext cx="378565" cy="259045"/>
    <xdr:sp macro="" textlink="">
      <xdr:nvSpPr>
        <xdr:cNvPr id="74" name="テキスト ボックス 73"/>
        <xdr:cNvSpPr txBox="1"/>
      </xdr:nvSpPr>
      <xdr:spPr>
        <a:xfrm>
          <a:off x="1830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111760</xdr:rowOff>
    </xdr:from>
    <xdr:to>
      <xdr:col>24</xdr:col>
      <xdr:colOff>114300</xdr:colOff>
      <xdr:row>37</xdr:row>
      <xdr:rowOff>41910</xdr:rowOff>
    </xdr:to>
    <xdr:sp macro="" textlink="">
      <xdr:nvSpPr>
        <xdr:cNvPr id="82" name="楕円 81"/>
        <xdr:cNvSpPr/>
      </xdr:nvSpPr>
      <xdr:spPr>
        <a:xfrm>
          <a:off x="458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90187</xdr:rowOff>
    </xdr:from>
    <xdr:ext cx="378565" cy="259045"/>
    <xdr:sp macro="" textlink="">
      <xdr:nvSpPr>
        <xdr:cNvPr id="83" name="議会費該当値テキスト"/>
        <xdr:cNvSpPr txBox="1"/>
      </xdr:nvSpPr>
      <xdr:spPr>
        <a:xfrm>
          <a:off x="4686300" y="62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108494</xdr:rowOff>
    </xdr:from>
    <xdr:to>
      <xdr:col>20</xdr:col>
      <xdr:colOff>38100</xdr:colOff>
      <xdr:row>37</xdr:row>
      <xdr:rowOff>38644</xdr:rowOff>
    </xdr:to>
    <xdr:sp macro="" textlink="">
      <xdr:nvSpPr>
        <xdr:cNvPr id="84" name="楕円 83"/>
        <xdr:cNvSpPr/>
      </xdr:nvSpPr>
      <xdr:spPr>
        <a:xfrm>
          <a:off x="3746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29771</xdr:rowOff>
    </xdr:from>
    <xdr:ext cx="378565" cy="259045"/>
    <xdr:sp macro="" textlink="">
      <xdr:nvSpPr>
        <xdr:cNvPr id="85" name="テキスト ボックス 84"/>
        <xdr:cNvSpPr txBox="1"/>
      </xdr:nvSpPr>
      <xdr:spPr>
        <a:xfrm>
          <a:off x="3595317" y="6373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20320</xdr:rowOff>
    </xdr:from>
    <xdr:to>
      <xdr:col>15</xdr:col>
      <xdr:colOff>101600</xdr:colOff>
      <xdr:row>36</xdr:row>
      <xdr:rowOff>121920</xdr:rowOff>
    </xdr:to>
    <xdr:sp macro="" textlink="">
      <xdr:nvSpPr>
        <xdr:cNvPr id="86" name="楕円 85"/>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87" name="テキスト ボックス 86"/>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92166</xdr:rowOff>
    </xdr:from>
    <xdr:to>
      <xdr:col>10</xdr:col>
      <xdr:colOff>165100</xdr:colOff>
      <xdr:row>37</xdr:row>
      <xdr:rowOff>22316</xdr:rowOff>
    </xdr:to>
    <xdr:sp macro="" textlink="">
      <xdr:nvSpPr>
        <xdr:cNvPr id="88" name="楕円 87"/>
        <xdr:cNvSpPr/>
      </xdr:nvSpPr>
      <xdr:spPr>
        <a:xfrm>
          <a:off x="1968500" y="62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13443</xdr:rowOff>
    </xdr:from>
    <xdr:ext cx="378565" cy="259045"/>
    <xdr:sp macro="" textlink="">
      <xdr:nvSpPr>
        <xdr:cNvPr id="89" name="テキスト ボックス 88"/>
        <xdr:cNvSpPr txBox="1"/>
      </xdr:nvSpPr>
      <xdr:spPr>
        <a:xfrm>
          <a:off x="1830017" y="635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101963</xdr:rowOff>
    </xdr:from>
    <xdr:to>
      <xdr:col>6</xdr:col>
      <xdr:colOff>38100</xdr:colOff>
      <xdr:row>37</xdr:row>
      <xdr:rowOff>32113</xdr:rowOff>
    </xdr:to>
    <xdr:sp macro="" textlink="">
      <xdr:nvSpPr>
        <xdr:cNvPr id="90" name="楕円 89"/>
        <xdr:cNvSpPr/>
      </xdr:nvSpPr>
      <xdr:spPr>
        <a:xfrm>
          <a:off x="10795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35</xdr:row>
      <xdr:rowOff>48640</xdr:rowOff>
    </xdr:from>
    <xdr:ext cx="378565" cy="259045"/>
    <xdr:sp macro="" textlink="">
      <xdr:nvSpPr>
        <xdr:cNvPr id="91" name="テキスト ボックス 90"/>
        <xdr:cNvSpPr txBox="1"/>
      </xdr:nvSpPr>
      <xdr:spPr>
        <a:xfrm>
          <a:off x="941017" y="6049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59416</xdr:rowOff>
    </xdr:from>
    <xdr:to>
      <xdr:col>24</xdr:col>
      <xdr:colOff>63500</xdr:colOff>
      <xdr:row>58</xdr:row>
      <xdr:rowOff>34589</xdr:rowOff>
    </xdr:to>
    <xdr:cxnSp macro="">
      <xdr:nvCxnSpPr>
        <xdr:cNvPr id="117" name="直線コネクタ 116"/>
        <xdr:cNvCxnSpPr/>
      </xdr:nvCxnSpPr>
      <xdr:spPr>
        <a:xfrm flipV="1">
          <a:off x="3797300" y="9832066"/>
          <a:ext cx="838200" cy="1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107708</xdr:rowOff>
    </xdr:from>
    <xdr:ext cx="534377" cy="259045"/>
    <xdr:sp macro="" textlink="">
      <xdr:nvSpPr>
        <xdr:cNvPr id="118" name="総務費平均値テキスト"/>
        <xdr:cNvSpPr txBox="1"/>
      </xdr:nvSpPr>
      <xdr:spPr>
        <a:xfrm>
          <a:off x="4686300" y="9194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155428</xdr:rowOff>
    </xdr:from>
    <xdr:to>
      <xdr:col>19</xdr:col>
      <xdr:colOff>177800</xdr:colOff>
      <xdr:row>58</xdr:row>
      <xdr:rowOff>34589</xdr:rowOff>
    </xdr:to>
    <xdr:cxnSp macro="">
      <xdr:nvCxnSpPr>
        <xdr:cNvPr id="120" name="直線コネクタ 119"/>
        <xdr:cNvCxnSpPr/>
      </xdr:nvCxnSpPr>
      <xdr:spPr>
        <a:xfrm>
          <a:off x="2908300" y="9928078"/>
          <a:ext cx="889000" cy="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8648</xdr:rowOff>
    </xdr:from>
    <xdr:ext cx="534377" cy="259045"/>
    <xdr:sp macro="" textlink="">
      <xdr:nvSpPr>
        <xdr:cNvPr id="122" name="テキスト ボックス 121"/>
        <xdr:cNvSpPr txBox="1"/>
      </xdr:nvSpPr>
      <xdr:spPr>
        <a:xfrm>
          <a:off x="35174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86025</xdr:rowOff>
    </xdr:from>
    <xdr:to>
      <xdr:col>15</xdr:col>
      <xdr:colOff>50800</xdr:colOff>
      <xdr:row>57</xdr:row>
      <xdr:rowOff>155428</xdr:rowOff>
    </xdr:to>
    <xdr:cxnSp macro="">
      <xdr:nvCxnSpPr>
        <xdr:cNvPr id="123" name="直線コネクタ 122"/>
        <xdr:cNvCxnSpPr/>
      </xdr:nvCxnSpPr>
      <xdr:spPr>
        <a:xfrm>
          <a:off x="2019300" y="9858675"/>
          <a:ext cx="8890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5" name="テキスト ボックス 124"/>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91466</xdr:rowOff>
    </xdr:from>
    <xdr:to>
      <xdr:col>10</xdr:col>
      <xdr:colOff>114300</xdr:colOff>
      <xdr:row>57</xdr:row>
      <xdr:rowOff>86025</xdr:rowOff>
    </xdr:to>
    <xdr:cxnSp macro="">
      <xdr:nvCxnSpPr>
        <xdr:cNvPr id="126" name="直線コネクタ 125"/>
        <xdr:cNvCxnSpPr/>
      </xdr:nvCxnSpPr>
      <xdr:spPr>
        <a:xfrm>
          <a:off x="1130300" y="9692666"/>
          <a:ext cx="889000" cy="16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47007</xdr:rowOff>
    </xdr:from>
    <xdr:ext cx="534377" cy="259045"/>
    <xdr:sp macro="" textlink="">
      <xdr:nvSpPr>
        <xdr:cNvPr id="128" name="テキスト ボックス 127"/>
        <xdr:cNvSpPr txBox="1"/>
      </xdr:nvSpPr>
      <xdr:spPr>
        <a:xfrm>
          <a:off x="1752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164299</xdr:rowOff>
    </xdr:from>
    <xdr:ext cx="534377" cy="259045"/>
    <xdr:sp macro="" textlink="">
      <xdr:nvSpPr>
        <xdr:cNvPr id="130" name="テキスト ボックス 129"/>
        <xdr:cNvSpPr txBox="1"/>
      </xdr:nvSpPr>
      <xdr:spPr>
        <a:xfrm>
          <a:off x="863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8616</xdr:rowOff>
    </xdr:from>
    <xdr:to>
      <xdr:col>24</xdr:col>
      <xdr:colOff>114300</xdr:colOff>
      <xdr:row>57</xdr:row>
      <xdr:rowOff>110216</xdr:rowOff>
    </xdr:to>
    <xdr:sp macro="" textlink="">
      <xdr:nvSpPr>
        <xdr:cNvPr id="136" name="楕円 135"/>
        <xdr:cNvSpPr/>
      </xdr:nvSpPr>
      <xdr:spPr>
        <a:xfrm>
          <a:off x="4584700" y="97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94993</xdr:rowOff>
    </xdr:from>
    <xdr:ext cx="534377" cy="259045"/>
    <xdr:sp macro="" textlink="">
      <xdr:nvSpPr>
        <xdr:cNvPr id="137" name="総務費該当値テキスト"/>
        <xdr:cNvSpPr txBox="1"/>
      </xdr:nvSpPr>
      <xdr:spPr>
        <a:xfrm>
          <a:off x="4686300" y="96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155239</xdr:rowOff>
    </xdr:from>
    <xdr:to>
      <xdr:col>20</xdr:col>
      <xdr:colOff>38100</xdr:colOff>
      <xdr:row>58</xdr:row>
      <xdr:rowOff>85389</xdr:rowOff>
    </xdr:to>
    <xdr:sp macro="" textlink="">
      <xdr:nvSpPr>
        <xdr:cNvPr id="138" name="楕円 137"/>
        <xdr:cNvSpPr/>
      </xdr:nvSpPr>
      <xdr:spPr>
        <a:xfrm>
          <a:off x="3746500" y="99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76516</xdr:rowOff>
    </xdr:from>
    <xdr:ext cx="534377" cy="259045"/>
    <xdr:sp macro="" textlink="">
      <xdr:nvSpPr>
        <xdr:cNvPr id="139" name="テキスト ボックス 138"/>
        <xdr:cNvSpPr txBox="1"/>
      </xdr:nvSpPr>
      <xdr:spPr>
        <a:xfrm>
          <a:off x="3517411"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104628</xdr:rowOff>
    </xdr:from>
    <xdr:to>
      <xdr:col>15</xdr:col>
      <xdr:colOff>101600</xdr:colOff>
      <xdr:row>58</xdr:row>
      <xdr:rowOff>34778</xdr:rowOff>
    </xdr:to>
    <xdr:sp macro="" textlink="">
      <xdr:nvSpPr>
        <xdr:cNvPr id="140" name="楕円 139"/>
        <xdr:cNvSpPr/>
      </xdr:nvSpPr>
      <xdr:spPr>
        <a:xfrm>
          <a:off x="2857500" y="98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25905</xdr:rowOff>
    </xdr:from>
    <xdr:ext cx="534377" cy="259045"/>
    <xdr:sp macro="" textlink="">
      <xdr:nvSpPr>
        <xdr:cNvPr id="141" name="テキスト ボックス 140"/>
        <xdr:cNvSpPr txBox="1"/>
      </xdr:nvSpPr>
      <xdr:spPr>
        <a:xfrm>
          <a:off x="2641111" y="99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35225</xdr:rowOff>
    </xdr:from>
    <xdr:to>
      <xdr:col>10</xdr:col>
      <xdr:colOff>165100</xdr:colOff>
      <xdr:row>57</xdr:row>
      <xdr:rowOff>136825</xdr:rowOff>
    </xdr:to>
    <xdr:sp macro="" textlink="">
      <xdr:nvSpPr>
        <xdr:cNvPr id="142" name="楕円 141"/>
        <xdr:cNvSpPr/>
      </xdr:nvSpPr>
      <xdr:spPr>
        <a:xfrm>
          <a:off x="1968500" y="98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127952</xdr:rowOff>
    </xdr:from>
    <xdr:ext cx="534377" cy="259045"/>
    <xdr:sp macro="" textlink="">
      <xdr:nvSpPr>
        <xdr:cNvPr id="143" name="テキスト ボックス 142"/>
        <xdr:cNvSpPr txBox="1"/>
      </xdr:nvSpPr>
      <xdr:spPr>
        <a:xfrm>
          <a:off x="1752111" y="99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40666</xdr:rowOff>
    </xdr:from>
    <xdr:to>
      <xdr:col>6</xdr:col>
      <xdr:colOff>38100</xdr:colOff>
      <xdr:row>56</xdr:row>
      <xdr:rowOff>142266</xdr:rowOff>
    </xdr:to>
    <xdr:sp macro="" textlink="">
      <xdr:nvSpPr>
        <xdr:cNvPr id="144" name="楕円 143"/>
        <xdr:cNvSpPr/>
      </xdr:nvSpPr>
      <xdr:spPr>
        <a:xfrm>
          <a:off x="1079500" y="96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158793</xdr:rowOff>
    </xdr:from>
    <xdr:ext cx="534377" cy="259045"/>
    <xdr:sp macro="" textlink="">
      <xdr:nvSpPr>
        <xdr:cNvPr id="145" name="テキスト ボックス 144"/>
        <xdr:cNvSpPr txBox="1"/>
      </xdr:nvSpPr>
      <xdr:spPr>
        <a:xfrm>
          <a:off x="863111" y="94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105410</xdr:rowOff>
    </xdr:from>
    <xdr:to>
      <xdr:col>24</xdr:col>
      <xdr:colOff>62865</xdr:colOff>
      <xdr:row>76</xdr:row>
      <xdr:rowOff>161646</xdr:rowOff>
    </xdr:to>
    <xdr:cxnSp macro="">
      <xdr:nvCxnSpPr>
        <xdr:cNvPr id="166" name="直線コネクタ 165"/>
        <xdr:cNvCxnSpPr/>
      </xdr:nvCxnSpPr>
      <xdr:spPr>
        <a:xfrm flipV="1">
          <a:off x="4633595" y="12106910"/>
          <a:ext cx="1270" cy="10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165473</xdr:rowOff>
    </xdr:from>
    <xdr:ext cx="534377" cy="259045"/>
    <xdr:sp macro="" textlink="">
      <xdr:nvSpPr>
        <xdr:cNvPr id="167" name="民生費最小値テキスト"/>
        <xdr:cNvSpPr txBox="1"/>
      </xdr:nvSpPr>
      <xdr:spPr>
        <a:xfrm>
          <a:off x="4686300" y="131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161646</xdr:rowOff>
    </xdr:from>
    <xdr:to>
      <xdr:col>24</xdr:col>
      <xdr:colOff>152400</xdr:colOff>
      <xdr:row>76</xdr:row>
      <xdr:rowOff>161646</xdr:rowOff>
    </xdr:to>
    <xdr:cxnSp macro="">
      <xdr:nvCxnSpPr>
        <xdr:cNvPr id="168" name="直線コネクタ 167"/>
        <xdr:cNvCxnSpPr/>
      </xdr:nvCxnSpPr>
      <xdr:spPr>
        <a:xfrm>
          <a:off x="4546600" y="1319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52087</xdr:rowOff>
    </xdr:from>
    <xdr:ext cx="534377" cy="259045"/>
    <xdr:sp macro="" textlink="">
      <xdr:nvSpPr>
        <xdr:cNvPr id="169" name="民生費最大値テキスト"/>
        <xdr:cNvSpPr txBox="1"/>
      </xdr:nvSpPr>
      <xdr:spPr>
        <a:xfrm>
          <a:off x="4686300" y="1188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105410</xdr:rowOff>
    </xdr:from>
    <xdr:to>
      <xdr:col>24</xdr:col>
      <xdr:colOff>152400</xdr:colOff>
      <xdr:row>70</xdr:row>
      <xdr:rowOff>105410</xdr:rowOff>
    </xdr:to>
    <xdr:cxnSp macro="">
      <xdr:nvCxnSpPr>
        <xdr:cNvPr id="170" name="直線コネクタ 169"/>
        <xdr:cNvCxnSpPr/>
      </xdr:nvCxnSpPr>
      <xdr:spPr>
        <a:xfrm>
          <a:off x="4546600" y="1210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154422</xdr:rowOff>
    </xdr:from>
    <xdr:to>
      <xdr:col>24</xdr:col>
      <xdr:colOff>63500</xdr:colOff>
      <xdr:row>75</xdr:row>
      <xdr:rowOff>77429</xdr:rowOff>
    </xdr:to>
    <xdr:cxnSp macro="">
      <xdr:nvCxnSpPr>
        <xdr:cNvPr id="171" name="直線コネクタ 170"/>
        <xdr:cNvCxnSpPr/>
      </xdr:nvCxnSpPr>
      <xdr:spPr>
        <a:xfrm>
          <a:off x="3797300" y="12841722"/>
          <a:ext cx="838200" cy="9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126682</xdr:rowOff>
    </xdr:from>
    <xdr:ext cx="534377" cy="259045"/>
    <xdr:sp macro="" textlink="">
      <xdr:nvSpPr>
        <xdr:cNvPr id="172" name="民生費平均値テキスト"/>
        <xdr:cNvSpPr txBox="1"/>
      </xdr:nvSpPr>
      <xdr:spPr>
        <a:xfrm>
          <a:off x="4686300" y="1229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103805</xdr:rowOff>
    </xdr:from>
    <xdr:to>
      <xdr:col>24</xdr:col>
      <xdr:colOff>114300</xdr:colOff>
      <xdr:row>73</xdr:row>
      <xdr:rowOff>33955</xdr:rowOff>
    </xdr:to>
    <xdr:sp macro="" textlink="">
      <xdr:nvSpPr>
        <xdr:cNvPr id="173" name="フローチャート: 判断 172"/>
        <xdr:cNvSpPr/>
      </xdr:nvSpPr>
      <xdr:spPr>
        <a:xfrm>
          <a:off x="4584700" y="1244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154422</xdr:rowOff>
    </xdr:from>
    <xdr:to>
      <xdr:col>19</xdr:col>
      <xdr:colOff>177800</xdr:colOff>
      <xdr:row>77</xdr:row>
      <xdr:rowOff>33537</xdr:rowOff>
    </xdr:to>
    <xdr:cxnSp macro="">
      <xdr:nvCxnSpPr>
        <xdr:cNvPr id="174" name="直線コネクタ 173"/>
        <xdr:cNvCxnSpPr/>
      </xdr:nvCxnSpPr>
      <xdr:spPr>
        <a:xfrm flipV="1">
          <a:off x="2908300" y="12841722"/>
          <a:ext cx="889000" cy="3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92192</xdr:rowOff>
    </xdr:from>
    <xdr:to>
      <xdr:col>20</xdr:col>
      <xdr:colOff>38100</xdr:colOff>
      <xdr:row>72</xdr:row>
      <xdr:rowOff>22342</xdr:rowOff>
    </xdr:to>
    <xdr:sp macro="" textlink="">
      <xdr:nvSpPr>
        <xdr:cNvPr id="175" name="フローチャート: 判断 174"/>
        <xdr:cNvSpPr/>
      </xdr:nvSpPr>
      <xdr:spPr>
        <a:xfrm>
          <a:off x="3746500" y="122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38869</xdr:rowOff>
    </xdr:from>
    <xdr:ext cx="534377" cy="259045"/>
    <xdr:sp macro="" textlink="">
      <xdr:nvSpPr>
        <xdr:cNvPr id="176" name="テキスト ボックス 175"/>
        <xdr:cNvSpPr txBox="1"/>
      </xdr:nvSpPr>
      <xdr:spPr>
        <a:xfrm>
          <a:off x="3517411" y="1204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33537</xdr:rowOff>
    </xdr:from>
    <xdr:to>
      <xdr:col>15</xdr:col>
      <xdr:colOff>50800</xdr:colOff>
      <xdr:row>77</xdr:row>
      <xdr:rowOff>41128</xdr:rowOff>
    </xdr:to>
    <xdr:cxnSp macro="">
      <xdr:nvCxnSpPr>
        <xdr:cNvPr id="177" name="直線コネクタ 176"/>
        <xdr:cNvCxnSpPr/>
      </xdr:nvCxnSpPr>
      <xdr:spPr>
        <a:xfrm flipV="1">
          <a:off x="2019300" y="13235187"/>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8616</xdr:rowOff>
    </xdr:from>
    <xdr:to>
      <xdr:col>15</xdr:col>
      <xdr:colOff>101600</xdr:colOff>
      <xdr:row>71</xdr:row>
      <xdr:rowOff>110216</xdr:rowOff>
    </xdr:to>
    <xdr:sp macro="" textlink="">
      <xdr:nvSpPr>
        <xdr:cNvPr id="178" name="フローチャート: 判断 177"/>
        <xdr:cNvSpPr/>
      </xdr:nvSpPr>
      <xdr:spPr>
        <a:xfrm>
          <a:off x="2857500" y="121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126743</xdr:rowOff>
    </xdr:from>
    <xdr:ext cx="534377" cy="259045"/>
    <xdr:sp macro="" textlink="">
      <xdr:nvSpPr>
        <xdr:cNvPr id="179" name="テキスト ボックス 178"/>
        <xdr:cNvSpPr txBox="1"/>
      </xdr:nvSpPr>
      <xdr:spPr>
        <a:xfrm>
          <a:off x="2641111" y="119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41128</xdr:rowOff>
    </xdr:from>
    <xdr:to>
      <xdr:col>10</xdr:col>
      <xdr:colOff>114300</xdr:colOff>
      <xdr:row>78</xdr:row>
      <xdr:rowOff>168960</xdr:rowOff>
    </xdr:to>
    <xdr:cxnSp macro="">
      <xdr:nvCxnSpPr>
        <xdr:cNvPr id="180" name="直線コネクタ 179"/>
        <xdr:cNvCxnSpPr/>
      </xdr:nvCxnSpPr>
      <xdr:spPr>
        <a:xfrm flipV="1">
          <a:off x="1130300" y="13242778"/>
          <a:ext cx="889000" cy="29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117155</xdr:rowOff>
    </xdr:from>
    <xdr:to>
      <xdr:col>10</xdr:col>
      <xdr:colOff>165100</xdr:colOff>
      <xdr:row>75</xdr:row>
      <xdr:rowOff>47305</xdr:rowOff>
    </xdr:to>
    <xdr:sp macro="" textlink="">
      <xdr:nvSpPr>
        <xdr:cNvPr id="181" name="フローチャート: 判断 180"/>
        <xdr:cNvSpPr/>
      </xdr:nvSpPr>
      <xdr:spPr>
        <a:xfrm>
          <a:off x="1968500" y="12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63832</xdr:rowOff>
    </xdr:from>
    <xdr:ext cx="534377" cy="259045"/>
    <xdr:sp macro="" textlink="">
      <xdr:nvSpPr>
        <xdr:cNvPr id="182" name="テキスト ボックス 181"/>
        <xdr:cNvSpPr txBox="1"/>
      </xdr:nvSpPr>
      <xdr:spPr>
        <a:xfrm>
          <a:off x="1752111" y="125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101975</xdr:rowOff>
    </xdr:from>
    <xdr:to>
      <xdr:col>6</xdr:col>
      <xdr:colOff>38100</xdr:colOff>
      <xdr:row>78</xdr:row>
      <xdr:rowOff>32125</xdr:rowOff>
    </xdr:to>
    <xdr:sp macro="" textlink="">
      <xdr:nvSpPr>
        <xdr:cNvPr id="183" name="フローチャート: 判断 182"/>
        <xdr:cNvSpPr/>
      </xdr:nvSpPr>
      <xdr:spPr>
        <a:xfrm>
          <a:off x="1079500" y="1330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48652</xdr:rowOff>
    </xdr:from>
    <xdr:ext cx="534377" cy="259045"/>
    <xdr:sp macro="" textlink="">
      <xdr:nvSpPr>
        <xdr:cNvPr id="184" name="テキスト ボックス 183"/>
        <xdr:cNvSpPr txBox="1"/>
      </xdr:nvSpPr>
      <xdr:spPr>
        <a:xfrm>
          <a:off x="863111" y="130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26629</xdr:rowOff>
    </xdr:from>
    <xdr:to>
      <xdr:col>24</xdr:col>
      <xdr:colOff>114300</xdr:colOff>
      <xdr:row>75</xdr:row>
      <xdr:rowOff>128229</xdr:rowOff>
    </xdr:to>
    <xdr:sp macro="" textlink="">
      <xdr:nvSpPr>
        <xdr:cNvPr id="190" name="楕円 189"/>
        <xdr:cNvSpPr/>
      </xdr:nvSpPr>
      <xdr:spPr>
        <a:xfrm>
          <a:off x="4584700" y="128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5056</xdr:rowOff>
    </xdr:from>
    <xdr:ext cx="534377" cy="259045"/>
    <xdr:sp macro="" textlink="">
      <xdr:nvSpPr>
        <xdr:cNvPr id="191" name="民生費該当値テキスト"/>
        <xdr:cNvSpPr txBox="1"/>
      </xdr:nvSpPr>
      <xdr:spPr>
        <a:xfrm>
          <a:off x="4686300" y="128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103622</xdr:rowOff>
    </xdr:from>
    <xdr:to>
      <xdr:col>20</xdr:col>
      <xdr:colOff>38100</xdr:colOff>
      <xdr:row>75</xdr:row>
      <xdr:rowOff>33772</xdr:rowOff>
    </xdr:to>
    <xdr:sp macro="" textlink="">
      <xdr:nvSpPr>
        <xdr:cNvPr id="192" name="楕円 191"/>
        <xdr:cNvSpPr/>
      </xdr:nvSpPr>
      <xdr:spPr>
        <a:xfrm>
          <a:off x="3746500" y="127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24899</xdr:rowOff>
    </xdr:from>
    <xdr:ext cx="534377" cy="259045"/>
    <xdr:sp macro="" textlink="">
      <xdr:nvSpPr>
        <xdr:cNvPr id="193" name="テキスト ボックス 192"/>
        <xdr:cNvSpPr txBox="1"/>
      </xdr:nvSpPr>
      <xdr:spPr>
        <a:xfrm>
          <a:off x="3517411" y="1288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154187</xdr:rowOff>
    </xdr:from>
    <xdr:to>
      <xdr:col>15</xdr:col>
      <xdr:colOff>101600</xdr:colOff>
      <xdr:row>77</xdr:row>
      <xdr:rowOff>84337</xdr:rowOff>
    </xdr:to>
    <xdr:sp macro="" textlink="">
      <xdr:nvSpPr>
        <xdr:cNvPr id="194" name="楕円 193"/>
        <xdr:cNvSpPr/>
      </xdr:nvSpPr>
      <xdr:spPr>
        <a:xfrm>
          <a:off x="2857500" y="131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75464</xdr:rowOff>
    </xdr:from>
    <xdr:ext cx="534377" cy="259045"/>
    <xdr:sp macro="" textlink="">
      <xdr:nvSpPr>
        <xdr:cNvPr id="195" name="テキスト ボックス 194"/>
        <xdr:cNvSpPr txBox="1"/>
      </xdr:nvSpPr>
      <xdr:spPr>
        <a:xfrm>
          <a:off x="2641111" y="132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161778</xdr:rowOff>
    </xdr:from>
    <xdr:to>
      <xdr:col>10</xdr:col>
      <xdr:colOff>165100</xdr:colOff>
      <xdr:row>77</xdr:row>
      <xdr:rowOff>91928</xdr:rowOff>
    </xdr:to>
    <xdr:sp macro="" textlink="">
      <xdr:nvSpPr>
        <xdr:cNvPr id="196" name="楕円 195"/>
        <xdr:cNvSpPr/>
      </xdr:nvSpPr>
      <xdr:spPr>
        <a:xfrm>
          <a:off x="1968500" y="131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83055</xdr:rowOff>
    </xdr:from>
    <xdr:ext cx="534377" cy="259045"/>
    <xdr:sp macro="" textlink="">
      <xdr:nvSpPr>
        <xdr:cNvPr id="197" name="テキスト ボックス 196"/>
        <xdr:cNvSpPr txBox="1"/>
      </xdr:nvSpPr>
      <xdr:spPr>
        <a:xfrm>
          <a:off x="1752111" y="13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118160</xdr:rowOff>
    </xdr:from>
    <xdr:to>
      <xdr:col>6</xdr:col>
      <xdr:colOff>38100</xdr:colOff>
      <xdr:row>79</xdr:row>
      <xdr:rowOff>48310</xdr:rowOff>
    </xdr:to>
    <xdr:sp macro="" textlink="">
      <xdr:nvSpPr>
        <xdr:cNvPr id="198" name="楕円 197"/>
        <xdr:cNvSpPr/>
      </xdr:nvSpPr>
      <xdr:spPr>
        <a:xfrm>
          <a:off x="1079500" y="134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39437</xdr:rowOff>
    </xdr:from>
    <xdr:ext cx="534377" cy="259045"/>
    <xdr:sp macro="" textlink="">
      <xdr:nvSpPr>
        <xdr:cNvPr id="199" name="テキスト ボックス 198"/>
        <xdr:cNvSpPr txBox="1"/>
      </xdr:nvSpPr>
      <xdr:spPr>
        <a:xfrm>
          <a:off x="863111" y="135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2" name="直線コネクタ 221"/>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3"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4" name="直線コネクタ 223"/>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5"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26" name="直線コネクタ 225"/>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146405</xdr:rowOff>
    </xdr:from>
    <xdr:to>
      <xdr:col>24</xdr:col>
      <xdr:colOff>63500</xdr:colOff>
      <xdr:row>98</xdr:row>
      <xdr:rowOff>148120</xdr:rowOff>
    </xdr:to>
    <xdr:cxnSp macro="">
      <xdr:nvCxnSpPr>
        <xdr:cNvPr id="227" name="直線コネクタ 226"/>
        <xdr:cNvCxnSpPr/>
      </xdr:nvCxnSpPr>
      <xdr:spPr>
        <a:xfrm>
          <a:off x="3797300" y="1694850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28" name="衛生費平均値テキスト"/>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29" name="フローチャート: 判断 228"/>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146405</xdr:rowOff>
    </xdr:from>
    <xdr:to>
      <xdr:col>19</xdr:col>
      <xdr:colOff>177800</xdr:colOff>
      <xdr:row>98</xdr:row>
      <xdr:rowOff>150216</xdr:rowOff>
    </xdr:to>
    <xdr:cxnSp macro="">
      <xdr:nvCxnSpPr>
        <xdr:cNvPr id="230" name="直線コネクタ 229"/>
        <xdr:cNvCxnSpPr/>
      </xdr:nvCxnSpPr>
      <xdr:spPr>
        <a:xfrm flipV="1">
          <a:off x="2908300" y="1694850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1" name="フローチャート: 判断 230"/>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2" name="テキスト ボックス 231"/>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150216</xdr:rowOff>
    </xdr:from>
    <xdr:to>
      <xdr:col>15</xdr:col>
      <xdr:colOff>50800</xdr:colOff>
      <xdr:row>98</xdr:row>
      <xdr:rowOff>161074</xdr:rowOff>
    </xdr:to>
    <xdr:cxnSp macro="">
      <xdr:nvCxnSpPr>
        <xdr:cNvPr id="233" name="直線コネクタ 232"/>
        <xdr:cNvCxnSpPr/>
      </xdr:nvCxnSpPr>
      <xdr:spPr>
        <a:xfrm flipV="1">
          <a:off x="2019300" y="1695231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4" name="フローチャート: 判断 233"/>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35" name="テキスト ボックス 234"/>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161074</xdr:rowOff>
    </xdr:from>
    <xdr:to>
      <xdr:col>10</xdr:col>
      <xdr:colOff>114300</xdr:colOff>
      <xdr:row>99</xdr:row>
      <xdr:rowOff>4026</xdr:rowOff>
    </xdr:to>
    <xdr:cxnSp macro="">
      <xdr:nvCxnSpPr>
        <xdr:cNvPr id="236" name="直線コネクタ 235"/>
        <xdr:cNvCxnSpPr/>
      </xdr:nvCxnSpPr>
      <xdr:spPr>
        <a:xfrm flipV="1">
          <a:off x="1130300" y="16963174"/>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37" name="フローチャート: 判断 236"/>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38" name="テキスト ボックス 237"/>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39" name="フローチャート: 判断 238"/>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159554</xdr:rowOff>
    </xdr:from>
    <xdr:ext cx="534377" cy="259045"/>
    <xdr:sp macro="" textlink="">
      <xdr:nvSpPr>
        <xdr:cNvPr id="240" name="テキスト ボックス 239"/>
        <xdr:cNvSpPr txBox="1"/>
      </xdr:nvSpPr>
      <xdr:spPr>
        <a:xfrm>
          <a:off x="863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97320</xdr:rowOff>
    </xdr:from>
    <xdr:to>
      <xdr:col>24</xdr:col>
      <xdr:colOff>114300</xdr:colOff>
      <xdr:row>99</xdr:row>
      <xdr:rowOff>27470</xdr:rowOff>
    </xdr:to>
    <xdr:sp macro="" textlink="">
      <xdr:nvSpPr>
        <xdr:cNvPr id="246" name="楕円 245"/>
        <xdr:cNvSpPr/>
      </xdr:nvSpPr>
      <xdr:spPr>
        <a:xfrm>
          <a:off x="4584700" y="168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12247</xdr:rowOff>
    </xdr:from>
    <xdr:ext cx="534377" cy="259045"/>
    <xdr:sp macro="" textlink="">
      <xdr:nvSpPr>
        <xdr:cNvPr id="247" name="衛生費該当値テキスト"/>
        <xdr:cNvSpPr txBox="1"/>
      </xdr:nvSpPr>
      <xdr:spPr>
        <a:xfrm>
          <a:off x="4686300" y="1681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95605</xdr:rowOff>
    </xdr:from>
    <xdr:to>
      <xdr:col>20</xdr:col>
      <xdr:colOff>38100</xdr:colOff>
      <xdr:row>99</xdr:row>
      <xdr:rowOff>25755</xdr:rowOff>
    </xdr:to>
    <xdr:sp macro="" textlink="">
      <xdr:nvSpPr>
        <xdr:cNvPr id="248" name="楕円 247"/>
        <xdr:cNvSpPr/>
      </xdr:nvSpPr>
      <xdr:spPr>
        <a:xfrm>
          <a:off x="3746500" y="168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99</xdr:row>
      <xdr:rowOff>16882</xdr:rowOff>
    </xdr:from>
    <xdr:ext cx="534377" cy="259045"/>
    <xdr:sp macro="" textlink="">
      <xdr:nvSpPr>
        <xdr:cNvPr id="249" name="テキスト ボックス 248"/>
        <xdr:cNvSpPr txBox="1"/>
      </xdr:nvSpPr>
      <xdr:spPr>
        <a:xfrm>
          <a:off x="3517411" y="1699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99416</xdr:rowOff>
    </xdr:from>
    <xdr:to>
      <xdr:col>15</xdr:col>
      <xdr:colOff>101600</xdr:colOff>
      <xdr:row>99</xdr:row>
      <xdr:rowOff>29566</xdr:rowOff>
    </xdr:to>
    <xdr:sp macro="" textlink="">
      <xdr:nvSpPr>
        <xdr:cNvPr id="250" name="楕円 249"/>
        <xdr:cNvSpPr/>
      </xdr:nvSpPr>
      <xdr:spPr>
        <a:xfrm>
          <a:off x="2857500" y="1690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20693</xdr:rowOff>
    </xdr:from>
    <xdr:ext cx="534377" cy="259045"/>
    <xdr:sp macro="" textlink="">
      <xdr:nvSpPr>
        <xdr:cNvPr id="251" name="テキスト ボックス 250"/>
        <xdr:cNvSpPr txBox="1"/>
      </xdr:nvSpPr>
      <xdr:spPr>
        <a:xfrm>
          <a:off x="2641111" y="1699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110274</xdr:rowOff>
    </xdr:from>
    <xdr:to>
      <xdr:col>10</xdr:col>
      <xdr:colOff>165100</xdr:colOff>
      <xdr:row>99</xdr:row>
      <xdr:rowOff>40424</xdr:rowOff>
    </xdr:to>
    <xdr:sp macro="" textlink="">
      <xdr:nvSpPr>
        <xdr:cNvPr id="252" name="楕円 251"/>
        <xdr:cNvSpPr/>
      </xdr:nvSpPr>
      <xdr:spPr>
        <a:xfrm>
          <a:off x="1968500" y="169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31551</xdr:rowOff>
    </xdr:from>
    <xdr:ext cx="534377" cy="259045"/>
    <xdr:sp macro="" textlink="">
      <xdr:nvSpPr>
        <xdr:cNvPr id="253" name="テキスト ボックス 252"/>
        <xdr:cNvSpPr txBox="1"/>
      </xdr:nvSpPr>
      <xdr:spPr>
        <a:xfrm>
          <a:off x="1752111" y="1700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124676</xdr:rowOff>
    </xdr:from>
    <xdr:to>
      <xdr:col>6</xdr:col>
      <xdr:colOff>38100</xdr:colOff>
      <xdr:row>99</xdr:row>
      <xdr:rowOff>54826</xdr:rowOff>
    </xdr:to>
    <xdr:sp macro="" textlink="">
      <xdr:nvSpPr>
        <xdr:cNvPr id="254" name="楕円 253"/>
        <xdr:cNvSpPr/>
      </xdr:nvSpPr>
      <xdr:spPr>
        <a:xfrm>
          <a:off x="1079500" y="169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45953</xdr:rowOff>
    </xdr:from>
    <xdr:ext cx="534377" cy="259045"/>
    <xdr:sp macro="" textlink="">
      <xdr:nvSpPr>
        <xdr:cNvPr id="255" name="テキスト ボックス 254"/>
        <xdr:cNvSpPr txBox="1"/>
      </xdr:nvSpPr>
      <xdr:spPr>
        <a:xfrm>
          <a:off x="863111" y="170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76" name="直線コネクタ 275"/>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77" name="労働費最小値テキスト"/>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78" name="直線コネクタ 277"/>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79"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0" name="直線コネクタ 279"/>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2997</xdr:rowOff>
    </xdr:from>
    <xdr:to>
      <xdr:col>55</xdr:col>
      <xdr:colOff>0</xdr:colOff>
      <xdr:row>37</xdr:row>
      <xdr:rowOff>40031</xdr:rowOff>
    </xdr:to>
    <xdr:cxnSp macro="">
      <xdr:nvCxnSpPr>
        <xdr:cNvPr id="281" name="直線コネクタ 280"/>
        <xdr:cNvCxnSpPr/>
      </xdr:nvCxnSpPr>
      <xdr:spPr>
        <a:xfrm flipV="1">
          <a:off x="9639300" y="6346647"/>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2" name="労働費平均値テキスト"/>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3" name="フローチャート: 判断 282"/>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151587</xdr:rowOff>
    </xdr:from>
    <xdr:to>
      <xdr:col>50</xdr:col>
      <xdr:colOff>114300</xdr:colOff>
      <xdr:row>37</xdr:row>
      <xdr:rowOff>40031</xdr:rowOff>
    </xdr:to>
    <xdr:cxnSp macro="">
      <xdr:nvCxnSpPr>
        <xdr:cNvPr id="284" name="直線コネクタ 283"/>
        <xdr:cNvCxnSpPr/>
      </xdr:nvCxnSpPr>
      <xdr:spPr>
        <a:xfrm>
          <a:off x="8750300" y="6323787"/>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5" name="フローチャート: 判断 284"/>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86" name="テキスト ボックス 285"/>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140157</xdr:rowOff>
    </xdr:from>
    <xdr:to>
      <xdr:col>45</xdr:col>
      <xdr:colOff>177800</xdr:colOff>
      <xdr:row>36</xdr:row>
      <xdr:rowOff>151587</xdr:rowOff>
    </xdr:to>
    <xdr:cxnSp macro="">
      <xdr:nvCxnSpPr>
        <xdr:cNvPr id="287" name="直線コネクタ 286"/>
        <xdr:cNvCxnSpPr/>
      </xdr:nvCxnSpPr>
      <xdr:spPr>
        <a:xfrm>
          <a:off x="7861300" y="5969457"/>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88" name="フローチャート: 判断 287"/>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89" name="テキスト ボックス 288"/>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29972</xdr:rowOff>
    </xdr:from>
    <xdr:to>
      <xdr:col>41</xdr:col>
      <xdr:colOff>50800</xdr:colOff>
      <xdr:row>34</xdr:row>
      <xdr:rowOff>140157</xdr:rowOff>
    </xdr:to>
    <xdr:cxnSp macro="">
      <xdr:nvCxnSpPr>
        <xdr:cNvPr id="290" name="直線コネクタ 289"/>
        <xdr:cNvCxnSpPr/>
      </xdr:nvCxnSpPr>
      <xdr:spPr>
        <a:xfrm>
          <a:off x="6972300" y="5859272"/>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1" name="フローチャート: 判断 290"/>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2" name="テキスト ボックス 291"/>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3" name="フローチャート: 判断 292"/>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4" name="テキスト ボックス 293"/>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123647</xdr:rowOff>
    </xdr:from>
    <xdr:to>
      <xdr:col>55</xdr:col>
      <xdr:colOff>50800</xdr:colOff>
      <xdr:row>37</xdr:row>
      <xdr:rowOff>53797</xdr:rowOff>
    </xdr:to>
    <xdr:sp macro="" textlink="">
      <xdr:nvSpPr>
        <xdr:cNvPr id="300" name="楕円 299"/>
        <xdr:cNvSpPr/>
      </xdr:nvSpPr>
      <xdr:spPr>
        <a:xfrm>
          <a:off x="104267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102074</xdr:rowOff>
    </xdr:from>
    <xdr:ext cx="469744" cy="259045"/>
    <xdr:sp macro="" textlink="">
      <xdr:nvSpPr>
        <xdr:cNvPr id="301" name="労働費該当値テキスト"/>
        <xdr:cNvSpPr txBox="1"/>
      </xdr:nvSpPr>
      <xdr:spPr>
        <a:xfrm>
          <a:off x="10528300" y="62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160681</xdr:rowOff>
    </xdr:from>
    <xdr:to>
      <xdr:col>50</xdr:col>
      <xdr:colOff>165100</xdr:colOff>
      <xdr:row>37</xdr:row>
      <xdr:rowOff>90831</xdr:rowOff>
    </xdr:to>
    <xdr:sp macro="" textlink="">
      <xdr:nvSpPr>
        <xdr:cNvPr id="302" name="楕円 301"/>
        <xdr:cNvSpPr/>
      </xdr:nvSpPr>
      <xdr:spPr>
        <a:xfrm>
          <a:off x="9588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81958</xdr:rowOff>
    </xdr:from>
    <xdr:ext cx="469744" cy="259045"/>
    <xdr:sp macro="" textlink="">
      <xdr:nvSpPr>
        <xdr:cNvPr id="303" name="テキスト ボックス 302"/>
        <xdr:cNvSpPr txBox="1"/>
      </xdr:nvSpPr>
      <xdr:spPr>
        <a:xfrm>
          <a:off x="9391728" y="64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100787</xdr:rowOff>
    </xdr:from>
    <xdr:to>
      <xdr:col>46</xdr:col>
      <xdr:colOff>38100</xdr:colOff>
      <xdr:row>37</xdr:row>
      <xdr:rowOff>30937</xdr:rowOff>
    </xdr:to>
    <xdr:sp macro="" textlink="">
      <xdr:nvSpPr>
        <xdr:cNvPr id="304" name="楕円 303"/>
        <xdr:cNvSpPr/>
      </xdr:nvSpPr>
      <xdr:spPr>
        <a:xfrm>
          <a:off x="8699500" y="62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22064</xdr:rowOff>
    </xdr:from>
    <xdr:ext cx="469744" cy="259045"/>
    <xdr:sp macro="" textlink="">
      <xdr:nvSpPr>
        <xdr:cNvPr id="305" name="テキスト ボックス 304"/>
        <xdr:cNvSpPr txBox="1"/>
      </xdr:nvSpPr>
      <xdr:spPr>
        <a:xfrm>
          <a:off x="8515428" y="63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89357</xdr:rowOff>
    </xdr:from>
    <xdr:to>
      <xdr:col>41</xdr:col>
      <xdr:colOff>101600</xdr:colOff>
      <xdr:row>35</xdr:row>
      <xdr:rowOff>19507</xdr:rowOff>
    </xdr:to>
    <xdr:sp macro="" textlink="">
      <xdr:nvSpPr>
        <xdr:cNvPr id="306" name="楕円 305"/>
        <xdr:cNvSpPr/>
      </xdr:nvSpPr>
      <xdr:spPr>
        <a:xfrm>
          <a:off x="7810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10634</xdr:rowOff>
    </xdr:from>
    <xdr:ext cx="469744" cy="259045"/>
    <xdr:sp macro="" textlink="">
      <xdr:nvSpPr>
        <xdr:cNvPr id="307" name="テキスト ボックス 306"/>
        <xdr:cNvSpPr txBox="1"/>
      </xdr:nvSpPr>
      <xdr:spPr>
        <a:xfrm>
          <a:off x="7626428" y="601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150622</xdr:rowOff>
    </xdr:from>
    <xdr:to>
      <xdr:col>36</xdr:col>
      <xdr:colOff>165100</xdr:colOff>
      <xdr:row>34</xdr:row>
      <xdr:rowOff>80772</xdr:rowOff>
    </xdr:to>
    <xdr:sp macro="" textlink="">
      <xdr:nvSpPr>
        <xdr:cNvPr id="308" name="楕円 307"/>
        <xdr:cNvSpPr/>
      </xdr:nvSpPr>
      <xdr:spPr>
        <a:xfrm>
          <a:off x="6921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71899</xdr:rowOff>
    </xdr:from>
    <xdr:ext cx="469744" cy="259045"/>
    <xdr:sp macro="" textlink="">
      <xdr:nvSpPr>
        <xdr:cNvPr id="309" name="テキスト ボックス 308"/>
        <xdr:cNvSpPr txBox="1"/>
      </xdr:nvSpPr>
      <xdr:spPr>
        <a:xfrm>
          <a:off x="6737428"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2" name="直線コネクタ 331"/>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3"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4" name="直線コネクタ 333"/>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5"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36" name="直線コネクタ 335"/>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3949</xdr:rowOff>
    </xdr:from>
    <xdr:to>
      <xdr:col>55</xdr:col>
      <xdr:colOff>0</xdr:colOff>
      <xdr:row>56</xdr:row>
      <xdr:rowOff>165684</xdr:rowOff>
    </xdr:to>
    <xdr:cxnSp macro="">
      <xdr:nvCxnSpPr>
        <xdr:cNvPr id="337" name="直線コネクタ 336"/>
        <xdr:cNvCxnSpPr/>
      </xdr:nvCxnSpPr>
      <xdr:spPr>
        <a:xfrm flipV="1">
          <a:off x="9639300" y="9605149"/>
          <a:ext cx="838200" cy="1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122496</xdr:rowOff>
    </xdr:from>
    <xdr:ext cx="534377" cy="259045"/>
    <xdr:sp macro="" textlink="">
      <xdr:nvSpPr>
        <xdr:cNvPr id="338" name="農林水産業費平均値テキスト"/>
        <xdr:cNvSpPr txBox="1"/>
      </xdr:nvSpPr>
      <xdr:spPr>
        <a:xfrm>
          <a:off x="10528300" y="955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39" name="フローチャート: 判断 338"/>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165684</xdr:rowOff>
    </xdr:from>
    <xdr:to>
      <xdr:col>50</xdr:col>
      <xdr:colOff>114300</xdr:colOff>
      <xdr:row>57</xdr:row>
      <xdr:rowOff>104991</xdr:rowOff>
    </xdr:to>
    <xdr:cxnSp macro="">
      <xdr:nvCxnSpPr>
        <xdr:cNvPr id="340" name="直線コネクタ 339"/>
        <xdr:cNvCxnSpPr/>
      </xdr:nvCxnSpPr>
      <xdr:spPr>
        <a:xfrm flipV="1">
          <a:off x="8750300" y="9766884"/>
          <a:ext cx="889000" cy="1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1" name="フローチャート: 判断 340"/>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42" name="テキスト ボックス 341"/>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85027</xdr:rowOff>
    </xdr:from>
    <xdr:to>
      <xdr:col>45</xdr:col>
      <xdr:colOff>177800</xdr:colOff>
      <xdr:row>57</xdr:row>
      <xdr:rowOff>104991</xdr:rowOff>
    </xdr:to>
    <xdr:cxnSp macro="">
      <xdr:nvCxnSpPr>
        <xdr:cNvPr id="343" name="直線コネクタ 342"/>
        <xdr:cNvCxnSpPr/>
      </xdr:nvCxnSpPr>
      <xdr:spPr>
        <a:xfrm>
          <a:off x="7861300" y="9857677"/>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4" name="フローチャート: 判断 343"/>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62590</xdr:rowOff>
    </xdr:from>
    <xdr:ext cx="534377" cy="259045"/>
    <xdr:sp macro="" textlink="">
      <xdr:nvSpPr>
        <xdr:cNvPr id="345" name="テキスト ボックス 344"/>
        <xdr:cNvSpPr txBox="1"/>
      </xdr:nvSpPr>
      <xdr:spPr>
        <a:xfrm>
          <a:off x="8483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43574</xdr:rowOff>
    </xdr:from>
    <xdr:to>
      <xdr:col>41</xdr:col>
      <xdr:colOff>50800</xdr:colOff>
      <xdr:row>57</xdr:row>
      <xdr:rowOff>85027</xdr:rowOff>
    </xdr:to>
    <xdr:cxnSp macro="">
      <xdr:nvCxnSpPr>
        <xdr:cNvPr id="346" name="直線コネクタ 345"/>
        <xdr:cNvCxnSpPr/>
      </xdr:nvCxnSpPr>
      <xdr:spPr>
        <a:xfrm>
          <a:off x="6972300" y="9816224"/>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47" name="フローチャート: 判断 346"/>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94175</xdr:rowOff>
    </xdr:from>
    <xdr:ext cx="534377" cy="259045"/>
    <xdr:sp macro="" textlink="">
      <xdr:nvSpPr>
        <xdr:cNvPr id="348" name="テキスト ボックス 347"/>
        <xdr:cNvSpPr txBox="1"/>
      </xdr:nvSpPr>
      <xdr:spPr>
        <a:xfrm>
          <a:off x="7594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49" name="フローチャート: 判断 348"/>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141723</xdr:rowOff>
    </xdr:from>
    <xdr:ext cx="534377" cy="259045"/>
    <xdr:sp macro="" textlink="">
      <xdr:nvSpPr>
        <xdr:cNvPr id="350" name="テキスト ボックス 349"/>
        <xdr:cNvSpPr txBox="1"/>
      </xdr:nvSpPr>
      <xdr:spPr>
        <a:xfrm>
          <a:off x="6705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124599</xdr:rowOff>
    </xdr:from>
    <xdr:to>
      <xdr:col>55</xdr:col>
      <xdr:colOff>50800</xdr:colOff>
      <xdr:row>56</xdr:row>
      <xdr:rowOff>54749</xdr:rowOff>
    </xdr:to>
    <xdr:sp macro="" textlink="">
      <xdr:nvSpPr>
        <xdr:cNvPr id="356" name="楕円 355"/>
        <xdr:cNvSpPr/>
      </xdr:nvSpPr>
      <xdr:spPr>
        <a:xfrm>
          <a:off x="10426700" y="95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147476</xdr:rowOff>
    </xdr:from>
    <xdr:ext cx="534377" cy="259045"/>
    <xdr:sp macro="" textlink="">
      <xdr:nvSpPr>
        <xdr:cNvPr id="357" name="農林水産業費該当値テキスト"/>
        <xdr:cNvSpPr txBox="1"/>
      </xdr:nvSpPr>
      <xdr:spPr>
        <a:xfrm>
          <a:off x="10528300" y="94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114884</xdr:rowOff>
    </xdr:from>
    <xdr:to>
      <xdr:col>50</xdr:col>
      <xdr:colOff>165100</xdr:colOff>
      <xdr:row>57</xdr:row>
      <xdr:rowOff>45034</xdr:rowOff>
    </xdr:to>
    <xdr:sp macro="" textlink="">
      <xdr:nvSpPr>
        <xdr:cNvPr id="358" name="楕円 357"/>
        <xdr:cNvSpPr/>
      </xdr:nvSpPr>
      <xdr:spPr>
        <a:xfrm>
          <a:off x="9588500" y="97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36161</xdr:rowOff>
    </xdr:from>
    <xdr:ext cx="534377" cy="259045"/>
    <xdr:sp macro="" textlink="">
      <xdr:nvSpPr>
        <xdr:cNvPr id="359" name="テキスト ボックス 358"/>
        <xdr:cNvSpPr txBox="1"/>
      </xdr:nvSpPr>
      <xdr:spPr>
        <a:xfrm>
          <a:off x="9359411" y="98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54191</xdr:rowOff>
    </xdr:from>
    <xdr:to>
      <xdr:col>46</xdr:col>
      <xdr:colOff>38100</xdr:colOff>
      <xdr:row>57</xdr:row>
      <xdr:rowOff>155791</xdr:rowOff>
    </xdr:to>
    <xdr:sp macro="" textlink="">
      <xdr:nvSpPr>
        <xdr:cNvPr id="360" name="楕円 359"/>
        <xdr:cNvSpPr/>
      </xdr:nvSpPr>
      <xdr:spPr>
        <a:xfrm>
          <a:off x="8699500" y="98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146918</xdr:rowOff>
    </xdr:from>
    <xdr:ext cx="534377" cy="259045"/>
    <xdr:sp macro="" textlink="">
      <xdr:nvSpPr>
        <xdr:cNvPr id="361" name="テキスト ボックス 360"/>
        <xdr:cNvSpPr txBox="1"/>
      </xdr:nvSpPr>
      <xdr:spPr>
        <a:xfrm>
          <a:off x="8483111" y="99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34227</xdr:rowOff>
    </xdr:from>
    <xdr:to>
      <xdr:col>41</xdr:col>
      <xdr:colOff>101600</xdr:colOff>
      <xdr:row>57</xdr:row>
      <xdr:rowOff>135827</xdr:rowOff>
    </xdr:to>
    <xdr:sp macro="" textlink="">
      <xdr:nvSpPr>
        <xdr:cNvPr id="362" name="楕円 361"/>
        <xdr:cNvSpPr/>
      </xdr:nvSpPr>
      <xdr:spPr>
        <a:xfrm>
          <a:off x="7810500" y="980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126954</xdr:rowOff>
    </xdr:from>
    <xdr:ext cx="534377" cy="259045"/>
    <xdr:sp macro="" textlink="">
      <xdr:nvSpPr>
        <xdr:cNvPr id="363" name="テキスト ボックス 362"/>
        <xdr:cNvSpPr txBox="1"/>
      </xdr:nvSpPr>
      <xdr:spPr>
        <a:xfrm>
          <a:off x="7594111" y="989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164224</xdr:rowOff>
    </xdr:from>
    <xdr:to>
      <xdr:col>36</xdr:col>
      <xdr:colOff>165100</xdr:colOff>
      <xdr:row>57</xdr:row>
      <xdr:rowOff>94374</xdr:rowOff>
    </xdr:to>
    <xdr:sp macro="" textlink="">
      <xdr:nvSpPr>
        <xdr:cNvPr id="364" name="楕円 363"/>
        <xdr:cNvSpPr/>
      </xdr:nvSpPr>
      <xdr:spPr>
        <a:xfrm>
          <a:off x="6921500" y="97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85501</xdr:rowOff>
    </xdr:from>
    <xdr:ext cx="534377" cy="259045"/>
    <xdr:sp macro="" textlink="">
      <xdr:nvSpPr>
        <xdr:cNvPr id="365" name="テキスト ボックス 364"/>
        <xdr:cNvSpPr txBox="1"/>
      </xdr:nvSpPr>
      <xdr:spPr>
        <a:xfrm>
          <a:off x="6705111" y="985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89" name="直線コネクタ 388"/>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0"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1" name="直線コネクタ 390"/>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2"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3" name="直線コネクタ 392"/>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96903</xdr:rowOff>
    </xdr:from>
    <xdr:to>
      <xdr:col>55</xdr:col>
      <xdr:colOff>0</xdr:colOff>
      <xdr:row>76</xdr:row>
      <xdr:rowOff>119583</xdr:rowOff>
    </xdr:to>
    <xdr:cxnSp macro="">
      <xdr:nvCxnSpPr>
        <xdr:cNvPr id="394" name="直線コネクタ 393"/>
        <xdr:cNvCxnSpPr/>
      </xdr:nvCxnSpPr>
      <xdr:spPr>
        <a:xfrm>
          <a:off x="9639300" y="13127103"/>
          <a:ext cx="8382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395" name="商工費平均値テキスト"/>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396" name="フローチャート: 判断 395"/>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26837</xdr:rowOff>
    </xdr:from>
    <xdr:to>
      <xdr:col>50</xdr:col>
      <xdr:colOff>114300</xdr:colOff>
      <xdr:row>76</xdr:row>
      <xdr:rowOff>96903</xdr:rowOff>
    </xdr:to>
    <xdr:cxnSp macro="">
      <xdr:nvCxnSpPr>
        <xdr:cNvPr id="397" name="直線コネクタ 396"/>
        <xdr:cNvCxnSpPr/>
      </xdr:nvCxnSpPr>
      <xdr:spPr>
        <a:xfrm>
          <a:off x="8750300" y="13057037"/>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398" name="フローチャート: 判断 397"/>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399" name="テキスト ボックス 398"/>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26837</xdr:rowOff>
    </xdr:from>
    <xdr:to>
      <xdr:col>45</xdr:col>
      <xdr:colOff>177800</xdr:colOff>
      <xdr:row>76</xdr:row>
      <xdr:rowOff>114782</xdr:rowOff>
    </xdr:to>
    <xdr:cxnSp macro="">
      <xdr:nvCxnSpPr>
        <xdr:cNvPr id="400" name="直線コネクタ 399"/>
        <xdr:cNvCxnSpPr/>
      </xdr:nvCxnSpPr>
      <xdr:spPr>
        <a:xfrm flipV="1">
          <a:off x="7861300" y="13057037"/>
          <a:ext cx="8890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1" name="フローチャート: 判断 400"/>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02" name="テキスト ボックス 401"/>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99222</xdr:rowOff>
    </xdr:from>
    <xdr:to>
      <xdr:col>41</xdr:col>
      <xdr:colOff>50800</xdr:colOff>
      <xdr:row>76</xdr:row>
      <xdr:rowOff>114782</xdr:rowOff>
    </xdr:to>
    <xdr:cxnSp macro="">
      <xdr:nvCxnSpPr>
        <xdr:cNvPr id="403" name="直線コネクタ 402"/>
        <xdr:cNvCxnSpPr/>
      </xdr:nvCxnSpPr>
      <xdr:spPr>
        <a:xfrm>
          <a:off x="6972300" y="13129422"/>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4" name="フローチャート: 判断 403"/>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05" name="テキスト ボックス 404"/>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06" name="フローチャート: 判断 405"/>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93053</xdr:rowOff>
    </xdr:from>
    <xdr:ext cx="534377" cy="259045"/>
    <xdr:sp macro="" textlink="">
      <xdr:nvSpPr>
        <xdr:cNvPr id="407" name="テキスト ボックス 406"/>
        <xdr:cNvSpPr txBox="1"/>
      </xdr:nvSpPr>
      <xdr:spPr>
        <a:xfrm>
          <a:off x="6705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68783</xdr:rowOff>
    </xdr:from>
    <xdr:to>
      <xdr:col>55</xdr:col>
      <xdr:colOff>50800</xdr:colOff>
      <xdr:row>76</xdr:row>
      <xdr:rowOff>170383</xdr:rowOff>
    </xdr:to>
    <xdr:sp macro="" textlink="">
      <xdr:nvSpPr>
        <xdr:cNvPr id="413" name="楕円 412"/>
        <xdr:cNvSpPr/>
      </xdr:nvSpPr>
      <xdr:spPr>
        <a:xfrm>
          <a:off x="104267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47210</xdr:rowOff>
    </xdr:from>
    <xdr:ext cx="534377" cy="259045"/>
    <xdr:sp macro="" textlink="">
      <xdr:nvSpPr>
        <xdr:cNvPr id="414" name="商工費該当値テキスト"/>
        <xdr:cNvSpPr txBox="1"/>
      </xdr:nvSpPr>
      <xdr:spPr>
        <a:xfrm>
          <a:off x="10528300"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46103</xdr:rowOff>
    </xdr:from>
    <xdr:to>
      <xdr:col>50</xdr:col>
      <xdr:colOff>165100</xdr:colOff>
      <xdr:row>76</xdr:row>
      <xdr:rowOff>147703</xdr:rowOff>
    </xdr:to>
    <xdr:sp macro="" textlink="">
      <xdr:nvSpPr>
        <xdr:cNvPr id="415" name="楕円 414"/>
        <xdr:cNvSpPr/>
      </xdr:nvSpPr>
      <xdr:spPr>
        <a:xfrm>
          <a:off x="9588500" y="130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138830</xdr:rowOff>
    </xdr:from>
    <xdr:ext cx="534377" cy="259045"/>
    <xdr:sp macro="" textlink="">
      <xdr:nvSpPr>
        <xdr:cNvPr id="416" name="テキスト ボックス 415"/>
        <xdr:cNvSpPr txBox="1"/>
      </xdr:nvSpPr>
      <xdr:spPr>
        <a:xfrm>
          <a:off x="9359411" y="131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147487</xdr:rowOff>
    </xdr:from>
    <xdr:to>
      <xdr:col>46</xdr:col>
      <xdr:colOff>38100</xdr:colOff>
      <xdr:row>76</xdr:row>
      <xdr:rowOff>77637</xdr:rowOff>
    </xdr:to>
    <xdr:sp macro="" textlink="">
      <xdr:nvSpPr>
        <xdr:cNvPr id="417" name="楕円 416"/>
        <xdr:cNvSpPr/>
      </xdr:nvSpPr>
      <xdr:spPr>
        <a:xfrm>
          <a:off x="8699500" y="130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68764</xdr:rowOff>
    </xdr:from>
    <xdr:ext cx="534377" cy="259045"/>
    <xdr:sp macro="" textlink="">
      <xdr:nvSpPr>
        <xdr:cNvPr id="418" name="テキスト ボックス 417"/>
        <xdr:cNvSpPr txBox="1"/>
      </xdr:nvSpPr>
      <xdr:spPr>
        <a:xfrm>
          <a:off x="8483111" y="130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63982</xdr:rowOff>
    </xdr:from>
    <xdr:to>
      <xdr:col>41</xdr:col>
      <xdr:colOff>101600</xdr:colOff>
      <xdr:row>76</xdr:row>
      <xdr:rowOff>165582</xdr:rowOff>
    </xdr:to>
    <xdr:sp macro="" textlink="">
      <xdr:nvSpPr>
        <xdr:cNvPr id="419" name="楕円 418"/>
        <xdr:cNvSpPr/>
      </xdr:nvSpPr>
      <xdr:spPr>
        <a:xfrm>
          <a:off x="7810500" y="130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156709</xdr:rowOff>
    </xdr:from>
    <xdr:ext cx="534377" cy="259045"/>
    <xdr:sp macro="" textlink="">
      <xdr:nvSpPr>
        <xdr:cNvPr id="420" name="テキスト ボックス 419"/>
        <xdr:cNvSpPr txBox="1"/>
      </xdr:nvSpPr>
      <xdr:spPr>
        <a:xfrm>
          <a:off x="7594111" y="131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48422</xdr:rowOff>
    </xdr:from>
    <xdr:to>
      <xdr:col>36</xdr:col>
      <xdr:colOff>165100</xdr:colOff>
      <xdr:row>76</xdr:row>
      <xdr:rowOff>150022</xdr:rowOff>
    </xdr:to>
    <xdr:sp macro="" textlink="">
      <xdr:nvSpPr>
        <xdr:cNvPr id="421" name="楕円 420"/>
        <xdr:cNvSpPr/>
      </xdr:nvSpPr>
      <xdr:spPr>
        <a:xfrm>
          <a:off x="6921500" y="130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141149</xdr:rowOff>
    </xdr:from>
    <xdr:ext cx="534377" cy="259045"/>
    <xdr:sp macro="" textlink="">
      <xdr:nvSpPr>
        <xdr:cNvPr id="422" name="テキスト ボックス 421"/>
        <xdr:cNvSpPr txBox="1"/>
      </xdr:nvSpPr>
      <xdr:spPr>
        <a:xfrm>
          <a:off x="6705111" y="1317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47" name="直線コネクタ 446"/>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48"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49" name="直線コネクタ 448"/>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0"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1" name="直線コネクタ 450"/>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63853</xdr:rowOff>
    </xdr:from>
    <xdr:to>
      <xdr:col>55</xdr:col>
      <xdr:colOff>0</xdr:colOff>
      <xdr:row>96</xdr:row>
      <xdr:rowOff>145219</xdr:rowOff>
    </xdr:to>
    <xdr:cxnSp macro="">
      <xdr:nvCxnSpPr>
        <xdr:cNvPr id="452" name="直線コネクタ 451"/>
        <xdr:cNvCxnSpPr/>
      </xdr:nvCxnSpPr>
      <xdr:spPr>
        <a:xfrm flipV="1">
          <a:off x="9639300" y="16523053"/>
          <a:ext cx="8382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44059</xdr:rowOff>
    </xdr:from>
    <xdr:ext cx="534377" cy="259045"/>
    <xdr:sp macro="" textlink="">
      <xdr:nvSpPr>
        <xdr:cNvPr id="453" name="土木費平均値テキスト"/>
        <xdr:cNvSpPr txBox="1"/>
      </xdr:nvSpPr>
      <xdr:spPr>
        <a:xfrm>
          <a:off x="10528300" y="1650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4" name="フローチャート: 判断 453"/>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101002</xdr:rowOff>
    </xdr:from>
    <xdr:to>
      <xdr:col>50</xdr:col>
      <xdr:colOff>114300</xdr:colOff>
      <xdr:row>96</xdr:row>
      <xdr:rowOff>145219</xdr:rowOff>
    </xdr:to>
    <xdr:cxnSp macro="">
      <xdr:nvCxnSpPr>
        <xdr:cNvPr id="455" name="直線コネクタ 454"/>
        <xdr:cNvCxnSpPr/>
      </xdr:nvCxnSpPr>
      <xdr:spPr>
        <a:xfrm>
          <a:off x="8750300" y="16560202"/>
          <a:ext cx="889000" cy="4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56" name="フローチャート: 判断 455"/>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57" name="テキスト ボックス 456"/>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101002</xdr:rowOff>
    </xdr:from>
    <xdr:to>
      <xdr:col>45</xdr:col>
      <xdr:colOff>177800</xdr:colOff>
      <xdr:row>97</xdr:row>
      <xdr:rowOff>18183</xdr:rowOff>
    </xdr:to>
    <xdr:cxnSp macro="">
      <xdr:nvCxnSpPr>
        <xdr:cNvPr id="458" name="直線コネクタ 457"/>
        <xdr:cNvCxnSpPr/>
      </xdr:nvCxnSpPr>
      <xdr:spPr>
        <a:xfrm flipV="1">
          <a:off x="7861300" y="16560202"/>
          <a:ext cx="889000" cy="8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59" name="フローチャート: 判断 458"/>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23289</xdr:rowOff>
    </xdr:from>
    <xdr:ext cx="534377" cy="259045"/>
    <xdr:sp macro="" textlink="">
      <xdr:nvSpPr>
        <xdr:cNvPr id="460" name="テキスト ボックス 459"/>
        <xdr:cNvSpPr txBox="1"/>
      </xdr:nvSpPr>
      <xdr:spPr>
        <a:xfrm>
          <a:off x="8483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162756</xdr:rowOff>
    </xdr:from>
    <xdr:to>
      <xdr:col>41</xdr:col>
      <xdr:colOff>50800</xdr:colOff>
      <xdr:row>97</xdr:row>
      <xdr:rowOff>18183</xdr:rowOff>
    </xdr:to>
    <xdr:cxnSp macro="">
      <xdr:nvCxnSpPr>
        <xdr:cNvPr id="461" name="直線コネクタ 460"/>
        <xdr:cNvCxnSpPr/>
      </xdr:nvCxnSpPr>
      <xdr:spPr>
        <a:xfrm>
          <a:off x="6972300" y="16621956"/>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2" name="フローチャート: 判断 461"/>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67767</xdr:rowOff>
    </xdr:from>
    <xdr:ext cx="534377" cy="259045"/>
    <xdr:sp macro="" textlink="">
      <xdr:nvSpPr>
        <xdr:cNvPr id="463" name="テキスト ボックス 462"/>
        <xdr:cNvSpPr txBox="1"/>
      </xdr:nvSpPr>
      <xdr:spPr>
        <a:xfrm>
          <a:off x="7594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4" name="フローチャート: 判断 463"/>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109569</xdr:rowOff>
    </xdr:from>
    <xdr:ext cx="534377" cy="259045"/>
    <xdr:sp macro="" textlink="">
      <xdr:nvSpPr>
        <xdr:cNvPr id="465" name="テキスト ボックス 464"/>
        <xdr:cNvSpPr txBox="1"/>
      </xdr:nvSpPr>
      <xdr:spPr>
        <a:xfrm>
          <a:off x="6705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13053</xdr:rowOff>
    </xdr:from>
    <xdr:to>
      <xdr:col>55</xdr:col>
      <xdr:colOff>50800</xdr:colOff>
      <xdr:row>96</xdr:row>
      <xdr:rowOff>114653</xdr:rowOff>
    </xdr:to>
    <xdr:sp macro="" textlink="">
      <xdr:nvSpPr>
        <xdr:cNvPr id="471" name="楕円 470"/>
        <xdr:cNvSpPr/>
      </xdr:nvSpPr>
      <xdr:spPr>
        <a:xfrm>
          <a:off x="10426700" y="164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35930</xdr:rowOff>
    </xdr:from>
    <xdr:ext cx="534377" cy="259045"/>
    <xdr:sp macro="" textlink="">
      <xdr:nvSpPr>
        <xdr:cNvPr id="472" name="土木費該当値テキスト"/>
        <xdr:cNvSpPr txBox="1"/>
      </xdr:nvSpPr>
      <xdr:spPr>
        <a:xfrm>
          <a:off x="10528300" y="1632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94419</xdr:rowOff>
    </xdr:from>
    <xdr:to>
      <xdr:col>50</xdr:col>
      <xdr:colOff>165100</xdr:colOff>
      <xdr:row>97</xdr:row>
      <xdr:rowOff>24569</xdr:rowOff>
    </xdr:to>
    <xdr:sp macro="" textlink="">
      <xdr:nvSpPr>
        <xdr:cNvPr id="473" name="楕円 472"/>
        <xdr:cNvSpPr/>
      </xdr:nvSpPr>
      <xdr:spPr>
        <a:xfrm>
          <a:off x="9588500" y="165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15696</xdr:rowOff>
    </xdr:from>
    <xdr:ext cx="534377" cy="259045"/>
    <xdr:sp macro="" textlink="">
      <xdr:nvSpPr>
        <xdr:cNvPr id="474" name="テキスト ボックス 473"/>
        <xdr:cNvSpPr txBox="1"/>
      </xdr:nvSpPr>
      <xdr:spPr>
        <a:xfrm>
          <a:off x="9359411" y="166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50202</xdr:rowOff>
    </xdr:from>
    <xdr:to>
      <xdr:col>46</xdr:col>
      <xdr:colOff>38100</xdr:colOff>
      <xdr:row>96</xdr:row>
      <xdr:rowOff>151802</xdr:rowOff>
    </xdr:to>
    <xdr:sp macro="" textlink="">
      <xdr:nvSpPr>
        <xdr:cNvPr id="475" name="楕円 474"/>
        <xdr:cNvSpPr/>
      </xdr:nvSpPr>
      <xdr:spPr>
        <a:xfrm>
          <a:off x="8699500" y="165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168329</xdr:rowOff>
    </xdr:from>
    <xdr:ext cx="534377" cy="259045"/>
    <xdr:sp macro="" textlink="">
      <xdr:nvSpPr>
        <xdr:cNvPr id="476" name="テキスト ボックス 475"/>
        <xdr:cNvSpPr txBox="1"/>
      </xdr:nvSpPr>
      <xdr:spPr>
        <a:xfrm>
          <a:off x="8483111" y="162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138833</xdr:rowOff>
    </xdr:from>
    <xdr:to>
      <xdr:col>41</xdr:col>
      <xdr:colOff>101600</xdr:colOff>
      <xdr:row>97</xdr:row>
      <xdr:rowOff>68983</xdr:rowOff>
    </xdr:to>
    <xdr:sp macro="" textlink="">
      <xdr:nvSpPr>
        <xdr:cNvPr id="477" name="楕円 476"/>
        <xdr:cNvSpPr/>
      </xdr:nvSpPr>
      <xdr:spPr>
        <a:xfrm>
          <a:off x="7810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85510</xdr:rowOff>
    </xdr:from>
    <xdr:ext cx="534377" cy="259045"/>
    <xdr:sp macro="" textlink="">
      <xdr:nvSpPr>
        <xdr:cNvPr id="478" name="テキスト ボックス 477"/>
        <xdr:cNvSpPr txBox="1"/>
      </xdr:nvSpPr>
      <xdr:spPr>
        <a:xfrm>
          <a:off x="7594111" y="1637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111956</xdr:rowOff>
    </xdr:from>
    <xdr:to>
      <xdr:col>36</xdr:col>
      <xdr:colOff>165100</xdr:colOff>
      <xdr:row>97</xdr:row>
      <xdr:rowOff>42106</xdr:rowOff>
    </xdr:to>
    <xdr:sp macro="" textlink="">
      <xdr:nvSpPr>
        <xdr:cNvPr id="479" name="楕円 478"/>
        <xdr:cNvSpPr/>
      </xdr:nvSpPr>
      <xdr:spPr>
        <a:xfrm>
          <a:off x="6921500" y="1657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58633</xdr:rowOff>
    </xdr:from>
    <xdr:ext cx="534377" cy="259045"/>
    <xdr:sp macro="" textlink="">
      <xdr:nvSpPr>
        <xdr:cNvPr id="480" name="テキスト ボックス 479"/>
        <xdr:cNvSpPr txBox="1"/>
      </xdr:nvSpPr>
      <xdr:spPr>
        <a:xfrm>
          <a:off x="6705111" y="1634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123889</xdr:rowOff>
    </xdr:from>
    <xdr:to>
      <xdr:col>85</xdr:col>
      <xdr:colOff>126364</xdr:colOff>
      <xdr:row>37</xdr:row>
      <xdr:rowOff>60071</xdr:rowOff>
    </xdr:to>
    <xdr:cxnSp macro="">
      <xdr:nvCxnSpPr>
        <xdr:cNvPr id="503" name="直線コネクタ 502"/>
        <xdr:cNvCxnSpPr/>
      </xdr:nvCxnSpPr>
      <xdr:spPr>
        <a:xfrm flipV="1">
          <a:off x="16317595" y="5095939"/>
          <a:ext cx="1269" cy="13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63898</xdr:rowOff>
    </xdr:from>
    <xdr:ext cx="534377" cy="259045"/>
    <xdr:sp macro="" textlink="">
      <xdr:nvSpPr>
        <xdr:cNvPr id="504" name="警察費最小値テキスト"/>
        <xdr:cNvSpPr txBox="1"/>
      </xdr:nvSpPr>
      <xdr:spPr>
        <a:xfrm>
          <a:off x="16370300" y="64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60071</xdr:rowOff>
    </xdr:from>
    <xdr:to>
      <xdr:col>86</xdr:col>
      <xdr:colOff>25400</xdr:colOff>
      <xdr:row>37</xdr:row>
      <xdr:rowOff>60071</xdr:rowOff>
    </xdr:to>
    <xdr:cxnSp macro="">
      <xdr:nvCxnSpPr>
        <xdr:cNvPr id="505" name="直線コネクタ 504"/>
        <xdr:cNvCxnSpPr/>
      </xdr:nvCxnSpPr>
      <xdr:spPr>
        <a:xfrm>
          <a:off x="16230600" y="640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70566</xdr:rowOff>
    </xdr:from>
    <xdr:ext cx="534377" cy="259045"/>
    <xdr:sp macro="" textlink="">
      <xdr:nvSpPr>
        <xdr:cNvPr id="506" name="警察費最大値テキスト"/>
        <xdr:cNvSpPr txBox="1"/>
      </xdr:nvSpPr>
      <xdr:spPr>
        <a:xfrm>
          <a:off x="16370300" y="48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123889</xdr:rowOff>
    </xdr:from>
    <xdr:to>
      <xdr:col>86</xdr:col>
      <xdr:colOff>25400</xdr:colOff>
      <xdr:row>29</xdr:row>
      <xdr:rowOff>123889</xdr:rowOff>
    </xdr:to>
    <xdr:cxnSp macro="">
      <xdr:nvCxnSpPr>
        <xdr:cNvPr id="507" name="直線コネクタ 506"/>
        <xdr:cNvCxnSpPr/>
      </xdr:nvCxnSpPr>
      <xdr:spPr>
        <a:xfrm>
          <a:off x="16230600" y="509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137033</xdr:rowOff>
    </xdr:from>
    <xdr:to>
      <xdr:col>85</xdr:col>
      <xdr:colOff>127000</xdr:colOff>
      <xdr:row>36</xdr:row>
      <xdr:rowOff>63119</xdr:rowOff>
    </xdr:to>
    <xdr:cxnSp macro="">
      <xdr:nvCxnSpPr>
        <xdr:cNvPr id="508" name="直線コネクタ 507"/>
        <xdr:cNvCxnSpPr/>
      </xdr:nvCxnSpPr>
      <xdr:spPr>
        <a:xfrm flipV="1">
          <a:off x="15481300" y="6137783"/>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52150</xdr:rowOff>
    </xdr:from>
    <xdr:ext cx="534377" cy="259045"/>
    <xdr:sp macro="" textlink="">
      <xdr:nvSpPr>
        <xdr:cNvPr id="509" name="警察費平均値テキスト"/>
        <xdr:cNvSpPr txBox="1"/>
      </xdr:nvSpPr>
      <xdr:spPr>
        <a:xfrm>
          <a:off x="16370300" y="571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29273</xdr:rowOff>
    </xdr:from>
    <xdr:to>
      <xdr:col>85</xdr:col>
      <xdr:colOff>177800</xdr:colOff>
      <xdr:row>34</xdr:row>
      <xdr:rowOff>130873</xdr:rowOff>
    </xdr:to>
    <xdr:sp macro="" textlink="">
      <xdr:nvSpPr>
        <xdr:cNvPr id="510" name="フローチャート: 判断 509"/>
        <xdr:cNvSpPr/>
      </xdr:nvSpPr>
      <xdr:spPr>
        <a:xfrm>
          <a:off x="16268700" y="585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63119</xdr:rowOff>
    </xdr:from>
    <xdr:to>
      <xdr:col>81</xdr:col>
      <xdr:colOff>50800</xdr:colOff>
      <xdr:row>37</xdr:row>
      <xdr:rowOff>104839</xdr:rowOff>
    </xdr:to>
    <xdr:cxnSp macro="">
      <xdr:nvCxnSpPr>
        <xdr:cNvPr id="511" name="直線コネクタ 510"/>
        <xdr:cNvCxnSpPr/>
      </xdr:nvCxnSpPr>
      <xdr:spPr>
        <a:xfrm flipV="1">
          <a:off x="14592300" y="6235319"/>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58229</xdr:rowOff>
    </xdr:from>
    <xdr:to>
      <xdr:col>81</xdr:col>
      <xdr:colOff>101600</xdr:colOff>
      <xdr:row>34</xdr:row>
      <xdr:rowOff>159829</xdr:rowOff>
    </xdr:to>
    <xdr:sp macro="" textlink="">
      <xdr:nvSpPr>
        <xdr:cNvPr id="512" name="フローチャート: 判断 511"/>
        <xdr:cNvSpPr/>
      </xdr:nvSpPr>
      <xdr:spPr>
        <a:xfrm>
          <a:off x="15430500" y="58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4906</xdr:rowOff>
    </xdr:from>
    <xdr:ext cx="534377" cy="259045"/>
    <xdr:sp macro="" textlink="">
      <xdr:nvSpPr>
        <xdr:cNvPr id="513" name="テキスト ボックス 512"/>
        <xdr:cNvSpPr txBox="1"/>
      </xdr:nvSpPr>
      <xdr:spPr>
        <a:xfrm>
          <a:off x="15201411" y="56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104839</xdr:rowOff>
    </xdr:from>
    <xdr:to>
      <xdr:col>76</xdr:col>
      <xdr:colOff>114300</xdr:colOff>
      <xdr:row>37</xdr:row>
      <xdr:rowOff>162369</xdr:rowOff>
    </xdr:to>
    <xdr:cxnSp macro="">
      <xdr:nvCxnSpPr>
        <xdr:cNvPr id="514" name="直線コネクタ 513"/>
        <xdr:cNvCxnSpPr/>
      </xdr:nvCxnSpPr>
      <xdr:spPr>
        <a:xfrm flipV="1">
          <a:off x="13703300" y="6448489"/>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119380</xdr:rowOff>
    </xdr:from>
    <xdr:to>
      <xdr:col>76</xdr:col>
      <xdr:colOff>165100</xdr:colOff>
      <xdr:row>35</xdr:row>
      <xdr:rowOff>49530</xdr:rowOff>
    </xdr:to>
    <xdr:sp macro="" textlink="">
      <xdr:nvSpPr>
        <xdr:cNvPr id="515" name="フローチャート: 判断 514"/>
        <xdr:cNvSpPr/>
      </xdr:nvSpPr>
      <xdr:spPr>
        <a:xfrm>
          <a:off x="14541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66057</xdr:rowOff>
    </xdr:from>
    <xdr:ext cx="534377" cy="259045"/>
    <xdr:sp macro="" textlink="">
      <xdr:nvSpPr>
        <xdr:cNvPr id="516" name="テキスト ボックス 515"/>
        <xdr:cNvSpPr txBox="1"/>
      </xdr:nvSpPr>
      <xdr:spPr>
        <a:xfrm>
          <a:off x="143251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2349</xdr:rowOff>
    </xdr:from>
    <xdr:to>
      <xdr:col>71</xdr:col>
      <xdr:colOff>177800</xdr:colOff>
      <xdr:row>37</xdr:row>
      <xdr:rowOff>162369</xdr:rowOff>
    </xdr:to>
    <xdr:cxnSp macro="">
      <xdr:nvCxnSpPr>
        <xdr:cNvPr id="517" name="直線コネクタ 516"/>
        <xdr:cNvCxnSpPr/>
      </xdr:nvCxnSpPr>
      <xdr:spPr>
        <a:xfrm>
          <a:off x="12814300" y="6003099"/>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140907</xdr:rowOff>
    </xdr:from>
    <xdr:to>
      <xdr:col>72</xdr:col>
      <xdr:colOff>38100</xdr:colOff>
      <xdr:row>35</xdr:row>
      <xdr:rowOff>71057</xdr:rowOff>
    </xdr:to>
    <xdr:sp macro="" textlink="">
      <xdr:nvSpPr>
        <xdr:cNvPr id="518" name="フローチャート: 判断 517"/>
        <xdr:cNvSpPr/>
      </xdr:nvSpPr>
      <xdr:spPr>
        <a:xfrm>
          <a:off x="13652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87584</xdr:rowOff>
    </xdr:from>
    <xdr:ext cx="534377" cy="259045"/>
    <xdr:sp macro="" textlink="">
      <xdr:nvSpPr>
        <xdr:cNvPr id="519" name="テキスト ボックス 518"/>
        <xdr:cNvSpPr txBox="1"/>
      </xdr:nvSpPr>
      <xdr:spPr>
        <a:xfrm>
          <a:off x="13436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20" name="フローチャート: 判断 519"/>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1605</xdr:rowOff>
    </xdr:from>
    <xdr:ext cx="534377" cy="259045"/>
    <xdr:sp macro="" textlink="">
      <xdr:nvSpPr>
        <xdr:cNvPr id="521" name="テキスト ボックス 520"/>
        <xdr:cNvSpPr txBox="1"/>
      </xdr:nvSpPr>
      <xdr:spPr>
        <a:xfrm>
          <a:off x="125471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86233</xdr:rowOff>
    </xdr:from>
    <xdr:to>
      <xdr:col>85</xdr:col>
      <xdr:colOff>177800</xdr:colOff>
      <xdr:row>36</xdr:row>
      <xdr:rowOff>16383</xdr:rowOff>
    </xdr:to>
    <xdr:sp macro="" textlink="">
      <xdr:nvSpPr>
        <xdr:cNvPr id="527" name="楕円 526"/>
        <xdr:cNvSpPr/>
      </xdr:nvSpPr>
      <xdr:spPr>
        <a:xfrm>
          <a:off x="16268700" y="60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64660</xdr:rowOff>
    </xdr:from>
    <xdr:ext cx="534377" cy="259045"/>
    <xdr:sp macro="" textlink="">
      <xdr:nvSpPr>
        <xdr:cNvPr id="528" name="警察費該当値テキスト"/>
        <xdr:cNvSpPr txBox="1"/>
      </xdr:nvSpPr>
      <xdr:spPr>
        <a:xfrm>
          <a:off x="16370300"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12319</xdr:rowOff>
    </xdr:from>
    <xdr:to>
      <xdr:col>81</xdr:col>
      <xdr:colOff>101600</xdr:colOff>
      <xdr:row>36</xdr:row>
      <xdr:rowOff>113919</xdr:rowOff>
    </xdr:to>
    <xdr:sp macro="" textlink="">
      <xdr:nvSpPr>
        <xdr:cNvPr id="529" name="楕円 528"/>
        <xdr:cNvSpPr/>
      </xdr:nvSpPr>
      <xdr:spPr>
        <a:xfrm>
          <a:off x="15430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105046</xdr:rowOff>
    </xdr:from>
    <xdr:ext cx="534377" cy="259045"/>
    <xdr:sp macro="" textlink="">
      <xdr:nvSpPr>
        <xdr:cNvPr id="530" name="テキスト ボックス 529"/>
        <xdr:cNvSpPr txBox="1"/>
      </xdr:nvSpPr>
      <xdr:spPr>
        <a:xfrm>
          <a:off x="15201411" y="62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54039</xdr:rowOff>
    </xdr:from>
    <xdr:to>
      <xdr:col>76</xdr:col>
      <xdr:colOff>165100</xdr:colOff>
      <xdr:row>37</xdr:row>
      <xdr:rowOff>155639</xdr:rowOff>
    </xdr:to>
    <xdr:sp macro="" textlink="">
      <xdr:nvSpPr>
        <xdr:cNvPr id="531" name="楕円 530"/>
        <xdr:cNvSpPr/>
      </xdr:nvSpPr>
      <xdr:spPr>
        <a:xfrm>
          <a:off x="14541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146766</xdr:rowOff>
    </xdr:from>
    <xdr:ext cx="534377" cy="259045"/>
    <xdr:sp macro="" textlink="">
      <xdr:nvSpPr>
        <xdr:cNvPr id="532" name="テキスト ボックス 531"/>
        <xdr:cNvSpPr txBox="1"/>
      </xdr:nvSpPr>
      <xdr:spPr>
        <a:xfrm>
          <a:off x="14325111" y="64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111570</xdr:rowOff>
    </xdr:from>
    <xdr:to>
      <xdr:col>72</xdr:col>
      <xdr:colOff>38100</xdr:colOff>
      <xdr:row>38</xdr:row>
      <xdr:rowOff>41720</xdr:rowOff>
    </xdr:to>
    <xdr:sp macro="" textlink="">
      <xdr:nvSpPr>
        <xdr:cNvPr id="533" name="楕円 532"/>
        <xdr:cNvSpPr/>
      </xdr:nvSpPr>
      <xdr:spPr>
        <a:xfrm>
          <a:off x="13652500" y="64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32846</xdr:rowOff>
    </xdr:from>
    <xdr:ext cx="534377" cy="259045"/>
    <xdr:sp macro="" textlink="">
      <xdr:nvSpPr>
        <xdr:cNvPr id="534" name="テキスト ボックス 533"/>
        <xdr:cNvSpPr txBox="1"/>
      </xdr:nvSpPr>
      <xdr:spPr>
        <a:xfrm>
          <a:off x="13436111" y="65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122999</xdr:rowOff>
    </xdr:from>
    <xdr:to>
      <xdr:col>67</xdr:col>
      <xdr:colOff>101600</xdr:colOff>
      <xdr:row>35</xdr:row>
      <xdr:rowOff>53149</xdr:rowOff>
    </xdr:to>
    <xdr:sp macro="" textlink="">
      <xdr:nvSpPr>
        <xdr:cNvPr id="535" name="楕円 534"/>
        <xdr:cNvSpPr/>
      </xdr:nvSpPr>
      <xdr:spPr>
        <a:xfrm>
          <a:off x="12763500" y="59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69676</xdr:rowOff>
    </xdr:from>
    <xdr:ext cx="534377" cy="259045"/>
    <xdr:sp macro="" textlink="">
      <xdr:nvSpPr>
        <xdr:cNvPr id="536" name="テキスト ボックス 535"/>
        <xdr:cNvSpPr txBox="1"/>
      </xdr:nvSpPr>
      <xdr:spPr>
        <a:xfrm>
          <a:off x="12547111" y="57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7" name="テキスト ボックス 546"/>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9" name="テキスト ボックス 54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59" name="直線コネクタ 558"/>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0"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1" name="直線コネクタ 560"/>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2"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3" name="直線コネクタ 562"/>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57633</xdr:rowOff>
    </xdr:from>
    <xdr:to>
      <xdr:col>85</xdr:col>
      <xdr:colOff>127000</xdr:colOff>
      <xdr:row>57</xdr:row>
      <xdr:rowOff>65329</xdr:rowOff>
    </xdr:to>
    <xdr:cxnSp macro="">
      <xdr:nvCxnSpPr>
        <xdr:cNvPr id="564" name="直線コネクタ 563"/>
        <xdr:cNvCxnSpPr/>
      </xdr:nvCxnSpPr>
      <xdr:spPr>
        <a:xfrm flipV="1">
          <a:off x="15481300" y="9487383"/>
          <a:ext cx="838200" cy="35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94480</xdr:rowOff>
    </xdr:from>
    <xdr:ext cx="599010" cy="259045"/>
    <xdr:sp macro="" textlink="">
      <xdr:nvSpPr>
        <xdr:cNvPr id="565" name="教育費平均値テキスト"/>
        <xdr:cNvSpPr txBox="1"/>
      </xdr:nvSpPr>
      <xdr:spPr>
        <a:xfrm>
          <a:off x="16370300" y="9181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6" name="フローチャート: 判断 565"/>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65329</xdr:rowOff>
    </xdr:from>
    <xdr:to>
      <xdr:col>81</xdr:col>
      <xdr:colOff>50800</xdr:colOff>
      <xdr:row>58</xdr:row>
      <xdr:rowOff>14580</xdr:rowOff>
    </xdr:to>
    <xdr:cxnSp macro="">
      <xdr:nvCxnSpPr>
        <xdr:cNvPr id="567" name="直線コネクタ 566"/>
        <xdr:cNvCxnSpPr/>
      </xdr:nvCxnSpPr>
      <xdr:spPr>
        <a:xfrm flipV="1">
          <a:off x="14592300" y="9837979"/>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68" name="フローチャート: 判断 567"/>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48683</xdr:rowOff>
    </xdr:from>
    <xdr:ext cx="599010" cy="259045"/>
    <xdr:sp macro="" textlink="">
      <xdr:nvSpPr>
        <xdr:cNvPr id="569" name="テキスト ボックス 568"/>
        <xdr:cNvSpPr txBox="1"/>
      </xdr:nvSpPr>
      <xdr:spPr>
        <a:xfrm>
          <a:off x="151690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14580</xdr:rowOff>
    </xdr:from>
    <xdr:to>
      <xdr:col>76</xdr:col>
      <xdr:colOff>114300</xdr:colOff>
      <xdr:row>58</xdr:row>
      <xdr:rowOff>68376</xdr:rowOff>
    </xdr:to>
    <xdr:cxnSp macro="">
      <xdr:nvCxnSpPr>
        <xdr:cNvPr id="570" name="直線コネクタ 569"/>
        <xdr:cNvCxnSpPr/>
      </xdr:nvCxnSpPr>
      <xdr:spPr>
        <a:xfrm flipV="1">
          <a:off x="13703300" y="9958680"/>
          <a:ext cx="889000" cy="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1" name="フローチャート: 判断 570"/>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13022</xdr:rowOff>
    </xdr:from>
    <xdr:ext cx="599010" cy="259045"/>
    <xdr:sp macro="" textlink="">
      <xdr:nvSpPr>
        <xdr:cNvPr id="572" name="テキスト ボックス 571"/>
        <xdr:cNvSpPr txBox="1"/>
      </xdr:nvSpPr>
      <xdr:spPr>
        <a:xfrm>
          <a:off x="14292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68376</xdr:rowOff>
    </xdr:from>
    <xdr:to>
      <xdr:col>71</xdr:col>
      <xdr:colOff>177800</xdr:colOff>
      <xdr:row>59</xdr:row>
      <xdr:rowOff>11608</xdr:rowOff>
    </xdr:to>
    <xdr:cxnSp macro="">
      <xdr:nvCxnSpPr>
        <xdr:cNvPr id="573" name="直線コネクタ 572"/>
        <xdr:cNvCxnSpPr/>
      </xdr:nvCxnSpPr>
      <xdr:spPr>
        <a:xfrm flipV="1">
          <a:off x="12814300" y="10012476"/>
          <a:ext cx="889000" cy="1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4" name="フローチャート: 判断 573"/>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62399</xdr:rowOff>
    </xdr:from>
    <xdr:ext cx="599010" cy="259045"/>
    <xdr:sp macro="" textlink="">
      <xdr:nvSpPr>
        <xdr:cNvPr id="575" name="テキスト ボックス 574"/>
        <xdr:cNvSpPr txBox="1"/>
      </xdr:nvSpPr>
      <xdr:spPr>
        <a:xfrm>
          <a:off x="13403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6" name="フローチャート: 判断 575"/>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129456</xdr:rowOff>
    </xdr:from>
    <xdr:ext cx="599010" cy="259045"/>
    <xdr:sp macro="" textlink="">
      <xdr:nvSpPr>
        <xdr:cNvPr id="577" name="テキスト ボックス 576"/>
        <xdr:cNvSpPr txBox="1"/>
      </xdr:nvSpPr>
      <xdr:spPr>
        <a:xfrm>
          <a:off x="12514795" y="97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6833</xdr:rowOff>
    </xdr:from>
    <xdr:to>
      <xdr:col>85</xdr:col>
      <xdr:colOff>177800</xdr:colOff>
      <xdr:row>55</xdr:row>
      <xdr:rowOff>108433</xdr:rowOff>
    </xdr:to>
    <xdr:sp macro="" textlink="">
      <xdr:nvSpPr>
        <xdr:cNvPr id="583" name="楕円 582"/>
        <xdr:cNvSpPr/>
      </xdr:nvSpPr>
      <xdr:spPr>
        <a:xfrm>
          <a:off x="16268700" y="94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156710</xdr:rowOff>
    </xdr:from>
    <xdr:ext cx="599010" cy="259045"/>
    <xdr:sp macro="" textlink="">
      <xdr:nvSpPr>
        <xdr:cNvPr id="584" name="教育費該当値テキスト"/>
        <xdr:cNvSpPr txBox="1"/>
      </xdr:nvSpPr>
      <xdr:spPr>
        <a:xfrm>
          <a:off x="16370300" y="94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14529</xdr:rowOff>
    </xdr:from>
    <xdr:to>
      <xdr:col>81</xdr:col>
      <xdr:colOff>101600</xdr:colOff>
      <xdr:row>57</xdr:row>
      <xdr:rowOff>116129</xdr:rowOff>
    </xdr:to>
    <xdr:sp macro="" textlink="">
      <xdr:nvSpPr>
        <xdr:cNvPr id="585" name="楕円 584"/>
        <xdr:cNvSpPr/>
      </xdr:nvSpPr>
      <xdr:spPr>
        <a:xfrm>
          <a:off x="15430500" y="97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107256</xdr:rowOff>
    </xdr:from>
    <xdr:ext cx="599010" cy="259045"/>
    <xdr:sp macro="" textlink="">
      <xdr:nvSpPr>
        <xdr:cNvPr id="586" name="テキスト ボックス 585"/>
        <xdr:cNvSpPr txBox="1"/>
      </xdr:nvSpPr>
      <xdr:spPr>
        <a:xfrm>
          <a:off x="15169095" y="987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135230</xdr:rowOff>
    </xdr:from>
    <xdr:to>
      <xdr:col>76</xdr:col>
      <xdr:colOff>165100</xdr:colOff>
      <xdr:row>58</xdr:row>
      <xdr:rowOff>65380</xdr:rowOff>
    </xdr:to>
    <xdr:sp macro="" textlink="">
      <xdr:nvSpPr>
        <xdr:cNvPr id="587" name="楕円 586"/>
        <xdr:cNvSpPr/>
      </xdr:nvSpPr>
      <xdr:spPr>
        <a:xfrm>
          <a:off x="14541500" y="99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56507</xdr:rowOff>
    </xdr:from>
    <xdr:ext cx="599010" cy="259045"/>
    <xdr:sp macro="" textlink="">
      <xdr:nvSpPr>
        <xdr:cNvPr id="588" name="テキスト ボックス 587"/>
        <xdr:cNvSpPr txBox="1"/>
      </xdr:nvSpPr>
      <xdr:spPr>
        <a:xfrm>
          <a:off x="14292795" y="1000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17576</xdr:rowOff>
    </xdr:from>
    <xdr:to>
      <xdr:col>72</xdr:col>
      <xdr:colOff>38100</xdr:colOff>
      <xdr:row>58</xdr:row>
      <xdr:rowOff>119176</xdr:rowOff>
    </xdr:to>
    <xdr:sp macro="" textlink="">
      <xdr:nvSpPr>
        <xdr:cNvPr id="589" name="楕円 588"/>
        <xdr:cNvSpPr/>
      </xdr:nvSpPr>
      <xdr:spPr>
        <a:xfrm>
          <a:off x="13652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110303</xdr:rowOff>
    </xdr:from>
    <xdr:ext cx="599010" cy="259045"/>
    <xdr:sp macro="" textlink="">
      <xdr:nvSpPr>
        <xdr:cNvPr id="590" name="テキスト ボックス 589"/>
        <xdr:cNvSpPr txBox="1"/>
      </xdr:nvSpPr>
      <xdr:spPr>
        <a:xfrm>
          <a:off x="13403795" y="1005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132258</xdr:rowOff>
    </xdr:from>
    <xdr:to>
      <xdr:col>67</xdr:col>
      <xdr:colOff>101600</xdr:colOff>
      <xdr:row>59</xdr:row>
      <xdr:rowOff>62408</xdr:rowOff>
    </xdr:to>
    <xdr:sp macro="" textlink="">
      <xdr:nvSpPr>
        <xdr:cNvPr id="591" name="楕円 590"/>
        <xdr:cNvSpPr/>
      </xdr:nvSpPr>
      <xdr:spPr>
        <a:xfrm>
          <a:off x="12763500" y="100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59</xdr:row>
      <xdr:rowOff>53535</xdr:rowOff>
    </xdr:from>
    <xdr:ext cx="599010" cy="259045"/>
    <xdr:sp macro="" textlink="">
      <xdr:nvSpPr>
        <xdr:cNvPr id="592" name="テキスト ボックス 591"/>
        <xdr:cNvSpPr txBox="1"/>
      </xdr:nvSpPr>
      <xdr:spPr>
        <a:xfrm>
          <a:off x="12514795" y="1016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2" name="直線コネクタ 611"/>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3"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4" name="直線コネクタ 613"/>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5"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6" name="直線コネクタ 615"/>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29766</xdr:rowOff>
    </xdr:from>
    <xdr:to>
      <xdr:col>85</xdr:col>
      <xdr:colOff>127000</xdr:colOff>
      <xdr:row>77</xdr:row>
      <xdr:rowOff>165029</xdr:rowOff>
    </xdr:to>
    <xdr:cxnSp macro="">
      <xdr:nvCxnSpPr>
        <xdr:cNvPr id="617" name="直線コネクタ 616"/>
        <xdr:cNvCxnSpPr/>
      </xdr:nvCxnSpPr>
      <xdr:spPr>
        <a:xfrm flipV="1">
          <a:off x="15481300" y="13231416"/>
          <a:ext cx="838200" cy="1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12738</xdr:rowOff>
    </xdr:from>
    <xdr:ext cx="469744" cy="259045"/>
    <xdr:sp macro="" textlink="">
      <xdr:nvSpPr>
        <xdr:cNvPr id="618" name="災害復旧費平均値テキスト"/>
        <xdr:cNvSpPr txBox="1"/>
      </xdr:nvSpPr>
      <xdr:spPr>
        <a:xfrm>
          <a:off x="16370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19" name="フローチャート: 判断 618"/>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165029</xdr:rowOff>
    </xdr:from>
    <xdr:to>
      <xdr:col>81</xdr:col>
      <xdr:colOff>50800</xdr:colOff>
      <xdr:row>78</xdr:row>
      <xdr:rowOff>84288</xdr:rowOff>
    </xdr:to>
    <xdr:cxnSp macro="">
      <xdr:nvCxnSpPr>
        <xdr:cNvPr id="620" name="直線コネクタ 619"/>
        <xdr:cNvCxnSpPr/>
      </xdr:nvCxnSpPr>
      <xdr:spPr>
        <a:xfrm flipV="1">
          <a:off x="14592300" y="13366679"/>
          <a:ext cx="889000" cy="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1" name="フローチャート: 判断 620"/>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2" name="テキスト ボックス 621"/>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84288</xdr:rowOff>
    </xdr:from>
    <xdr:to>
      <xdr:col>76</xdr:col>
      <xdr:colOff>114300</xdr:colOff>
      <xdr:row>78</xdr:row>
      <xdr:rowOff>113205</xdr:rowOff>
    </xdr:to>
    <xdr:cxnSp macro="">
      <xdr:nvCxnSpPr>
        <xdr:cNvPr id="623" name="直線コネクタ 622"/>
        <xdr:cNvCxnSpPr/>
      </xdr:nvCxnSpPr>
      <xdr:spPr>
        <a:xfrm flipV="1">
          <a:off x="13703300" y="13457388"/>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4" name="フローチャート: 判断 623"/>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5" name="テキスト ボックス 624"/>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55483</xdr:rowOff>
    </xdr:from>
    <xdr:to>
      <xdr:col>71</xdr:col>
      <xdr:colOff>177800</xdr:colOff>
      <xdr:row>78</xdr:row>
      <xdr:rowOff>113205</xdr:rowOff>
    </xdr:to>
    <xdr:cxnSp macro="">
      <xdr:nvCxnSpPr>
        <xdr:cNvPr id="626" name="直線コネクタ 625"/>
        <xdr:cNvCxnSpPr/>
      </xdr:nvCxnSpPr>
      <xdr:spPr>
        <a:xfrm>
          <a:off x="12814300" y="13428583"/>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7" name="フローチャート: 判断 626"/>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28" name="テキスト ボックス 627"/>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29" name="フローチャート: 判断 628"/>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0" name="テキスト ボックス 629"/>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150416</xdr:rowOff>
    </xdr:from>
    <xdr:to>
      <xdr:col>85</xdr:col>
      <xdr:colOff>177800</xdr:colOff>
      <xdr:row>77</xdr:row>
      <xdr:rowOff>80566</xdr:rowOff>
    </xdr:to>
    <xdr:sp macro="" textlink="">
      <xdr:nvSpPr>
        <xdr:cNvPr id="636" name="楕円 635"/>
        <xdr:cNvSpPr/>
      </xdr:nvSpPr>
      <xdr:spPr>
        <a:xfrm>
          <a:off x="16268700" y="131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1843</xdr:rowOff>
    </xdr:from>
    <xdr:ext cx="534377" cy="259045"/>
    <xdr:sp macro="" textlink="">
      <xdr:nvSpPr>
        <xdr:cNvPr id="637" name="災害復旧費該当値テキスト"/>
        <xdr:cNvSpPr txBox="1"/>
      </xdr:nvSpPr>
      <xdr:spPr>
        <a:xfrm>
          <a:off x="16370300" y="1303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114229</xdr:rowOff>
    </xdr:from>
    <xdr:to>
      <xdr:col>81</xdr:col>
      <xdr:colOff>101600</xdr:colOff>
      <xdr:row>78</xdr:row>
      <xdr:rowOff>44379</xdr:rowOff>
    </xdr:to>
    <xdr:sp macro="" textlink="">
      <xdr:nvSpPr>
        <xdr:cNvPr id="638" name="楕円 637"/>
        <xdr:cNvSpPr/>
      </xdr:nvSpPr>
      <xdr:spPr>
        <a:xfrm>
          <a:off x="15430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35506</xdr:rowOff>
    </xdr:from>
    <xdr:ext cx="469744" cy="259045"/>
    <xdr:sp macro="" textlink="">
      <xdr:nvSpPr>
        <xdr:cNvPr id="639" name="テキスト ボックス 638"/>
        <xdr:cNvSpPr txBox="1"/>
      </xdr:nvSpPr>
      <xdr:spPr>
        <a:xfrm>
          <a:off x="152337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33488</xdr:rowOff>
    </xdr:from>
    <xdr:to>
      <xdr:col>76</xdr:col>
      <xdr:colOff>165100</xdr:colOff>
      <xdr:row>78</xdr:row>
      <xdr:rowOff>135088</xdr:rowOff>
    </xdr:to>
    <xdr:sp macro="" textlink="">
      <xdr:nvSpPr>
        <xdr:cNvPr id="640" name="楕円 639"/>
        <xdr:cNvSpPr/>
      </xdr:nvSpPr>
      <xdr:spPr>
        <a:xfrm>
          <a:off x="14541500" y="134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126215</xdr:rowOff>
    </xdr:from>
    <xdr:ext cx="469744" cy="259045"/>
    <xdr:sp macro="" textlink="">
      <xdr:nvSpPr>
        <xdr:cNvPr id="641" name="テキスト ボックス 640"/>
        <xdr:cNvSpPr txBox="1"/>
      </xdr:nvSpPr>
      <xdr:spPr>
        <a:xfrm>
          <a:off x="14357428" y="134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62405</xdr:rowOff>
    </xdr:from>
    <xdr:to>
      <xdr:col>72</xdr:col>
      <xdr:colOff>38100</xdr:colOff>
      <xdr:row>78</xdr:row>
      <xdr:rowOff>164005</xdr:rowOff>
    </xdr:to>
    <xdr:sp macro="" textlink="">
      <xdr:nvSpPr>
        <xdr:cNvPr id="642" name="楕円 641"/>
        <xdr:cNvSpPr/>
      </xdr:nvSpPr>
      <xdr:spPr>
        <a:xfrm>
          <a:off x="13652500" y="134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155132</xdr:rowOff>
    </xdr:from>
    <xdr:ext cx="469744" cy="259045"/>
    <xdr:sp macro="" textlink="">
      <xdr:nvSpPr>
        <xdr:cNvPr id="643" name="テキスト ボックス 642"/>
        <xdr:cNvSpPr txBox="1"/>
      </xdr:nvSpPr>
      <xdr:spPr>
        <a:xfrm>
          <a:off x="13468428" y="1352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4683</xdr:rowOff>
    </xdr:from>
    <xdr:to>
      <xdr:col>67</xdr:col>
      <xdr:colOff>101600</xdr:colOff>
      <xdr:row>78</xdr:row>
      <xdr:rowOff>106283</xdr:rowOff>
    </xdr:to>
    <xdr:sp macro="" textlink="">
      <xdr:nvSpPr>
        <xdr:cNvPr id="644" name="楕円 643"/>
        <xdr:cNvSpPr/>
      </xdr:nvSpPr>
      <xdr:spPr>
        <a:xfrm>
          <a:off x="12763500" y="133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97410</xdr:rowOff>
    </xdr:from>
    <xdr:ext cx="469744" cy="259045"/>
    <xdr:sp macro="" textlink="">
      <xdr:nvSpPr>
        <xdr:cNvPr id="645" name="テキスト ボックス 644"/>
        <xdr:cNvSpPr txBox="1"/>
      </xdr:nvSpPr>
      <xdr:spPr>
        <a:xfrm>
          <a:off x="12579428" y="1347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6" name="テキスト ボックス 65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66" name="直線コネクタ 665"/>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67"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68" name="直線コネクタ 667"/>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69"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0" name="直線コネクタ 669"/>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150513</xdr:rowOff>
    </xdr:from>
    <xdr:to>
      <xdr:col>85</xdr:col>
      <xdr:colOff>127000</xdr:colOff>
      <xdr:row>94</xdr:row>
      <xdr:rowOff>137002</xdr:rowOff>
    </xdr:to>
    <xdr:cxnSp macro="">
      <xdr:nvCxnSpPr>
        <xdr:cNvPr id="671" name="直線コネクタ 670"/>
        <xdr:cNvCxnSpPr/>
      </xdr:nvCxnSpPr>
      <xdr:spPr>
        <a:xfrm>
          <a:off x="15481300" y="16095363"/>
          <a:ext cx="838200" cy="15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79407</xdr:rowOff>
    </xdr:from>
    <xdr:ext cx="534377" cy="259045"/>
    <xdr:sp macro="" textlink="">
      <xdr:nvSpPr>
        <xdr:cNvPr id="672" name="公債費平均値テキスト"/>
        <xdr:cNvSpPr txBox="1"/>
      </xdr:nvSpPr>
      <xdr:spPr>
        <a:xfrm>
          <a:off x="16370300" y="1585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3" name="フローチャート: 判断 672"/>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150513</xdr:rowOff>
    </xdr:from>
    <xdr:to>
      <xdr:col>81</xdr:col>
      <xdr:colOff>50800</xdr:colOff>
      <xdr:row>94</xdr:row>
      <xdr:rowOff>8872</xdr:rowOff>
    </xdr:to>
    <xdr:cxnSp macro="">
      <xdr:nvCxnSpPr>
        <xdr:cNvPr id="674" name="直線コネクタ 673"/>
        <xdr:cNvCxnSpPr/>
      </xdr:nvCxnSpPr>
      <xdr:spPr>
        <a:xfrm flipV="1">
          <a:off x="14592300" y="16095363"/>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75" name="フローチャート: 判断 674"/>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76" name="テキスト ボックス 675"/>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5673</xdr:rowOff>
    </xdr:from>
    <xdr:to>
      <xdr:col>76</xdr:col>
      <xdr:colOff>114300</xdr:colOff>
      <xdr:row>94</xdr:row>
      <xdr:rowOff>8872</xdr:rowOff>
    </xdr:to>
    <xdr:cxnSp macro="">
      <xdr:nvCxnSpPr>
        <xdr:cNvPr id="677" name="直線コネクタ 676"/>
        <xdr:cNvCxnSpPr/>
      </xdr:nvCxnSpPr>
      <xdr:spPr>
        <a:xfrm>
          <a:off x="13703300" y="16121973"/>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78" name="フローチャート: 判断 677"/>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79" name="テキスト ボックス 678"/>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3935</xdr:rowOff>
    </xdr:from>
    <xdr:to>
      <xdr:col>71</xdr:col>
      <xdr:colOff>177800</xdr:colOff>
      <xdr:row>94</xdr:row>
      <xdr:rowOff>5673</xdr:rowOff>
    </xdr:to>
    <xdr:cxnSp macro="">
      <xdr:nvCxnSpPr>
        <xdr:cNvPr id="680" name="直線コネクタ 679"/>
        <xdr:cNvCxnSpPr/>
      </xdr:nvCxnSpPr>
      <xdr:spPr>
        <a:xfrm>
          <a:off x="12814300" y="16120235"/>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1" name="フローチャート: 判断 680"/>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2" name="テキスト ボックス 681"/>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3" name="フローチャート: 判断 682"/>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115016</xdr:rowOff>
    </xdr:from>
    <xdr:ext cx="534377" cy="259045"/>
    <xdr:sp macro="" textlink="">
      <xdr:nvSpPr>
        <xdr:cNvPr id="684" name="テキスト ボックス 683"/>
        <xdr:cNvSpPr txBox="1"/>
      </xdr:nvSpPr>
      <xdr:spPr>
        <a:xfrm>
          <a:off x="12547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86202</xdr:rowOff>
    </xdr:from>
    <xdr:to>
      <xdr:col>85</xdr:col>
      <xdr:colOff>177800</xdr:colOff>
      <xdr:row>95</xdr:row>
      <xdr:rowOff>16352</xdr:rowOff>
    </xdr:to>
    <xdr:sp macro="" textlink="">
      <xdr:nvSpPr>
        <xdr:cNvPr id="690" name="楕円 689"/>
        <xdr:cNvSpPr/>
      </xdr:nvSpPr>
      <xdr:spPr>
        <a:xfrm>
          <a:off x="16268700" y="1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64629</xdr:rowOff>
    </xdr:from>
    <xdr:ext cx="534377" cy="259045"/>
    <xdr:sp macro="" textlink="">
      <xdr:nvSpPr>
        <xdr:cNvPr id="691" name="公債費該当値テキスト"/>
        <xdr:cNvSpPr txBox="1"/>
      </xdr:nvSpPr>
      <xdr:spPr>
        <a:xfrm>
          <a:off x="16370300" y="161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99713</xdr:rowOff>
    </xdr:from>
    <xdr:to>
      <xdr:col>81</xdr:col>
      <xdr:colOff>101600</xdr:colOff>
      <xdr:row>94</xdr:row>
      <xdr:rowOff>29863</xdr:rowOff>
    </xdr:to>
    <xdr:sp macro="" textlink="">
      <xdr:nvSpPr>
        <xdr:cNvPr id="692" name="楕円 691"/>
        <xdr:cNvSpPr/>
      </xdr:nvSpPr>
      <xdr:spPr>
        <a:xfrm>
          <a:off x="15430500" y="160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20990</xdr:rowOff>
    </xdr:from>
    <xdr:ext cx="534377" cy="259045"/>
    <xdr:sp macro="" textlink="">
      <xdr:nvSpPr>
        <xdr:cNvPr id="693" name="テキスト ボックス 692"/>
        <xdr:cNvSpPr txBox="1"/>
      </xdr:nvSpPr>
      <xdr:spPr>
        <a:xfrm>
          <a:off x="15201411" y="161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129522</xdr:rowOff>
    </xdr:from>
    <xdr:to>
      <xdr:col>76</xdr:col>
      <xdr:colOff>165100</xdr:colOff>
      <xdr:row>94</xdr:row>
      <xdr:rowOff>59672</xdr:rowOff>
    </xdr:to>
    <xdr:sp macro="" textlink="">
      <xdr:nvSpPr>
        <xdr:cNvPr id="694" name="楕円 693"/>
        <xdr:cNvSpPr/>
      </xdr:nvSpPr>
      <xdr:spPr>
        <a:xfrm>
          <a:off x="14541500" y="160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50799</xdr:rowOff>
    </xdr:from>
    <xdr:ext cx="534377" cy="259045"/>
    <xdr:sp macro="" textlink="">
      <xdr:nvSpPr>
        <xdr:cNvPr id="695" name="テキスト ボックス 694"/>
        <xdr:cNvSpPr txBox="1"/>
      </xdr:nvSpPr>
      <xdr:spPr>
        <a:xfrm>
          <a:off x="14325111" y="161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126323</xdr:rowOff>
    </xdr:from>
    <xdr:to>
      <xdr:col>72</xdr:col>
      <xdr:colOff>38100</xdr:colOff>
      <xdr:row>94</xdr:row>
      <xdr:rowOff>56473</xdr:rowOff>
    </xdr:to>
    <xdr:sp macro="" textlink="">
      <xdr:nvSpPr>
        <xdr:cNvPr id="696" name="楕円 695"/>
        <xdr:cNvSpPr/>
      </xdr:nvSpPr>
      <xdr:spPr>
        <a:xfrm>
          <a:off x="13652500" y="160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47600</xdr:rowOff>
    </xdr:from>
    <xdr:ext cx="534377" cy="259045"/>
    <xdr:sp macro="" textlink="">
      <xdr:nvSpPr>
        <xdr:cNvPr id="697" name="テキスト ボックス 696"/>
        <xdr:cNvSpPr txBox="1"/>
      </xdr:nvSpPr>
      <xdr:spPr>
        <a:xfrm>
          <a:off x="13436111" y="161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124585</xdr:rowOff>
    </xdr:from>
    <xdr:to>
      <xdr:col>67</xdr:col>
      <xdr:colOff>101600</xdr:colOff>
      <xdr:row>94</xdr:row>
      <xdr:rowOff>54735</xdr:rowOff>
    </xdr:to>
    <xdr:sp macro="" textlink="">
      <xdr:nvSpPr>
        <xdr:cNvPr id="698" name="楕円 697"/>
        <xdr:cNvSpPr/>
      </xdr:nvSpPr>
      <xdr:spPr>
        <a:xfrm>
          <a:off x="12763500" y="160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45862</xdr:rowOff>
    </xdr:from>
    <xdr:ext cx="534377" cy="259045"/>
    <xdr:sp macro="" textlink="">
      <xdr:nvSpPr>
        <xdr:cNvPr id="699" name="テキスト ボックス 698"/>
        <xdr:cNvSpPr txBox="1"/>
      </xdr:nvSpPr>
      <xdr:spPr>
        <a:xfrm>
          <a:off x="12547111" y="161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1" name="テキスト ボックス 710"/>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3" name="テキスト ボックス 71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5" name="テキスト ボックス 71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19" name="直線コネクタ 718"/>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2" name="諸支出金最大値テキスト"/>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3" name="直線コネクタ 722"/>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5"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6" name="フローチャート: 判断 725"/>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28" name="フローチャート: 判断 727"/>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29" name="テキスト ボックス 728"/>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1" name="フローチャート: 判断 730"/>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2" name="テキスト ボックス 731"/>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34" name="フローチャート: 判断 733"/>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35" name="テキスト ボックス 734"/>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36" name="フローチャート: 判断 735"/>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37" name="テキスト ボックス 736"/>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6" name="テキスト ボックス 745"/>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増加した主な費目は、災害復旧費、土木費、教育費である。災害復旧費は、豪雨災害の復旧事業の増加などにより</a:t>
          </a:r>
          <a:r>
            <a:rPr kumimoji="1" lang="en-US" altLang="ja-JP" sz="1300">
              <a:latin typeface="ＭＳ Ｐゴシック" panose="020B0600070205080204" pitchFamily="50" charset="-128"/>
              <a:ea typeface="ＭＳ Ｐゴシック" panose="020B0600070205080204" pitchFamily="50" charset="-128"/>
            </a:rPr>
            <a:t>5,917</a:t>
          </a:r>
          <a:r>
            <a:rPr kumimoji="1" lang="ja-JP" altLang="en-US" sz="1300">
              <a:latin typeface="ＭＳ Ｐゴシック" panose="020B0600070205080204" pitchFamily="50" charset="-128"/>
              <a:ea typeface="ＭＳ Ｐゴシック" panose="020B0600070205080204" pitchFamily="50" charset="-128"/>
            </a:rPr>
            <a:t>円の増となった。土木費は、玉来ダムや響峠バイパスの整備の進捗などにより</a:t>
          </a:r>
          <a:r>
            <a:rPr kumimoji="1" lang="en-US" altLang="ja-JP" sz="1300">
              <a:latin typeface="ＭＳ Ｐゴシック" panose="020B0600070205080204" pitchFamily="50" charset="-128"/>
              <a:ea typeface="ＭＳ Ｐゴシック" panose="020B0600070205080204" pitchFamily="50" charset="-128"/>
            </a:rPr>
            <a:t>4,983</a:t>
          </a:r>
          <a:r>
            <a:rPr kumimoji="1" lang="ja-JP" altLang="en-US" sz="1300">
              <a:latin typeface="ＭＳ Ｐゴシック" panose="020B0600070205080204" pitchFamily="50" charset="-128"/>
              <a:ea typeface="ＭＳ Ｐゴシック" panose="020B0600070205080204" pitchFamily="50" charset="-128"/>
            </a:rPr>
            <a:t>円の増となった。教育費は、武道スポーツセンター建設工事の本格化などにより</a:t>
          </a:r>
          <a:r>
            <a:rPr kumimoji="1" lang="en-US" altLang="ja-JP" sz="1300">
              <a:latin typeface="ＭＳ Ｐゴシック" panose="020B0600070205080204" pitchFamily="50" charset="-128"/>
              <a:ea typeface="ＭＳ Ｐゴシック" panose="020B0600070205080204" pitchFamily="50" charset="-128"/>
            </a:rPr>
            <a:t>4,601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一方、減少した主な費目は、公債費、商工費、民生費である。公債費は、前年度に繰上償還を実施したことや元金償還の減などにより</a:t>
          </a:r>
          <a:r>
            <a:rPr kumimoji="1" lang="en-US" altLang="ja-JP" sz="1300">
              <a:latin typeface="ＭＳ Ｐゴシック" panose="020B0600070205080204" pitchFamily="50" charset="-128"/>
              <a:ea typeface="ＭＳ Ｐゴシック" panose="020B0600070205080204" pitchFamily="50" charset="-128"/>
            </a:rPr>
            <a:t>6,909</a:t>
          </a:r>
          <a:r>
            <a:rPr kumimoji="1" lang="ja-JP" altLang="en-US" sz="1300">
              <a:latin typeface="ＭＳ Ｐゴシック" panose="020B0600070205080204" pitchFamily="50" charset="-128"/>
              <a:ea typeface="ＭＳ Ｐゴシック" panose="020B0600070205080204" pitchFamily="50" charset="-128"/>
            </a:rPr>
            <a:t>円の減となった。商工費は、景気回復に伴う中小企業制度資金の融資残高の減少などにより</a:t>
          </a:r>
          <a:r>
            <a:rPr kumimoji="1" lang="en-US" altLang="ja-JP" sz="1300">
              <a:latin typeface="ＭＳ Ｐゴシック" panose="020B0600070205080204" pitchFamily="50" charset="-128"/>
              <a:ea typeface="ＭＳ Ｐゴシック" panose="020B0600070205080204" pitchFamily="50" charset="-128"/>
            </a:rPr>
            <a:t>1,389</a:t>
          </a:r>
          <a:r>
            <a:rPr kumimoji="1" lang="ja-JP" altLang="en-US" sz="1300">
              <a:latin typeface="ＭＳ Ｐゴシック" panose="020B0600070205080204" pitchFamily="50" charset="-128"/>
              <a:ea typeface="ＭＳ Ｐゴシック" panose="020B0600070205080204" pitchFamily="50" charset="-128"/>
            </a:rPr>
            <a:t>円の減となった。民生費は、積立最終年度となった国民健康保険財政安定化基金への積立額の減などにより</a:t>
          </a:r>
          <a:r>
            <a:rPr kumimoji="1" lang="en-US" altLang="ja-JP" sz="1300">
              <a:latin typeface="ＭＳ Ｐゴシック" panose="020B0600070205080204" pitchFamily="50" charset="-128"/>
              <a:ea typeface="ＭＳ Ｐゴシック" panose="020B0600070205080204" pitchFamily="50" charset="-128"/>
            </a:rPr>
            <a:t>1,033</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実質収支比率の分子となる一般会計等の実質収支は、平成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年度以降</a:t>
          </a:r>
          <a:r>
            <a:rPr kumimoji="1" lang="en-US" altLang="ja-JP" sz="1200">
              <a:latin typeface="ＭＳ ゴシック" pitchFamily="49" charset="-128"/>
              <a:ea typeface="ＭＳ ゴシック" pitchFamily="49" charset="-128"/>
            </a:rPr>
            <a:t>2,500</a:t>
          </a:r>
          <a:r>
            <a:rPr kumimoji="1" lang="ja-JP" altLang="en-US" sz="1200">
              <a:latin typeface="ＭＳ ゴシック" pitchFamily="49" charset="-128"/>
              <a:ea typeface="ＭＳ ゴシック" pitchFamily="49" charset="-128"/>
            </a:rPr>
            <a:t>百万円超で推移してきており、</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年度決算においては、</a:t>
          </a:r>
          <a:r>
            <a:rPr kumimoji="1" lang="en-US" altLang="ja-JP" sz="1200">
              <a:latin typeface="ＭＳ ゴシック" pitchFamily="49" charset="-128"/>
              <a:ea typeface="ＭＳ ゴシック" pitchFamily="49" charset="-128"/>
            </a:rPr>
            <a:t>3,054</a:t>
          </a:r>
          <a:r>
            <a:rPr kumimoji="1" lang="ja-JP" altLang="en-US" sz="1200">
              <a:latin typeface="ＭＳ ゴシック" pitchFamily="49" charset="-128"/>
              <a:ea typeface="ＭＳ ゴシック" pitchFamily="49" charset="-128"/>
            </a:rPr>
            <a:t>百万円であった。比率については、これまで</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ポイント前後で推移しており、</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年度については、分子である実質収支が減額したため、前年度よりも</a:t>
          </a:r>
          <a:r>
            <a:rPr kumimoji="1" lang="en-US" altLang="ja-JP" sz="1200">
              <a:latin typeface="ＭＳ ゴシック" pitchFamily="49" charset="-128"/>
              <a:ea typeface="ＭＳ ゴシック" pitchFamily="49" charset="-128"/>
            </a:rPr>
            <a:t>0.02</a:t>
          </a:r>
          <a:r>
            <a:rPr kumimoji="1" lang="ja-JP" altLang="en-US" sz="1200">
              <a:latin typeface="ＭＳ ゴシック" pitchFamily="49" charset="-128"/>
              <a:ea typeface="ＭＳ ゴシック" pitchFamily="49" charset="-128"/>
            </a:rPr>
            <a:t>ポイント低下している。 </a:t>
          </a:r>
        </a:p>
        <a:p>
          <a:r>
            <a:rPr kumimoji="1" lang="ja-JP" altLang="en-US" sz="1200">
              <a:latin typeface="ＭＳ ゴシック" pitchFamily="49" charset="-128"/>
              <a:ea typeface="ＭＳ ゴシック" pitchFamily="49" charset="-128"/>
            </a:rPr>
            <a:t>　財政調整基金残高については、大分県行財政改革アクションプラン（</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）に基づき、持続可能な行財政基盤の確立に向け、安定的な財政運営に必要な残高の確保に取り組んだ結果、目標額</a:t>
          </a:r>
          <a:r>
            <a:rPr kumimoji="1" lang="en-US" altLang="ja-JP" sz="1200">
              <a:latin typeface="ＭＳ ゴシック" pitchFamily="49" charset="-128"/>
              <a:ea typeface="ＭＳ ゴシック" pitchFamily="49" charset="-128"/>
            </a:rPr>
            <a:t>356</a:t>
          </a:r>
          <a:r>
            <a:rPr kumimoji="1" lang="ja-JP" altLang="en-US" sz="1200">
              <a:latin typeface="ＭＳ ゴシック" pitchFamily="49" charset="-128"/>
              <a:ea typeface="ＭＳ ゴシック" pitchFamily="49" charset="-128"/>
            </a:rPr>
            <a:t>億円に対しては</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億円上回る</a:t>
          </a:r>
          <a:r>
            <a:rPr kumimoji="1" lang="en-US" altLang="ja-JP" sz="1200">
              <a:latin typeface="ＭＳ ゴシック" pitchFamily="49" charset="-128"/>
              <a:ea typeface="ＭＳ ゴシック" pitchFamily="49" charset="-128"/>
            </a:rPr>
            <a:t>361</a:t>
          </a:r>
          <a:r>
            <a:rPr kumimoji="1" lang="ja-JP" altLang="en-US" sz="1200">
              <a:latin typeface="ＭＳ ゴシック" pitchFamily="49" charset="-128"/>
              <a:ea typeface="ＭＳ ゴシック" pitchFamily="49" charset="-128"/>
            </a:rPr>
            <a:t>億円となった。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大分県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一般会計等と公営企業会計の実質収支を連結した連結実質赤字比率は、財政健全化法施行からこれまで黒字である。 </a:t>
          </a:r>
        </a:p>
        <a:p>
          <a:r>
            <a:rPr kumimoji="1" lang="ja-JP" altLang="en-US" sz="1400">
              <a:latin typeface="ＭＳ ゴシック" pitchFamily="49" charset="-128"/>
              <a:ea typeface="ＭＳ ゴシック" pitchFamily="49" charset="-128"/>
            </a:rPr>
            <a:t>　各事業会計も毎年常に一定程度の黒字を確保しており、資金不足等が発生する状況に至っていない。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病院事業会計については、大規模改修１期工事の未払金の減などにより流動負債が減少したため、黒字比率が上昇した。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工業用水道事業会計については、長期有価証券（固定資産）を取得したこと等により流動資産が減少したため、黒字比率が低下した。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電気事業会計については、発電所リニューアル工事等の大規模工事の増加により３月３１日時点での未払金が増加し、流動負債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が増加したため、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黒字比率が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 </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440001_&#22823;&#20998;&#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159.30000000000001</v>
          </cell>
          <cell r="CN51">
            <v>162</v>
          </cell>
          <cell r="CV51">
            <v>167.4</v>
          </cell>
        </row>
        <row r="53">
          <cell r="CF53">
            <v>47.6</v>
          </cell>
          <cell r="CN53">
            <v>49</v>
          </cell>
          <cell r="CV53">
            <v>50.2</v>
          </cell>
        </row>
        <row r="55">
          <cell r="AN55" t="str">
            <v>グループ内平均値</v>
          </cell>
          <cell r="CF55">
            <v>174.6</v>
          </cell>
          <cell r="CN55">
            <v>173</v>
          </cell>
          <cell r="CV55">
            <v>171.9</v>
          </cell>
        </row>
        <row r="57">
          <cell r="CF57">
            <v>53.3</v>
          </cell>
          <cell r="CN57">
            <v>53.7</v>
          </cell>
          <cell r="CV57">
            <v>55.8</v>
          </cell>
        </row>
        <row r="72">
          <cell r="BP72" t="str">
            <v>H26</v>
          </cell>
          <cell r="BX72" t="str">
            <v>H27</v>
          </cell>
          <cell r="CF72" t="str">
            <v>H28</v>
          </cell>
          <cell r="CN72" t="str">
            <v>H29</v>
          </cell>
          <cell r="CV72" t="str">
            <v>H30</v>
          </cell>
        </row>
        <row r="73">
          <cell r="AN73" t="str">
            <v>当該団体値</v>
          </cell>
          <cell r="BP73">
            <v>165.7</v>
          </cell>
          <cell r="BX73">
            <v>157</v>
          </cell>
          <cell r="CF73">
            <v>159.30000000000001</v>
          </cell>
          <cell r="CN73">
            <v>162</v>
          </cell>
          <cell r="CV73">
            <v>167.4</v>
          </cell>
        </row>
        <row r="75">
          <cell r="BP75">
            <v>14.4</v>
          </cell>
          <cell r="BX75">
            <v>12.7</v>
          </cell>
          <cell r="CF75">
            <v>11.3</v>
          </cell>
          <cell r="CN75">
            <v>10</v>
          </cell>
          <cell r="CV75">
            <v>9.4</v>
          </cell>
        </row>
        <row r="77">
          <cell r="AN77" t="str">
            <v>グループ内平均値</v>
          </cell>
          <cell r="BP77">
            <v>216</v>
          </cell>
          <cell r="BX77">
            <v>169.1</v>
          </cell>
          <cell r="CF77">
            <v>174.6</v>
          </cell>
          <cell r="CN77">
            <v>173</v>
          </cell>
          <cell r="CV77">
            <v>171.9</v>
          </cell>
        </row>
        <row r="79">
          <cell r="BP79">
            <v>16.2</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 zeroHeight="1" x14ac:dyDescent="0.2"/>
  <cols>
    <col min="1" max="11" width="2.08984375" style="158" customWidth="1"/>
    <col min="12" max="12" width="2.1796875" style="158" customWidth="1"/>
    <col min="13" max="17" width="2.36328125" style="158" customWidth="1"/>
    <col min="18" max="119" width="2.08984375" style="158" customWidth="1"/>
    <col min="120" max="16384" width="0" style="158" hidden="1"/>
  </cols>
  <sheetData>
    <row r="1" spans="1:119" ht="33" customHeight="1" x14ac:dyDescent="0.2">
      <c r="A1" s="156"/>
      <c r="B1" s="577" t="s">
        <v>77</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157"/>
      <c r="DK1" s="157"/>
      <c r="DL1" s="157"/>
      <c r="DM1" s="157"/>
      <c r="DN1" s="157"/>
      <c r="DO1" s="157"/>
    </row>
    <row r="2" spans="1:119" ht="24" thickBot="1" x14ac:dyDescent="0.25">
      <c r="A2" s="156"/>
      <c r="B2" s="159" t="s">
        <v>78</v>
      </c>
      <c r="C2" s="160"/>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row>
    <row r="3" spans="1:119" ht="18.75" customHeight="1" thickBot="1" x14ac:dyDescent="0.25">
      <c r="A3" s="157"/>
      <c r="B3" s="578" t="s">
        <v>79</v>
      </c>
      <c r="C3" s="549"/>
      <c r="D3" s="550"/>
      <c r="E3" s="550"/>
      <c r="F3" s="550"/>
      <c r="G3" s="550"/>
      <c r="H3" s="550"/>
      <c r="I3" s="550"/>
      <c r="J3" s="550"/>
      <c r="K3" s="550"/>
      <c r="L3" s="550" t="s">
        <v>80</v>
      </c>
      <c r="M3" s="550"/>
      <c r="N3" s="550"/>
      <c r="O3" s="550"/>
      <c r="P3" s="550"/>
      <c r="Q3" s="550"/>
      <c r="R3" s="551"/>
      <c r="S3" s="551"/>
      <c r="T3" s="551"/>
      <c r="U3" s="551"/>
      <c r="V3" s="552"/>
      <c r="W3" s="580" t="s">
        <v>81</v>
      </c>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2"/>
      <c r="AZ3" s="446" t="s">
        <v>1</v>
      </c>
      <c r="BA3" s="447"/>
      <c r="BB3" s="447"/>
      <c r="BC3" s="447"/>
      <c r="BD3" s="447"/>
      <c r="BE3" s="447"/>
      <c r="BF3" s="447"/>
      <c r="BG3" s="447"/>
      <c r="BH3" s="447"/>
      <c r="BI3" s="447"/>
      <c r="BJ3" s="447"/>
      <c r="BK3" s="447"/>
      <c r="BL3" s="447"/>
      <c r="BM3" s="583"/>
      <c r="BN3" s="547" t="s">
        <v>82</v>
      </c>
      <c r="BO3" s="548"/>
      <c r="BP3" s="548"/>
      <c r="BQ3" s="548"/>
      <c r="BR3" s="548"/>
      <c r="BS3" s="548"/>
      <c r="BT3" s="548"/>
      <c r="BU3" s="584"/>
      <c r="BV3" s="547" t="s">
        <v>83</v>
      </c>
      <c r="BW3" s="548"/>
      <c r="BX3" s="548"/>
      <c r="BY3" s="548"/>
      <c r="BZ3" s="548"/>
      <c r="CA3" s="548"/>
      <c r="CB3" s="548"/>
      <c r="CC3" s="584"/>
      <c r="CD3" s="446" t="s">
        <v>1</v>
      </c>
      <c r="CE3" s="447"/>
      <c r="CF3" s="447"/>
      <c r="CG3" s="447"/>
      <c r="CH3" s="447"/>
      <c r="CI3" s="447"/>
      <c r="CJ3" s="447"/>
      <c r="CK3" s="447"/>
      <c r="CL3" s="447"/>
      <c r="CM3" s="447"/>
      <c r="CN3" s="447"/>
      <c r="CO3" s="447"/>
      <c r="CP3" s="447"/>
      <c r="CQ3" s="447"/>
      <c r="CR3" s="447"/>
      <c r="CS3" s="583"/>
      <c r="CT3" s="547" t="s">
        <v>84</v>
      </c>
      <c r="CU3" s="548"/>
      <c r="CV3" s="548"/>
      <c r="CW3" s="548"/>
      <c r="CX3" s="548"/>
      <c r="CY3" s="548"/>
      <c r="CZ3" s="548"/>
      <c r="DA3" s="584"/>
      <c r="DB3" s="547" t="s">
        <v>85</v>
      </c>
      <c r="DC3" s="548"/>
      <c r="DD3" s="548"/>
      <c r="DE3" s="548"/>
      <c r="DF3" s="548"/>
      <c r="DG3" s="548"/>
      <c r="DH3" s="548"/>
      <c r="DI3" s="584"/>
      <c r="DJ3" s="156"/>
      <c r="DK3" s="156"/>
      <c r="DL3" s="156"/>
      <c r="DM3" s="156"/>
      <c r="DN3" s="156"/>
      <c r="DO3" s="156"/>
    </row>
    <row r="4" spans="1:119" ht="18.75" customHeight="1" x14ac:dyDescent="0.2">
      <c r="A4" s="157"/>
      <c r="B4" s="579"/>
      <c r="C4" s="537"/>
      <c r="D4" s="553"/>
      <c r="E4" s="553"/>
      <c r="F4" s="553"/>
      <c r="G4" s="553"/>
      <c r="H4" s="553"/>
      <c r="I4" s="553"/>
      <c r="J4" s="553"/>
      <c r="K4" s="553"/>
      <c r="L4" s="553"/>
      <c r="M4" s="553"/>
      <c r="N4" s="553"/>
      <c r="O4" s="553"/>
      <c r="P4" s="553"/>
      <c r="Q4" s="553"/>
      <c r="R4" s="554"/>
      <c r="S4" s="554"/>
      <c r="T4" s="554"/>
      <c r="U4" s="554"/>
      <c r="V4" s="555"/>
      <c r="W4" s="499" t="s">
        <v>86</v>
      </c>
      <c r="X4" s="500"/>
      <c r="Y4" s="501"/>
      <c r="Z4" s="508" t="s">
        <v>1</v>
      </c>
      <c r="AA4" s="509"/>
      <c r="AB4" s="509"/>
      <c r="AC4" s="509"/>
      <c r="AD4" s="509"/>
      <c r="AE4" s="509"/>
      <c r="AF4" s="509"/>
      <c r="AG4" s="509"/>
      <c r="AH4" s="510"/>
      <c r="AI4" s="508" t="s">
        <v>87</v>
      </c>
      <c r="AJ4" s="558"/>
      <c r="AK4" s="558"/>
      <c r="AL4" s="558"/>
      <c r="AM4" s="558"/>
      <c r="AN4" s="558"/>
      <c r="AO4" s="558"/>
      <c r="AP4" s="559"/>
      <c r="AQ4" s="514" t="s">
        <v>88</v>
      </c>
      <c r="AR4" s="515"/>
      <c r="AS4" s="558"/>
      <c r="AT4" s="558"/>
      <c r="AU4" s="558"/>
      <c r="AV4" s="558"/>
      <c r="AW4" s="558"/>
      <c r="AX4" s="558"/>
      <c r="AY4" s="563"/>
      <c r="AZ4" s="420" t="s">
        <v>89</v>
      </c>
      <c r="BA4" s="421"/>
      <c r="BB4" s="421"/>
      <c r="BC4" s="421"/>
      <c r="BD4" s="421"/>
      <c r="BE4" s="421"/>
      <c r="BF4" s="421"/>
      <c r="BG4" s="421"/>
      <c r="BH4" s="421"/>
      <c r="BI4" s="421"/>
      <c r="BJ4" s="421"/>
      <c r="BK4" s="421"/>
      <c r="BL4" s="421"/>
      <c r="BM4" s="422"/>
      <c r="BN4" s="423">
        <v>592252441</v>
      </c>
      <c r="BO4" s="424"/>
      <c r="BP4" s="424"/>
      <c r="BQ4" s="424"/>
      <c r="BR4" s="424"/>
      <c r="BS4" s="424"/>
      <c r="BT4" s="424"/>
      <c r="BU4" s="425"/>
      <c r="BV4" s="423">
        <v>583695133</v>
      </c>
      <c r="BW4" s="424"/>
      <c r="BX4" s="424"/>
      <c r="BY4" s="424"/>
      <c r="BZ4" s="424"/>
      <c r="CA4" s="424"/>
      <c r="CB4" s="424"/>
      <c r="CC4" s="425"/>
      <c r="CD4" s="532" t="s">
        <v>90</v>
      </c>
      <c r="CE4" s="533"/>
      <c r="CF4" s="533"/>
      <c r="CG4" s="533"/>
      <c r="CH4" s="533"/>
      <c r="CI4" s="533"/>
      <c r="CJ4" s="533"/>
      <c r="CK4" s="533"/>
      <c r="CL4" s="533"/>
      <c r="CM4" s="533"/>
      <c r="CN4" s="533"/>
      <c r="CO4" s="533"/>
      <c r="CP4" s="533"/>
      <c r="CQ4" s="533"/>
      <c r="CR4" s="533"/>
      <c r="CS4" s="534"/>
      <c r="CT4" s="585">
        <v>0.9</v>
      </c>
      <c r="CU4" s="586"/>
      <c r="CV4" s="586"/>
      <c r="CW4" s="586"/>
      <c r="CX4" s="586"/>
      <c r="CY4" s="586"/>
      <c r="CZ4" s="586"/>
      <c r="DA4" s="587"/>
      <c r="DB4" s="585">
        <v>1</v>
      </c>
      <c r="DC4" s="586"/>
      <c r="DD4" s="586"/>
      <c r="DE4" s="586"/>
      <c r="DF4" s="586"/>
      <c r="DG4" s="586"/>
      <c r="DH4" s="586"/>
      <c r="DI4" s="587"/>
      <c r="DJ4" s="156"/>
      <c r="DK4" s="156"/>
      <c r="DL4" s="156"/>
      <c r="DM4" s="156"/>
      <c r="DN4" s="156"/>
      <c r="DO4" s="156"/>
    </row>
    <row r="5" spans="1:119" ht="18.75" customHeight="1" thickBot="1" x14ac:dyDescent="0.25">
      <c r="A5" s="157"/>
      <c r="B5" s="579"/>
      <c r="C5" s="537"/>
      <c r="D5" s="553"/>
      <c r="E5" s="553"/>
      <c r="F5" s="553"/>
      <c r="G5" s="553"/>
      <c r="H5" s="553"/>
      <c r="I5" s="553"/>
      <c r="J5" s="553"/>
      <c r="K5" s="553"/>
      <c r="L5" s="556"/>
      <c r="M5" s="556"/>
      <c r="N5" s="556"/>
      <c r="O5" s="556"/>
      <c r="P5" s="556"/>
      <c r="Q5" s="556"/>
      <c r="R5" s="511"/>
      <c r="S5" s="511"/>
      <c r="T5" s="511"/>
      <c r="U5" s="511"/>
      <c r="V5" s="557"/>
      <c r="W5" s="502"/>
      <c r="X5" s="503"/>
      <c r="Y5" s="504"/>
      <c r="Z5" s="511"/>
      <c r="AA5" s="512"/>
      <c r="AB5" s="512"/>
      <c r="AC5" s="512"/>
      <c r="AD5" s="512"/>
      <c r="AE5" s="512"/>
      <c r="AF5" s="512"/>
      <c r="AG5" s="512"/>
      <c r="AH5" s="513"/>
      <c r="AI5" s="560"/>
      <c r="AJ5" s="561"/>
      <c r="AK5" s="561"/>
      <c r="AL5" s="561"/>
      <c r="AM5" s="561"/>
      <c r="AN5" s="561"/>
      <c r="AO5" s="561"/>
      <c r="AP5" s="562"/>
      <c r="AQ5" s="560"/>
      <c r="AR5" s="561"/>
      <c r="AS5" s="561"/>
      <c r="AT5" s="561"/>
      <c r="AU5" s="561"/>
      <c r="AV5" s="561"/>
      <c r="AW5" s="561"/>
      <c r="AX5" s="561"/>
      <c r="AY5" s="564"/>
      <c r="AZ5" s="426" t="s">
        <v>91</v>
      </c>
      <c r="BA5" s="427"/>
      <c r="BB5" s="427"/>
      <c r="BC5" s="427"/>
      <c r="BD5" s="427"/>
      <c r="BE5" s="427"/>
      <c r="BF5" s="427"/>
      <c r="BG5" s="427"/>
      <c r="BH5" s="427"/>
      <c r="BI5" s="427"/>
      <c r="BJ5" s="427"/>
      <c r="BK5" s="427"/>
      <c r="BL5" s="427"/>
      <c r="BM5" s="428"/>
      <c r="BN5" s="429">
        <v>573937822</v>
      </c>
      <c r="BO5" s="430"/>
      <c r="BP5" s="430"/>
      <c r="BQ5" s="430"/>
      <c r="BR5" s="430"/>
      <c r="BS5" s="430"/>
      <c r="BT5" s="430"/>
      <c r="BU5" s="431"/>
      <c r="BV5" s="429">
        <v>561387622</v>
      </c>
      <c r="BW5" s="430"/>
      <c r="BX5" s="430"/>
      <c r="BY5" s="430"/>
      <c r="BZ5" s="430"/>
      <c r="CA5" s="430"/>
      <c r="CB5" s="430"/>
      <c r="CC5" s="431"/>
      <c r="CD5" s="476" t="s">
        <v>92</v>
      </c>
      <c r="CE5" s="477"/>
      <c r="CF5" s="477"/>
      <c r="CG5" s="477"/>
      <c r="CH5" s="477"/>
      <c r="CI5" s="477"/>
      <c r="CJ5" s="477"/>
      <c r="CK5" s="477"/>
      <c r="CL5" s="477"/>
      <c r="CM5" s="477"/>
      <c r="CN5" s="477"/>
      <c r="CO5" s="477"/>
      <c r="CP5" s="477"/>
      <c r="CQ5" s="477"/>
      <c r="CR5" s="477"/>
      <c r="CS5" s="478"/>
      <c r="CT5" s="408">
        <v>94.8</v>
      </c>
      <c r="CU5" s="409"/>
      <c r="CV5" s="409"/>
      <c r="CW5" s="409"/>
      <c r="CX5" s="409"/>
      <c r="CY5" s="409"/>
      <c r="CZ5" s="409"/>
      <c r="DA5" s="410"/>
      <c r="DB5" s="408">
        <v>93.9</v>
      </c>
      <c r="DC5" s="409"/>
      <c r="DD5" s="409"/>
      <c r="DE5" s="409"/>
      <c r="DF5" s="409"/>
      <c r="DG5" s="409"/>
      <c r="DH5" s="409"/>
      <c r="DI5" s="410"/>
      <c r="DJ5" s="156"/>
      <c r="DK5" s="156"/>
      <c r="DL5" s="156"/>
      <c r="DM5" s="156"/>
      <c r="DN5" s="156"/>
      <c r="DO5" s="156"/>
    </row>
    <row r="6" spans="1:119" ht="18.75" customHeight="1" x14ac:dyDescent="0.2">
      <c r="A6" s="157"/>
      <c r="B6" s="547" t="s">
        <v>93</v>
      </c>
      <c r="C6" s="548"/>
      <c r="D6" s="548"/>
      <c r="E6" s="548"/>
      <c r="F6" s="548"/>
      <c r="G6" s="548"/>
      <c r="H6" s="548"/>
      <c r="I6" s="548"/>
      <c r="J6" s="548"/>
      <c r="K6" s="549"/>
      <c r="L6" s="550" t="s">
        <v>94</v>
      </c>
      <c r="M6" s="550"/>
      <c r="N6" s="550"/>
      <c r="O6" s="550"/>
      <c r="P6" s="550"/>
      <c r="Q6" s="550"/>
      <c r="R6" s="551"/>
      <c r="S6" s="551"/>
      <c r="T6" s="551"/>
      <c r="U6" s="551"/>
      <c r="V6" s="552"/>
      <c r="W6" s="502"/>
      <c r="X6" s="503"/>
      <c r="Y6" s="504"/>
      <c r="Z6" s="529" t="s">
        <v>95</v>
      </c>
      <c r="AA6" s="530"/>
      <c r="AB6" s="530"/>
      <c r="AC6" s="530"/>
      <c r="AD6" s="530"/>
      <c r="AE6" s="530"/>
      <c r="AF6" s="530"/>
      <c r="AG6" s="530"/>
      <c r="AH6" s="531"/>
      <c r="AI6" s="454">
        <v>1</v>
      </c>
      <c r="AJ6" s="455"/>
      <c r="AK6" s="455"/>
      <c r="AL6" s="455"/>
      <c r="AM6" s="455"/>
      <c r="AN6" s="455"/>
      <c r="AO6" s="455"/>
      <c r="AP6" s="456"/>
      <c r="AQ6" s="454">
        <v>12013</v>
      </c>
      <c r="AR6" s="455"/>
      <c r="AS6" s="455"/>
      <c r="AT6" s="455"/>
      <c r="AU6" s="455"/>
      <c r="AV6" s="455"/>
      <c r="AW6" s="455"/>
      <c r="AX6" s="455"/>
      <c r="AY6" s="457"/>
      <c r="AZ6" s="426" t="s">
        <v>96</v>
      </c>
      <c r="BA6" s="427"/>
      <c r="BB6" s="427"/>
      <c r="BC6" s="427"/>
      <c r="BD6" s="427"/>
      <c r="BE6" s="427"/>
      <c r="BF6" s="427"/>
      <c r="BG6" s="427"/>
      <c r="BH6" s="427"/>
      <c r="BI6" s="427"/>
      <c r="BJ6" s="427"/>
      <c r="BK6" s="427"/>
      <c r="BL6" s="427"/>
      <c r="BM6" s="428"/>
      <c r="BN6" s="429">
        <v>18314619</v>
      </c>
      <c r="BO6" s="430"/>
      <c r="BP6" s="430"/>
      <c r="BQ6" s="430"/>
      <c r="BR6" s="430"/>
      <c r="BS6" s="430"/>
      <c r="BT6" s="430"/>
      <c r="BU6" s="431"/>
      <c r="BV6" s="429">
        <v>22307511</v>
      </c>
      <c r="BW6" s="430"/>
      <c r="BX6" s="430"/>
      <c r="BY6" s="430"/>
      <c r="BZ6" s="430"/>
      <c r="CA6" s="430"/>
      <c r="CB6" s="430"/>
      <c r="CC6" s="431"/>
      <c r="CD6" s="476" t="s">
        <v>97</v>
      </c>
      <c r="CE6" s="477"/>
      <c r="CF6" s="477"/>
      <c r="CG6" s="477"/>
      <c r="CH6" s="477"/>
      <c r="CI6" s="477"/>
      <c r="CJ6" s="477"/>
      <c r="CK6" s="477"/>
      <c r="CL6" s="477"/>
      <c r="CM6" s="477"/>
      <c r="CN6" s="477"/>
      <c r="CO6" s="477"/>
      <c r="CP6" s="477"/>
      <c r="CQ6" s="477"/>
      <c r="CR6" s="477"/>
      <c r="CS6" s="478"/>
      <c r="CT6" s="574">
        <v>102.5</v>
      </c>
      <c r="CU6" s="575"/>
      <c r="CV6" s="575"/>
      <c r="CW6" s="575"/>
      <c r="CX6" s="575"/>
      <c r="CY6" s="575"/>
      <c r="CZ6" s="575"/>
      <c r="DA6" s="576"/>
      <c r="DB6" s="574">
        <v>101.9</v>
      </c>
      <c r="DC6" s="575"/>
      <c r="DD6" s="575"/>
      <c r="DE6" s="575"/>
      <c r="DF6" s="575"/>
      <c r="DG6" s="575"/>
      <c r="DH6" s="575"/>
      <c r="DI6" s="576"/>
      <c r="DJ6" s="156"/>
      <c r="DK6" s="156"/>
      <c r="DL6" s="156"/>
      <c r="DM6" s="156"/>
      <c r="DN6" s="156"/>
      <c r="DO6" s="156"/>
    </row>
    <row r="7" spans="1:119" ht="18.75" customHeight="1" x14ac:dyDescent="0.2">
      <c r="A7" s="157"/>
      <c r="B7" s="536"/>
      <c r="C7" s="399"/>
      <c r="D7" s="399"/>
      <c r="E7" s="399"/>
      <c r="F7" s="399"/>
      <c r="G7" s="399"/>
      <c r="H7" s="399"/>
      <c r="I7" s="399"/>
      <c r="J7" s="399"/>
      <c r="K7" s="537"/>
      <c r="L7" s="553"/>
      <c r="M7" s="553"/>
      <c r="N7" s="553"/>
      <c r="O7" s="553"/>
      <c r="P7" s="553"/>
      <c r="Q7" s="553"/>
      <c r="R7" s="554"/>
      <c r="S7" s="554"/>
      <c r="T7" s="554"/>
      <c r="U7" s="554"/>
      <c r="V7" s="555"/>
      <c r="W7" s="502"/>
      <c r="X7" s="503"/>
      <c r="Y7" s="504"/>
      <c r="Z7" s="529" t="s">
        <v>98</v>
      </c>
      <c r="AA7" s="530"/>
      <c r="AB7" s="530"/>
      <c r="AC7" s="530"/>
      <c r="AD7" s="530"/>
      <c r="AE7" s="530"/>
      <c r="AF7" s="530"/>
      <c r="AG7" s="530"/>
      <c r="AH7" s="531"/>
      <c r="AI7" s="454">
        <v>2</v>
      </c>
      <c r="AJ7" s="455"/>
      <c r="AK7" s="455"/>
      <c r="AL7" s="455"/>
      <c r="AM7" s="455"/>
      <c r="AN7" s="455"/>
      <c r="AO7" s="455"/>
      <c r="AP7" s="456"/>
      <c r="AQ7" s="454">
        <v>9593</v>
      </c>
      <c r="AR7" s="455"/>
      <c r="AS7" s="455"/>
      <c r="AT7" s="455"/>
      <c r="AU7" s="455"/>
      <c r="AV7" s="455"/>
      <c r="AW7" s="455"/>
      <c r="AX7" s="455"/>
      <c r="AY7" s="457"/>
      <c r="AZ7" s="426" t="s">
        <v>99</v>
      </c>
      <c r="BA7" s="427"/>
      <c r="BB7" s="427"/>
      <c r="BC7" s="427"/>
      <c r="BD7" s="427"/>
      <c r="BE7" s="427"/>
      <c r="BF7" s="427"/>
      <c r="BG7" s="427"/>
      <c r="BH7" s="427"/>
      <c r="BI7" s="427"/>
      <c r="BJ7" s="427"/>
      <c r="BK7" s="427"/>
      <c r="BL7" s="427"/>
      <c r="BM7" s="428"/>
      <c r="BN7" s="429">
        <v>15260508</v>
      </c>
      <c r="BO7" s="430"/>
      <c r="BP7" s="430"/>
      <c r="BQ7" s="430"/>
      <c r="BR7" s="430"/>
      <c r="BS7" s="430"/>
      <c r="BT7" s="430"/>
      <c r="BU7" s="431"/>
      <c r="BV7" s="429">
        <v>19157934</v>
      </c>
      <c r="BW7" s="430"/>
      <c r="BX7" s="430"/>
      <c r="BY7" s="430"/>
      <c r="BZ7" s="430"/>
      <c r="CA7" s="430"/>
      <c r="CB7" s="430"/>
      <c r="CC7" s="431"/>
      <c r="CD7" s="476" t="s">
        <v>100</v>
      </c>
      <c r="CE7" s="477"/>
      <c r="CF7" s="477"/>
      <c r="CG7" s="477"/>
      <c r="CH7" s="477"/>
      <c r="CI7" s="477"/>
      <c r="CJ7" s="477"/>
      <c r="CK7" s="477"/>
      <c r="CL7" s="477"/>
      <c r="CM7" s="477"/>
      <c r="CN7" s="477"/>
      <c r="CO7" s="477"/>
      <c r="CP7" s="477"/>
      <c r="CQ7" s="477"/>
      <c r="CR7" s="477"/>
      <c r="CS7" s="478"/>
      <c r="CT7" s="429">
        <v>323526011</v>
      </c>
      <c r="CU7" s="430"/>
      <c r="CV7" s="430"/>
      <c r="CW7" s="430"/>
      <c r="CX7" s="430"/>
      <c r="CY7" s="430"/>
      <c r="CZ7" s="430"/>
      <c r="DA7" s="431"/>
      <c r="DB7" s="429">
        <v>327998121</v>
      </c>
      <c r="DC7" s="430"/>
      <c r="DD7" s="430"/>
      <c r="DE7" s="430"/>
      <c r="DF7" s="430"/>
      <c r="DG7" s="430"/>
      <c r="DH7" s="430"/>
      <c r="DI7" s="431"/>
      <c r="DJ7" s="156"/>
      <c r="DK7" s="156"/>
      <c r="DL7" s="156"/>
      <c r="DM7" s="156"/>
      <c r="DN7" s="156"/>
      <c r="DO7" s="156"/>
    </row>
    <row r="8" spans="1:119" ht="18.75" customHeight="1" thickBot="1" x14ac:dyDescent="0.25">
      <c r="A8" s="157"/>
      <c r="B8" s="538"/>
      <c r="C8" s="539"/>
      <c r="D8" s="539"/>
      <c r="E8" s="539"/>
      <c r="F8" s="539"/>
      <c r="G8" s="539"/>
      <c r="H8" s="539"/>
      <c r="I8" s="539"/>
      <c r="J8" s="539"/>
      <c r="K8" s="540"/>
      <c r="L8" s="556"/>
      <c r="M8" s="556"/>
      <c r="N8" s="556"/>
      <c r="O8" s="556"/>
      <c r="P8" s="556"/>
      <c r="Q8" s="556"/>
      <c r="R8" s="511"/>
      <c r="S8" s="511"/>
      <c r="T8" s="511"/>
      <c r="U8" s="511"/>
      <c r="V8" s="557"/>
      <c r="W8" s="502"/>
      <c r="X8" s="503"/>
      <c r="Y8" s="504"/>
      <c r="Z8" s="529" t="s">
        <v>101</v>
      </c>
      <c r="AA8" s="530"/>
      <c r="AB8" s="530"/>
      <c r="AC8" s="530"/>
      <c r="AD8" s="530"/>
      <c r="AE8" s="530"/>
      <c r="AF8" s="530"/>
      <c r="AG8" s="530"/>
      <c r="AH8" s="531"/>
      <c r="AI8" s="454">
        <v>1</v>
      </c>
      <c r="AJ8" s="455"/>
      <c r="AK8" s="455"/>
      <c r="AL8" s="455"/>
      <c r="AM8" s="455"/>
      <c r="AN8" s="455"/>
      <c r="AO8" s="455"/>
      <c r="AP8" s="456"/>
      <c r="AQ8" s="454">
        <v>7415</v>
      </c>
      <c r="AR8" s="455"/>
      <c r="AS8" s="455"/>
      <c r="AT8" s="455"/>
      <c r="AU8" s="455"/>
      <c r="AV8" s="455"/>
      <c r="AW8" s="455"/>
      <c r="AX8" s="455"/>
      <c r="AY8" s="457"/>
      <c r="AZ8" s="426" t="s">
        <v>102</v>
      </c>
      <c r="BA8" s="427"/>
      <c r="BB8" s="427"/>
      <c r="BC8" s="427"/>
      <c r="BD8" s="427"/>
      <c r="BE8" s="427"/>
      <c r="BF8" s="427"/>
      <c r="BG8" s="427"/>
      <c r="BH8" s="427"/>
      <c r="BI8" s="427"/>
      <c r="BJ8" s="427"/>
      <c r="BK8" s="427"/>
      <c r="BL8" s="427"/>
      <c r="BM8" s="428"/>
      <c r="BN8" s="429">
        <v>3054111</v>
      </c>
      <c r="BO8" s="430"/>
      <c r="BP8" s="430"/>
      <c r="BQ8" s="430"/>
      <c r="BR8" s="430"/>
      <c r="BS8" s="430"/>
      <c r="BT8" s="430"/>
      <c r="BU8" s="431"/>
      <c r="BV8" s="429">
        <v>3149577</v>
      </c>
      <c r="BW8" s="430"/>
      <c r="BX8" s="430"/>
      <c r="BY8" s="430"/>
      <c r="BZ8" s="430"/>
      <c r="CA8" s="430"/>
      <c r="CB8" s="430"/>
      <c r="CC8" s="431"/>
      <c r="CD8" s="476" t="s">
        <v>103</v>
      </c>
      <c r="CE8" s="477"/>
      <c r="CF8" s="477"/>
      <c r="CG8" s="477"/>
      <c r="CH8" s="477"/>
      <c r="CI8" s="477"/>
      <c r="CJ8" s="477"/>
      <c r="CK8" s="477"/>
      <c r="CL8" s="477"/>
      <c r="CM8" s="477"/>
      <c r="CN8" s="477"/>
      <c r="CO8" s="477"/>
      <c r="CP8" s="477"/>
      <c r="CQ8" s="477"/>
      <c r="CR8" s="477"/>
      <c r="CS8" s="478"/>
      <c r="CT8" s="571">
        <v>0.38732</v>
      </c>
      <c r="CU8" s="572"/>
      <c r="CV8" s="572"/>
      <c r="CW8" s="572"/>
      <c r="CX8" s="572"/>
      <c r="CY8" s="572"/>
      <c r="CZ8" s="572"/>
      <c r="DA8" s="573"/>
      <c r="DB8" s="571">
        <v>0.38296999999999998</v>
      </c>
      <c r="DC8" s="572"/>
      <c r="DD8" s="572"/>
      <c r="DE8" s="572"/>
      <c r="DF8" s="572"/>
      <c r="DG8" s="572"/>
      <c r="DH8" s="572"/>
      <c r="DI8" s="573"/>
      <c r="DJ8" s="156"/>
      <c r="DK8" s="156"/>
      <c r="DL8" s="156"/>
      <c r="DM8" s="156"/>
      <c r="DN8" s="156"/>
      <c r="DO8" s="156"/>
    </row>
    <row r="9" spans="1:119" ht="18.75" customHeight="1" thickBot="1" x14ac:dyDescent="0.25">
      <c r="A9" s="157"/>
      <c r="B9" s="535" t="s">
        <v>104</v>
      </c>
      <c r="C9" s="509"/>
      <c r="D9" s="509"/>
      <c r="E9" s="509"/>
      <c r="F9" s="509"/>
      <c r="G9" s="509"/>
      <c r="H9" s="509"/>
      <c r="I9" s="509"/>
      <c r="J9" s="509"/>
      <c r="K9" s="510"/>
      <c r="L9" s="541" t="s">
        <v>105</v>
      </c>
      <c r="M9" s="542"/>
      <c r="N9" s="542"/>
      <c r="O9" s="542"/>
      <c r="P9" s="542"/>
      <c r="Q9" s="543"/>
      <c r="R9" s="544">
        <v>1166338</v>
      </c>
      <c r="S9" s="545"/>
      <c r="T9" s="545"/>
      <c r="U9" s="545"/>
      <c r="V9" s="546"/>
      <c r="W9" s="502"/>
      <c r="X9" s="503"/>
      <c r="Y9" s="504"/>
      <c r="Z9" s="529" t="s">
        <v>106</v>
      </c>
      <c r="AA9" s="530"/>
      <c r="AB9" s="530"/>
      <c r="AC9" s="530"/>
      <c r="AD9" s="530"/>
      <c r="AE9" s="530"/>
      <c r="AF9" s="530"/>
      <c r="AG9" s="530"/>
      <c r="AH9" s="531"/>
      <c r="AI9" s="454">
        <v>1</v>
      </c>
      <c r="AJ9" s="455"/>
      <c r="AK9" s="455"/>
      <c r="AL9" s="455"/>
      <c r="AM9" s="455"/>
      <c r="AN9" s="455"/>
      <c r="AO9" s="455"/>
      <c r="AP9" s="456"/>
      <c r="AQ9" s="454">
        <v>9710</v>
      </c>
      <c r="AR9" s="455"/>
      <c r="AS9" s="455"/>
      <c r="AT9" s="455"/>
      <c r="AU9" s="455"/>
      <c r="AV9" s="455"/>
      <c r="AW9" s="455"/>
      <c r="AX9" s="455"/>
      <c r="AY9" s="457"/>
      <c r="AZ9" s="426" t="s">
        <v>107</v>
      </c>
      <c r="BA9" s="427"/>
      <c r="BB9" s="427"/>
      <c r="BC9" s="427"/>
      <c r="BD9" s="427"/>
      <c r="BE9" s="427"/>
      <c r="BF9" s="427"/>
      <c r="BG9" s="427"/>
      <c r="BH9" s="427"/>
      <c r="BI9" s="427"/>
      <c r="BJ9" s="427"/>
      <c r="BK9" s="427"/>
      <c r="BL9" s="427"/>
      <c r="BM9" s="428"/>
      <c r="BN9" s="429">
        <v>-95466</v>
      </c>
      <c r="BO9" s="430"/>
      <c r="BP9" s="430"/>
      <c r="BQ9" s="430"/>
      <c r="BR9" s="430"/>
      <c r="BS9" s="430"/>
      <c r="BT9" s="430"/>
      <c r="BU9" s="431"/>
      <c r="BV9" s="429">
        <v>380613</v>
      </c>
      <c r="BW9" s="430"/>
      <c r="BX9" s="430"/>
      <c r="BY9" s="430"/>
      <c r="BZ9" s="430"/>
      <c r="CA9" s="430"/>
      <c r="CB9" s="430"/>
      <c r="CC9" s="431"/>
      <c r="CD9" s="400" t="s">
        <v>108</v>
      </c>
      <c r="CE9" s="401"/>
      <c r="CF9" s="401"/>
      <c r="CG9" s="401"/>
      <c r="CH9" s="401"/>
      <c r="CI9" s="401"/>
      <c r="CJ9" s="401"/>
      <c r="CK9" s="401"/>
      <c r="CL9" s="401"/>
      <c r="CM9" s="401"/>
      <c r="CN9" s="401"/>
      <c r="CO9" s="401"/>
      <c r="CP9" s="401"/>
      <c r="CQ9" s="401"/>
      <c r="CR9" s="401"/>
      <c r="CS9" s="402"/>
      <c r="CT9" s="408">
        <v>21.5</v>
      </c>
      <c r="CU9" s="409"/>
      <c r="CV9" s="409"/>
      <c r="CW9" s="409"/>
      <c r="CX9" s="409"/>
      <c r="CY9" s="409"/>
      <c r="CZ9" s="409"/>
      <c r="DA9" s="410"/>
      <c r="DB9" s="408">
        <v>23.5</v>
      </c>
      <c r="DC9" s="409"/>
      <c r="DD9" s="409"/>
      <c r="DE9" s="409"/>
      <c r="DF9" s="409"/>
      <c r="DG9" s="409"/>
      <c r="DH9" s="409"/>
      <c r="DI9" s="410"/>
      <c r="DJ9" s="156"/>
      <c r="DK9" s="156"/>
      <c r="DL9" s="156"/>
      <c r="DM9" s="156"/>
      <c r="DN9" s="156"/>
      <c r="DO9" s="156"/>
    </row>
    <row r="10" spans="1:119" ht="18.75" customHeight="1" x14ac:dyDescent="0.2">
      <c r="A10" s="157"/>
      <c r="B10" s="536"/>
      <c r="C10" s="399"/>
      <c r="D10" s="399"/>
      <c r="E10" s="399"/>
      <c r="F10" s="399"/>
      <c r="G10" s="399"/>
      <c r="H10" s="399"/>
      <c r="I10" s="399"/>
      <c r="J10" s="399"/>
      <c r="K10" s="537"/>
      <c r="L10" s="451" t="s">
        <v>109</v>
      </c>
      <c r="M10" s="452"/>
      <c r="N10" s="452"/>
      <c r="O10" s="452"/>
      <c r="P10" s="452"/>
      <c r="Q10" s="453"/>
      <c r="R10" s="454">
        <v>1196529</v>
      </c>
      <c r="S10" s="455"/>
      <c r="T10" s="455"/>
      <c r="U10" s="455"/>
      <c r="V10" s="457"/>
      <c r="W10" s="502"/>
      <c r="X10" s="503"/>
      <c r="Y10" s="504"/>
      <c r="Z10" s="529" t="s">
        <v>110</v>
      </c>
      <c r="AA10" s="530"/>
      <c r="AB10" s="530"/>
      <c r="AC10" s="530"/>
      <c r="AD10" s="530"/>
      <c r="AE10" s="530"/>
      <c r="AF10" s="530"/>
      <c r="AG10" s="530"/>
      <c r="AH10" s="531"/>
      <c r="AI10" s="454">
        <v>1</v>
      </c>
      <c r="AJ10" s="455"/>
      <c r="AK10" s="455"/>
      <c r="AL10" s="455"/>
      <c r="AM10" s="455"/>
      <c r="AN10" s="455"/>
      <c r="AO10" s="455"/>
      <c r="AP10" s="456"/>
      <c r="AQ10" s="454">
        <v>8610</v>
      </c>
      <c r="AR10" s="455"/>
      <c r="AS10" s="455"/>
      <c r="AT10" s="455"/>
      <c r="AU10" s="455"/>
      <c r="AV10" s="455"/>
      <c r="AW10" s="455"/>
      <c r="AX10" s="455"/>
      <c r="AY10" s="457"/>
      <c r="AZ10" s="426" t="s">
        <v>111</v>
      </c>
      <c r="BA10" s="427"/>
      <c r="BB10" s="427"/>
      <c r="BC10" s="427"/>
      <c r="BD10" s="427"/>
      <c r="BE10" s="427"/>
      <c r="BF10" s="427"/>
      <c r="BG10" s="427"/>
      <c r="BH10" s="427"/>
      <c r="BI10" s="427"/>
      <c r="BJ10" s="427"/>
      <c r="BK10" s="427"/>
      <c r="BL10" s="427"/>
      <c r="BM10" s="428"/>
      <c r="BN10" s="429">
        <v>3938610</v>
      </c>
      <c r="BO10" s="430"/>
      <c r="BP10" s="430"/>
      <c r="BQ10" s="430"/>
      <c r="BR10" s="430"/>
      <c r="BS10" s="430"/>
      <c r="BT10" s="430"/>
      <c r="BU10" s="431"/>
      <c r="BV10" s="429">
        <v>914226</v>
      </c>
      <c r="BW10" s="430"/>
      <c r="BX10" s="430"/>
      <c r="BY10" s="430"/>
      <c r="BZ10" s="430"/>
      <c r="CA10" s="430"/>
      <c r="CB10" s="430"/>
      <c r="CC10" s="431"/>
      <c r="CD10" s="532" t="s">
        <v>112</v>
      </c>
      <c r="CE10" s="533"/>
      <c r="CF10" s="533"/>
      <c r="CG10" s="533"/>
      <c r="CH10" s="533"/>
      <c r="CI10" s="533"/>
      <c r="CJ10" s="533"/>
      <c r="CK10" s="533"/>
      <c r="CL10" s="533"/>
      <c r="CM10" s="533"/>
      <c r="CN10" s="533"/>
      <c r="CO10" s="533"/>
      <c r="CP10" s="533"/>
      <c r="CQ10" s="533"/>
      <c r="CR10" s="533"/>
      <c r="CS10" s="534"/>
      <c r="CT10" s="161"/>
      <c r="CU10" s="162"/>
      <c r="CV10" s="162"/>
      <c r="CW10" s="162"/>
      <c r="CX10" s="162"/>
      <c r="CY10" s="162"/>
      <c r="CZ10" s="162"/>
      <c r="DA10" s="163"/>
      <c r="DB10" s="161"/>
      <c r="DC10" s="162"/>
      <c r="DD10" s="162"/>
      <c r="DE10" s="162"/>
      <c r="DF10" s="162"/>
      <c r="DG10" s="162"/>
      <c r="DH10" s="162"/>
      <c r="DI10" s="163"/>
      <c r="DJ10" s="156"/>
      <c r="DK10" s="156"/>
      <c r="DL10" s="156"/>
      <c r="DM10" s="156"/>
      <c r="DN10" s="156"/>
      <c r="DO10" s="156"/>
    </row>
    <row r="11" spans="1:119" ht="18.75" customHeight="1" thickBot="1" x14ac:dyDescent="0.25">
      <c r="A11" s="157"/>
      <c r="B11" s="538"/>
      <c r="C11" s="539"/>
      <c r="D11" s="539"/>
      <c r="E11" s="539"/>
      <c r="F11" s="539"/>
      <c r="G11" s="539"/>
      <c r="H11" s="539"/>
      <c r="I11" s="539"/>
      <c r="J11" s="539"/>
      <c r="K11" s="540"/>
      <c r="L11" s="565" t="s">
        <v>113</v>
      </c>
      <c r="M11" s="566"/>
      <c r="N11" s="566"/>
      <c r="O11" s="566"/>
      <c r="P11" s="566"/>
      <c r="Q11" s="567"/>
      <c r="R11" s="568" t="s">
        <v>114</v>
      </c>
      <c r="S11" s="569"/>
      <c r="T11" s="569"/>
      <c r="U11" s="569"/>
      <c r="V11" s="570"/>
      <c r="W11" s="505"/>
      <c r="X11" s="506"/>
      <c r="Y11" s="507"/>
      <c r="Z11" s="529" t="s">
        <v>115</v>
      </c>
      <c r="AA11" s="530"/>
      <c r="AB11" s="530"/>
      <c r="AC11" s="530"/>
      <c r="AD11" s="530"/>
      <c r="AE11" s="530"/>
      <c r="AF11" s="530"/>
      <c r="AG11" s="530"/>
      <c r="AH11" s="531"/>
      <c r="AI11" s="454">
        <v>41</v>
      </c>
      <c r="AJ11" s="455"/>
      <c r="AK11" s="455"/>
      <c r="AL11" s="455"/>
      <c r="AM11" s="455"/>
      <c r="AN11" s="455"/>
      <c r="AO11" s="455"/>
      <c r="AP11" s="456"/>
      <c r="AQ11" s="454">
        <v>7780</v>
      </c>
      <c r="AR11" s="455"/>
      <c r="AS11" s="455"/>
      <c r="AT11" s="455"/>
      <c r="AU11" s="455"/>
      <c r="AV11" s="455"/>
      <c r="AW11" s="455"/>
      <c r="AX11" s="455"/>
      <c r="AY11" s="457"/>
      <c r="AZ11" s="426" t="s">
        <v>116</v>
      </c>
      <c r="BA11" s="427"/>
      <c r="BB11" s="427"/>
      <c r="BC11" s="427"/>
      <c r="BD11" s="427"/>
      <c r="BE11" s="427"/>
      <c r="BF11" s="427"/>
      <c r="BG11" s="427"/>
      <c r="BH11" s="427"/>
      <c r="BI11" s="427"/>
      <c r="BJ11" s="427"/>
      <c r="BK11" s="427"/>
      <c r="BL11" s="427"/>
      <c r="BM11" s="428"/>
      <c r="BN11" s="429">
        <v>0</v>
      </c>
      <c r="BO11" s="430"/>
      <c r="BP11" s="430"/>
      <c r="BQ11" s="430"/>
      <c r="BR11" s="430"/>
      <c r="BS11" s="430"/>
      <c r="BT11" s="430"/>
      <c r="BU11" s="431"/>
      <c r="BV11" s="429">
        <v>6441410</v>
      </c>
      <c r="BW11" s="430"/>
      <c r="BX11" s="430"/>
      <c r="BY11" s="430"/>
      <c r="BZ11" s="430"/>
      <c r="CA11" s="430"/>
      <c r="CB11" s="430"/>
      <c r="CC11" s="431"/>
      <c r="CD11" s="476" t="s">
        <v>117</v>
      </c>
      <c r="CE11" s="477"/>
      <c r="CF11" s="477"/>
      <c r="CG11" s="477"/>
      <c r="CH11" s="477"/>
      <c r="CI11" s="477"/>
      <c r="CJ11" s="477"/>
      <c r="CK11" s="477"/>
      <c r="CL11" s="477"/>
      <c r="CM11" s="477"/>
      <c r="CN11" s="477"/>
      <c r="CO11" s="477"/>
      <c r="CP11" s="477"/>
      <c r="CQ11" s="477"/>
      <c r="CR11" s="477"/>
      <c r="CS11" s="478"/>
      <c r="CT11" s="479" t="s">
        <v>118</v>
      </c>
      <c r="CU11" s="480"/>
      <c r="CV11" s="480"/>
      <c r="CW11" s="480"/>
      <c r="CX11" s="480"/>
      <c r="CY11" s="480"/>
      <c r="CZ11" s="480"/>
      <c r="DA11" s="481"/>
      <c r="DB11" s="479" t="s">
        <v>118</v>
      </c>
      <c r="DC11" s="480"/>
      <c r="DD11" s="480"/>
      <c r="DE11" s="480"/>
      <c r="DF11" s="480"/>
      <c r="DG11" s="480"/>
      <c r="DH11" s="480"/>
      <c r="DI11" s="481"/>
      <c r="DJ11" s="156"/>
      <c r="DK11" s="156"/>
      <c r="DL11" s="156"/>
      <c r="DM11" s="156"/>
      <c r="DN11" s="156"/>
      <c r="DO11" s="156"/>
    </row>
    <row r="12" spans="1:119" ht="18.75" customHeight="1" x14ac:dyDescent="0.2">
      <c r="A12" s="157"/>
      <c r="B12" s="484" t="s">
        <v>119</v>
      </c>
      <c r="C12" s="485"/>
      <c r="D12" s="485"/>
      <c r="E12" s="485"/>
      <c r="F12" s="485"/>
      <c r="G12" s="485"/>
      <c r="H12" s="485"/>
      <c r="I12" s="485"/>
      <c r="J12" s="485"/>
      <c r="K12" s="486"/>
      <c r="L12" s="493" t="s">
        <v>120</v>
      </c>
      <c r="M12" s="494"/>
      <c r="N12" s="494"/>
      <c r="O12" s="494"/>
      <c r="P12" s="494"/>
      <c r="Q12" s="495"/>
      <c r="R12" s="496">
        <v>1160218</v>
      </c>
      <c r="S12" s="497"/>
      <c r="T12" s="497"/>
      <c r="U12" s="497"/>
      <c r="V12" s="498"/>
      <c r="W12" s="499" t="s">
        <v>121</v>
      </c>
      <c r="X12" s="500"/>
      <c r="Y12" s="501"/>
      <c r="Z12" s="508" t="s">
        <v>1</v>
      </c>
      <c r="AA12" s="509"/>
      <c r="AB12" s="509"/>
      <c r="AC12" s="509"/>
      <c r="AD12" s="509"/>
      <c r="AE12" s="509"/>
      <c r="AF12" s="509"/>
      <c r="AG12" s="509"/>
      <c r="AH12" s="510"/>
      <c r="AI12" s="514" t="s">
        <v>122</v>
      </c>
      <c r="AJ12" s="509"/>
      <c r="AK12" s="509"/>
      <c r="AL12" s="509"/>
      <c r="AM12" s="510"/>
      <c r="AN12" s="514" t="s">
        <v>123</v>
      </c>
      <c r="AO12" s="515"/>
      <c r="AP12" s="515"/>
      <c r="AQ12" s="515"/>
      <c r="AR12" s="515"/>
      <c r="AS12" s="516"/>
      <c r="AT12" s="523" t="s">
        <v>124</v>
      </c>
      <c r="AU12" s="524"/>
      <c r="AV12" s="524"/>
      <c r="AW12" s="524"/>
      <c r="AX12" s="524"/>
      <c r="AY12" s="525"/>
      <c r="AZ12" s="426" t="s">
        <v>125</v>
      </c>
      <c r="BA12" s="427"/>
      <c r="BB12" s="427"/>
      <c r="BC12" s="427"/>
      <c r="BD12" s="427"/>
      <c r="BE12" s="427"/>
      <c r="BF12" s="427"/>
      <c r="BG12" s="427"/>
      <c r="BH12" s="427"/>
      <c r="BI12" s="427"/>
      <c r="BJ12" s="427"/>
      <c r="BK12" s="427"/>
      <c r="BL12" s="427"/>
      <c r="BM12" s="428"/>
      <c r="BN12" s="429">
        <v>38765</v>
      </c>
      <c r="BO12" s="430"/>
      <c r="BP12" s="430"/>
      <c r="BQ12" s="430"/>
      <c r="BR12" s="430"/>
      <c r="BS12" s="430"/>
      <c r="BT12" s="430"/>
      <c r="BU12" s="431"/>
      <c r="BV12" s="429">
        <v>3246296</v>
      </c>
      <c r="BW12" s="430"/>
      <c r="BX12" s="430"/>
      <c r="BY12" s="430"/>
      <c r="BZ12" s="430"/>
      <c r="CA12" s="430"/>
      <c r="CB12" s="430"/>
      <c r="CC12" s="431"/>
      <c r="CD12" s="476" t="s">
        <v>126</v>
      </c>
      <c r="CE12" s="477"/>
      <c r="CF12" s="477"/>
      <c r="CG12" s="477"/>
      <c r="CH12" s="477"/>
      <c r="CI12" s="477"/>
      <c r="CJ12" s="477"/>
      <c r="CK12" s="477"/>
      <c r="CL12" s="477"/>
      <c r="CM12" s="477"/>
      <c r="CN12" s="477"/>
      <c r="CO12" s="477"/>
      <c r="CP12" s="477"/>
      <c r="CQ12" s="477"/>
      <c r="CR12" s="477"/>
      <c r="CS12" s="478"/>
      <c r="CT12" s="479" t="s">
        <v>118</v>
      </c>
      <c r="CU12" s="480"/>
      <c r="CV12" s="480"/>
      <c r="CW12" s="480"/>
      <c r="CX12" s="480"/>
      <c r="CY12" s="480"/>
      <c r="CZ12" s="480"/>
      <c r="DA12" s="481"/>
      <c r="DB12" s="479" t="s">
        <v>118</v>
      </c>
      <c r="DC12" s="480"/>
      <c r="DD12" s="480"/>
      <c r="DE12" s="480"/>
      <c r="DF12" s="480"/>
      <c r="DG12" s="480"/>
      <c r="DH12" s="480"/>
      <c r="DI12" s="481"/>
      <c r="DJ12" s="156"/>
      <c r="DK12" s="156"/>
      <c r="DL12" s="156"/>
      <c r="DM12" s="156"/>
      <c r="DN12" s="156"/>
      <c r="DO12" s="156"/>
    </row>
    <row r="13" spans="1:119" ht="18.75" customHeight="1" thickBot="1" x14ac:dyDescent="0.25">
      <c r="A13" s="157"/>
      <c r="B13" s="487"/>
      <c r="C13" s="488"/>
      <c r="D13" s="488"/>
      <c r="E13" s="488"/>
      <c r="F13" s="488"/>
      <c r="G13" s="488"/>
      <c r="H13" s="488"/>
      <c r="I13" s="488"/>
      <c r="J13" s="488"/>
      <c r="K13" s="489"/>
      <c r="L13" s="164"/>
      <c r="M13" s="470" t="s">
        <v>127</v>
      </c>
      <c r="N13" s="471"/>
      <c r="O13" s="471"/>
      <c r="P13" s="471"/>
      <c r="Q13" s="472"/>
      <c r="R13" s="520">
        <v>1147448</v>
      </c>
      <c r="S13" s="521"/>
      <c r="T13" s="521"/>
      <c r="U13" s="521"/>
      <c r="V13" s="522"/>
      <c r="W13" s="502"/>
      <c r="X13" s="503"/>
      <c r="Y13" s="504"/>
      <c r="Z13" s="511"/>
      <c r="AA13" s="512"/>
      <c r="AB13" s="512"/>
      <c r="AC13" s="512"/>
      <c r="AD13" s="512"/>
      <c r="AE13" s="512"/>
      <c r="AF13" s="512"/>
      <c r="AG13" s="512"/>
      <c r="AH13" s="513"/>
      <c r="AI13" s="511"/>
      <c r="AJ13" s="512"/>
      <c r="AK13" s="512"/>
      <c r="AL13" s="512"/>
      <c r="AM13" s="513"/>
      <c r="AN13" s="517"/>
      <c r="AO13" s="518"/>
      <c r="AP13" s="518"/>
      <c r="AQ13" s="518"/>
      <c r="AR13" s="518"/>
      <c r="AS13" s="519"/>
      <c r="AT13" s="526"/>
      <c r="AU13" s="527"/>
      <c r="AV13" s="527"/>
      <c r="AW13" s="527"/>
      <c r="AX13" s="527"/>
      <c r="AY13" s="528"/>
      <c r="AZ13" s="437" t="s">
        <v>128</v>
      </c>
      <c r="BA13" s="438"/>
      <c r="BB13" s="438"/>
      <c r="BC13" s="438"/>
      <c r="BD13" s="438"/>
      <c r="BE13" s="438"/>
      <c r="BF13" s="438"/>
      <c r="BG13" s="438"/>
      <c r="BH13" s="438"/>
      <c r="BI13" s="438"/>
      <c r="BJ13" s="438"/>
      <c r="BK13" s="438"/>
      <c r="BL13" s="438"/>
      <c r="BM13" s="439"/>
      <c r="BN13" s="429">
        <v>3804379</v>
      </c>
      <c r="BO13" s="430"/>
      <c r="BP13" s="430"/>
      <c r="BQ13" s="430"/>
      <c r="BR13" s="430"/>
      <c r="BS13" s="430"/>
      <c r="BT13" s="430"/>
      <c r="BU13" s="431"/>
      <c r="BV13" s="429">
        <v>4489953</v>
      </c>
      <c r="BW13" s="430"/>
      <c r="BX13" s="430"/>
      <c r="BY13" s="430"/>
      <c r="BZ13" s="430"/>
      <c r="CA13" s="430"/>
      <c r="CB13" s="430"/>
      <c r="CC13" s="431"/>
      <c r="CD13" s="476" t="s">
        <v>129</v>
      </c>
      <c r="CE13" s="477"/>
      <c r="CF13" s="477"/>
      <c r="CG13" s="477"/>
      <c r="CH13" s="477"/>
      <c r="CI13" s="477"/>
      <c r="CJ13" s="477"/>
      <c r="CK13" s="477"/>
      <c r="CL13" s="477"/>
      <c r="CM13" s="477"/>
      <c r="CN13" s="477"/>
      <c r="CO13" s="477"/>
      <c r="CP13" s="477"/>
      <c r="CQ13" s="477"/>
      <c r="CR13" s="477"/>
      <c r="CS13" s="478"/>
      <c r="CT13" s="408">
        <v>9.4</v>
      </c>
      <c r="CU13" s="409"/>
      <c r="CV13" s="409"/>
      <c r="CW13" s="409"/>
      <c r="CX13" s="409"/>
      <c r="CY13" s="409"/>
      <c r="CZ13" s="409"/>
      <c r="DA13" s="410"/>
      <c r="DB13" s="408">
        <v>10</v>
      </c>
      <c r="DC13" s="409"/>
      <c r="DD13" s="409"/>
      <c r="DE13" s="409"/>
      <c r="DF13" s="409"/>
      <c r="DG13" s="409"/>
      <c r="DH13" s="409"/>
      <c r="DI13" s="410"/>
      <c r="DJ13" s="156"/>
      <c r="DK13" s="156"/>
      <c r="DL13" s="156"/>
      <c r="DM13" s="156"/>
      <c r="DN13" s="156"/>
      <c r="DO13" s="156"/>
    </row>
    <row r="14" spans="1:119" ht="18.75" customHeight="1" thickBot="1" x14ac:dyDescent="0.25">
      <c r="A14" s="157"/>
      <c r="B14" s="487"/>
      <c r="C14" s="488"/>
      <c r="D14" s="488"/>
      <c r="E14" s="488"/>
      <c r="F14" s="488"/>
      <c r="G14" s="488"/>
      <c r="H14" s="488"/>
      <c r="I14" s="488"/>
      <c r="J14" s="488"/>
      <c r="K14" s="489"/>
      <c r="L14" s="464" t="s">
        <v>130</v>
      </c>
      <c r="M14" s="482"/>
      <c r="N14" s="482"/>
      <c r="O14" s="482"/>
      <c r="P14" s="482"/>
      <c r="Q14" s="483"/>
      <c r="R14" s="473">
        <v>1169158</v>
      </c>
      <c r="S14" s="474"/>
      <c r="T14" s="474"/>
      <c r="U14" s="474"/>
      <c r="V14" s="475"/>
      <c r="W14" s="502"/>
      <c r="X14" s="503"/>
      <c r="Y14" s="504"/>
      <c r="Z14" s="451" t="s">
        <v>131</v>
      </c>
      <c r="AA14" s="452"/>
      <c r="AB14" s="452"/>
      <c r="AC14" s="452"/>
      <c r="AD14" s="452"/>
      <c r="AE14" s="452"/>
      <c r="AF14" s="452"/>
      <c r="AG14" s="452"/>
      <c r="AH14" s="453"/>
      <c r="AI14" s="454">
        <v>5007</v>
      </c>
      <c r="AJ14" s="455"/>
      <c r="AK14" s="455"/>
      <c r="AL14" s="455"/>
      <c r="AM14" s="456"/>
      <c r="AN14" s="454">
        <v>16367883</v>
      </c>
      <c r="AO14" s="455"/>
      <c r="AP14" s="455"/>
      <c r="AQ14" s="455"/>
      <c r="AR14" s="455"/>
      <c r="AS14" s="456"/>
      <c r="AT14" s="454">
        <v>3269</v>
      </c>
      <c r="AU14" s="455"/>
      <c r="AV14" s="455"/>
      <c r="AW14" s="455"/>
      <c r="AX14" s="455"/>
      <c r="AY14" s="457"/>
      <c r="AZ14" s="420" t="s">
        <v>132</v>
      </c>
      <c r="BA14" s="421"/>
      <c r="BB14" s="421"/>
      <c r="BC14" s="421"/>
      <c r="BD14" s="421"/>
      <c r="BE14" s="421"/>
      <c r="BF14" s="421"/>
      <c r="BG14" s="421"/>
      <c r="BH14" s="421"/>
      <c r="BI14" s="421"/>
      <c r="BJ14" s="421"/>
      <c r="BK14" s="421"/>
      <c r="BL14" s="421"/>
      <c r="BM14" s="422"/>
      <c r="BN14" s="423">
        <v>107915762</v>
      </c>
      <c r="BO14" s="424"/>
      <c r="BP14" s="424"/>
      <c r="BQ14" s="424"/>
      <c r="BR14" s="424"/>
      <c r="BS14" s="424"/>
      <c r="BT14" s="424"/>
      <c r="BU14" s="425"/>
      <c r="BV14" s="423">
        <v>106810976</v>
      </c>
      <c r="BW14" s="424"/>
      <c r="BX14" s="424"/>
      <c r="BY14" s="424"/>
      <c r="BZ14" s="424"/>
      <c r="CA14" s="424"/>
      <c r="CB14" s="424"/>
      <c r="CC14" s="425"/>
      <c r="CD14" s="400" t="s">
        <v>133</v>
      </c>
      <c r="CE14" s="401"/>
      <c r="CF14" s="401"/>
      <c r="CG14" s="401"/>
      <c r="CH14" s="401"/>
      <c r="CI14" s="401"/>
      <c r="CJ14" s="401"/>
      <c r="CK14" s="401"/>
      <c r="CL14" s="401"/>
      <c r="CM14" s="401"/>
      <c r="CN14" s="401"/>
      <c r="CO14" s="401"/>
      <c r="CP14" s="401"/>
      <c r="CQ14" s="401"/>
      <c r="CR14" s="401"/>
      <c r="CS14" s="402"/>
      <c r="CT14" s="434">
        <v>167.4</v>
      </c>
      <c r="CU14" s="435"/>
      <c r="CV14" s="435"/>
      <c r="CW14" s="435"/>
      <c r="CX14" s="435"/>
      <c r="CY14" s="435"/>
      <c r="CZ14" s="435"/>
      <c r="DA14" s="436"/>
      <c r="DB14" s="434">
        <v>162</v>
      </c>
      <c r="DC14" s="435"/>
      <c r="DD14" s="435"/>
      <c r="DE14" s="435"/>
      <c r="DF14" s="435"/>
      <c r="DG14" s="435"/>
      <c r="DH14" s="435"/>
      <c r="DI14" s="436"/>
      <c r="DJ14" s="156"/>
      <c r="DK14" s="156"/>
      <c r="DL14" s="156"/>
      <c r="DM14" s="156"/>
      <c r="DN14" s="156"/>
      <c r="DO14" s="156"/>
    </row>
    <row r="15" spans="1:119" ht="18.75" customHeight="1" x14ac:dyDescent="0.2">
      <c r="A15" s="157"/>
      <c r="B15" s="487"/>
      <c r="C15" s="488"/>
      <c r="D15" s="488"/>
      <c r="E15" s="488"/>
      <c r="F15" s="488"/>
      <c r="G15" s="488"/>
      <c r="H15" s="488"/>
      <c r="I15" s="488"/>
      <c r="J15" s="488"/>
      <c r="K15" s="489"/>
      <c r="L15" s="164"/>
      <c r="M15" s="470" t="s">
        <v>134</v>
      </c>
      <c r="N15" s="471"/>
      <c r="O15" s="471"/>
      <c r="P15" s="471"/>
      <c r="Q15" s="472"/>
      <c r="R15" s="473">
        <v>1157282</v>
      </c>
      <c r="S15" s="474"/>
      <c r="T15" s="474"/>
      <c r="U15" s="474"/>
      <c r="V15" s="475"/>
      <c r="W15" s="502"/>
      <c r="X15" s="503"/>
      <c r="Y15" s="504"/>
      <c r="Z15" s="451" t="s">
        <v>135</v>
      </c>
      <c r="AA15" s="452"/>
      <c r="AB15" s="452"/>
      <c r="AC15" s="452"/>
      <c r="AD15" s="452"/>
      <c r="AE15" s="452"/>
      <c r="AF15" s="452"/>
      <c r="AG15" s="452"/>
      <c r="AH15" s="453"/>
      <c r="AI15" s="454" t="s">
        <v>118</v>
      </c>
      <c r="AJ15" s="455"/>
      <c r="AK15" s="455"/>
      <c r="AL15" s="455"/>
      <c r="AM15" s="456"/>
      <c r="AN15" s="454" t="s">
        <v>118</v>
      </c>
      <c r="AO15" s="455"/>
      <c r="AP15" s="455"/>
      <c r="AQ15" s="455"/>
      <c r="AR15" s="455"/>
      <c r="AS15" s="456"/>
      <c r="AT15" s="454" t="s">
        <v>118</v>
      </c>
      <c r="AU15" s="455"/>
      <c r="AV15" s="455"/>
      <c r="AW15" s="455"/>
      <c r="AX15" s="455"/>
      <c r="AY15" s="457"/>
      <c r="AZ15" s="426" t="s">
        <v>136</v>
      </c>
      <c r="BA15" s="427"/>
      <c r="BB15" s="427"/>
      <c r="BC15" s="427"/>
      <c r="BD15" s="427"/>
      <c r="BE15" s="427"/>
      <c r="BF15" s="427"/>
      <c r="BG15" s="427"/>
      <c r="BH15" s="427"/>
      <c r="BI15" s="427"/>
      <c r="BJ15" s="427"/>
      <c r="BK15" s="427"/>
      <c r="BL15" s="427"/>
      <c r="BM15" s="428"/>
      <c r="BN15" s="429">
        <v>272360617</v>
      </c>
      <c r="BO15" s="430"/>
      <c r="BP15" s="430"/>
      <c r="BQ15" s="430"/>
      <c r="BR15" s="430"/>
      <c r="BS15" s="430"/>
      <c r="BT15" s="430"/>
      <c r="BU15" s="431"/>
      <c r="BV15" s="429">
        <v>275509357</v>
      </c>
      <c r="BW15" s="430"/>
      <c r="BX15" s="430"/>
      <c r="BY15" s="430"/>
      <c r="BZ15" s="430"/>
      <c r="CA15" s="430"/>
      <c r="CB15" s="430"/>
      <c r="CC15" s="431"/>
      <c r="CD15" s="467" t="s">
        <v>137</v>
      </c>
      <c r="CE15" s="468"/>
      <c r="CF15" s="468"/>
      <c r="CG15" s="468"/>
      <c r="CH15" s="468"/>
      <c r="CI15" s="468"/>
      <c r="CJ15" s="468"/>
      <c r="CK15" s="468"/>
      <c r="CL15" s="468"/>
      <c r="CM15" s="468"/>
      <c r="CN15" s="468"/>
      <c r="CO15" s="468"/>
      <c r="CP15" s="468"/>
      <c r="CQ15" s="468"/>
      <c r="CR15" s="468"/>
      <c r="CS15" s="469"/>
      <c r="CT15" s="165"/>
      <c r="CU15" s="166"/>
      <c r="CV15" s="166"/>
      <c r="CW15" s="166"/>
      <c r="CX15" s="166"/>
      <c r="CY15" s="166"/>
      <c r="CZ15" s="166"/>
      <c r="DA15" s="167"/>
      <c r="DB15" s="165"/>
      <c r="DC15" s="166"/>
      <c r="DD15" s="166"/>
      <c r="DE15" s="166"/>
      <c r="DF15" s="166"/>
      <c r="DG15" s="166"/>
      <c r="DH15" s="166"/>
      <c r="DI15" s="167"/>
      <c r="DJ15" s="156"/>
      <c r="DK15" s="156"/>
      <c r="DL15" s="156"/>
      <c r="DM15" s="156"/>
      <c r="DN15" s="156"/>
      <c r="DO15" s="156"/>
    </row>
    <row r="16" spans="1:119" ht="18.75" customHeight="1" x14ac:dyDescent="0.2">
      <c r="A16" s="157"/>
      <c r="B16" s="487"/>
      <c r="C16" s="488"/>
      <c r="D16" s="488"/>
      <c r="E16" s="488"/>
      <c r="F16" s="488"/>
      <c r="G16" s="488"/>
      <c r="H16" s="488"/>
      <c r="I16" s="488"/>
      <c r="J16" s="488"/>
      <c r="K16" s="489"/>
      <c r="L16" s="464" t="s">
        <v>138</v>
      </c>
      <c r="M16" s="465"/>
      <c r="N16" s="465"/>
      <c r="O16" s="465"/>
      <c r="P16" s="465"/>
      <c r="Q16" s="466"/>
      <c r="R16" s="461" t="s">
        <v>139</v>
      </c>
      <c r="S16" s="462"/>
      <c r="T16" s="462"/>
      <c r="U16" s="462"/>
      <c r="V16" s="463"/>
      <c r="W16" s="502"/>
      <c r="X16" s="503"/>
      <c r="Y16" s="504"/>
      <c r="Z16" s="451" t="s">
        <v>140</v>
      </c>
      <c r="AA16" s="452"/>
      <c r="AB16" s="452"/>
      <c r="AC16" s="452"/>
      <c r="AD16" s="452"/>
      <c r="AE16" s="452"/>
      <c r="AF16" s="452"/>
      <c r="AG16" s="452"/>
      <c r="AH16" s="453"/>
      <c r="AI16" s="454">
        <v>196</v>
      </c>
      <c r="AJ16" s="455"/>
      <c r="AK16" s="455"/>
      <c r="AL16" s="455"/>
      <c r="AM16" s="456"/>
      <c r="AN16" s="454">
        <v>660716</v>
      </c>
      <c r="AO16" s="455"/>
      <c r="AP16" s="455"/>
      <c r="AQ16" s="455"/>
      <c r="AR16" s="455"/>
      <c r="AS16" s="456"/>
      <c r="AT16" s="454">
        <v>3371</v>
      </c>
      <c r="AU16" s="455"/>
      <c r="AV16" s="455"/>
      <c r="AW16" s="455"/>
      <c r="AX16" s="455"/>
      <c r="AY16" s="457"/>
      <c r="AZ16" s="426" t="s">
        <v>141</v>
      </c>
      <c r="BA16" s="427"/>
      <c r="BB16" s="427"/>
      <c r="BC16" s="427"/>
      <c r="BD16" s="427"/>
      <c r="BE16" s="427"/>
      <c r="BF16" s="427"/>
      <c r="BG16" s="427"/>
      <c r="BH16" s="427"/>
      <c r="BI16" s="427"/>
      <c r="BJ16" s="427"/>
      <c r="BK16" s="427"/>
      <c r="BL16" s="427"/>
      <c r="BM16" s="428"/>
      <c r="BN16" s="429">
        <v>134875132</v>
      </c>
      <c r="BO16" s="430"/>
      <c r="BP16" s="430"/>
      <c r="BQ16" s="430"/>
      <c r="BR16" s="430"/>
      <c r="BS16" s="430"/>
      <c r="BT16" s="430"/>
      <c r="BU16" s="431"/>
      <c r="BV16" s="429">
        <v>133530868</v>
      </c>
      <c r="BW16" s="430"/>
      <c r="BX16" s="430"/>
      <c r="BY16" s="430"/>
      <c r="BZ16" s="430"/>
      <c r="CA16" s="430"/>
      <c r="CB16" s="430"/>
      <c r="CC16" s="431"/>
      <c r="CD16" s="168"/>
      <c r="CE16" s="406"/>
      <c r="CF16" s="406"/>
      <c r="CG16" s="406"/>
      <c r="CH16" s="406"/>
      <c r="CI16" s="406"/>
      <c r="CJ16" s="406"/>
      <c r="CK16" s="406"/>
      <c r="CL16" s="406"/>
      <c r="CM16" s="406"/>
      <c r="CN16" s="406"/>
      <c r="CO16" s="406"/>
      <c r="CP16" s="406"/>
      <c r="CQ16" s="406"/>
      <c r="CR16" s="406"/>
      <c r="CS16" s="407"/>
      <c r="CT16" s="408"/>
      <c r="CU16" s="409"/>
      <c r="CV16" s="409"/>
      <c r="CW16" s="409"/>
      <c r="CX16" s="409"/>
      <c r="CY16" s="409"/>
      <c r="CZ16" s="409"/>
      <c r="DA16" s="410"/>
      <c r="DB16" s="408"/>
      <c r="DC16" s="409"/>
      <c r="DD16" s="409"/>
      <c r="DE16" s="409"/>
      <c r="DF16" s="409"/>
      <c r="DG16" s="409"/>
      <c r="DH16" s="409"/>
      <c r="DI16" s="410"/>
      <c r="DJ16" s="156"/>
      <c r="DK16" s="156"/>
      <c r="DL16" s="156"/>
      <c r="DM16" s="156"/>
      <c r="DN16" s="156"/>
      <c r="DO16" s="156"/>
    </row>
    <row r="17" spans="1:119" ht="18.75" customHeight="1" thickBot="1" x14ac:dyDescent="0.25">
      <c r="A17" s="157"/>
      <c r="B17" s="490"/>
      <c r="C17" s="491"/>
      <c r="D17" s="491"/>
      <c r="E17" s="491"/>
      <c r="F17" s="491"/>
      <c r="G17" s="491"/>
      <c r="H17" s="491"/>
      <c r="I17" s="491"/>
      <c r="J17" s="491"/>
      <c r="K17" s="492"/>
      <c r="L17" s="169"/>
      <c r="M17" s="458" t="s">
        <v>142</v>
      </c>
      <c r="N17" s="459"/>
      <c r="O17" s="459"/>
      <c r="P17" s="459"/>
      <c r="Q17" s="460"/>
      <c r="R17" s="461" t="s">
        <v>139</v>
      </c>
      <c r="S17" s="462"/>
      <c r="T17" s="462"/>
      <c r="U17" s="462"/>
      <c r="V17" s="463"/>
      <c r="W17" s="502"/>
      <c r="X17" s="503"/>
      <c r="Y17" s="504"/>
      <c r="Z17" s="451" t="s">
        <v>143</v>
      </c>
      <c r="AA17" s="452"/>
      <c r="AB17" s="452"/>
      <c r="AC17" s="452"/>
      <c r="AD17" s="452"/>
      <c r="AE17" s="452"/>
      <c r="AF17" s="452"/>
      <c r="AG17" s="452"/>
      <c r="AH17" s="453"/>
      <c r="AI17" s="454">
        <v>2088</v>
      </c>
      <c r="AJ17" s="455"/>
      <c r="AK17" s="455"/>
      <c r="AL17" s="455"/>
      <c r="AM17" s="456"/>
      <c r="AN17" s="454">
        <v>6698304</v>
      </c>
      <c r="AO17" s="455"/>
      <c r="AP17" s="455"/>
      <c r="AQ17" s="455"/>
      <c r="AR17" s="455"/>
      <c r="AS17" s="456"/>
      <c r="AT17" s="454">
        <v>3208</v>
      </c>
      <c r="AU17" s="455"/>
      <c r="AV17" s="455"/>
      <c r="AW17" s="455"/>
      <c r="AX17" s="455"/>
      <c r="AY17" s="457"/>
      <c r="AZ17" s="426" t="s">
        <v>144</v>
      </c>
      <c r="BA17" s="427"/>
      <c r="BB17" s="427"/>
      <c r="BC17" s="427"/>
      <c r="BD17" s="427"/>
      <c r="BE17" s="427"/>
      <c r="BF17" s="427"/>
      <c r="BG17" s="427"/>
      <c r="BH17" s="427"/>
      <c r="BI17" s="427"/>
      <c r="BJ17" s="427"/>
      <c r="BK17" s="427"/>
      <c r="BL17" s="427"/>
      <c r="BM17" s="428"/>
      <c r="BN17" s="429">
        <v>307818976</v>
      </c>
      <c r="BO17" s="430"/>
      <c r="BP17" s="430"/>
      <c r="BQ17" s="430"/>
      <c r="BR17" s="430"/>
      <c r="BS17" s="430"/>
      <c r="BT17" s="430"/>
      <c r="BU17" s="431"/>
      <c r="BV17" s="429">
        <v>308158234</v>
      </c>
      <c r="BW17" s="430"/>
      <c r="BX17" s="430"/>
      <c r="BY17" s="430"/>
      <c r="BZ17" s="430"/>
      <c r="CA17" s="430"/>
      <c r="CB17" s="430"/>
      <c r="CC17" s="431"/>
      <c r="CD17" s="168"/>
      <c r="CE17" s="406"/>
      <c r="CF17" s="406"/>
      <c r="CG17" s="406"/>
      <c r="CH17" s="406"/>
      <c r="CI17" s="406"/>
      <c r="CJ17" s="406"/>
      <c r="CK17" s="406"/>
      <c r="CL17" s="406"/>
      <c r="CM17" s="406"/>
      <c r="CN17" s="406"/>
      <c r="CO17" s="406"/>
      <c r="CP17" s="406"/>
      <c r="CQ17" s="406"/>
      <c r="CR17" s="406"/>
      <c r="CS17" s="407"/>
      <c r="CT17" s="408"/>
      <c r="CU17" s="409"/>
      <c r="CV17" s="409"/>
      <c r="CW17" s="409"/>
      <c r="CX17" s="409"/>
      <c r="CY17" s="409"/>
      <c r="CZ17" s="409"/>
      <c r="DA17" s="410"/>
      <c r="DB17" s="408"/>
      <c r="DC17" s="409"/>
      <c r="DD17" s="409"/>
      <c r="DE17" s="409"/>
      <c r="DF17" s="409"/>
      <c r="DG17" s="409"/>
      <c r="DH17" s="409"/>
      <c r="DI17" s="410"/>
      <c r="DJ17" s="156"/>
      <c r="DK17" s="156"/>
      <c r="DL17" s="156"/>
      <c r="DM17" s="156"/>
      <c r="DN17" s="156"/>
      <c r="DO17" s="156"/>
    </row>
    <row r="18" spans="1:119" ht="18.75" customHeight="1" thickBot="1" x14ac:dyDescent="0.25">
      <c r="A18" s="157"/>
      <c r="B18" s="446" t="s">
        <v>145</v>
      </c>
      <c r="C18" s="447"/>
      <c r="D18" s="447"/>
      <c r="E18" s="447"/>
      <c r="F18" s="447"/>
      <c r="G18" s="447"/>
      <c r="H18" s="447"/>
      <c r="I18" s="447"/>
      <c r="J18" s="447"/>
      <c r="K18" s="448"/>
      <c r="L18" s="449">
        <v>6341</v>
      </c>
      <c r="M18" s="450"/>
      <c r="N18" s="450"/>
      <c r="O18" s="450"/>
      <c r="P18" s="450"/>
      <c r="Q18" s="450"/>
      <c r="R18" s="450"/>
      <c r="S18" s="450"/>
      <c r="T18" s="450"/>
      <c r="U18" s="450"/>
      <c r="V18" s="450"/>
      <c r="W18" s="502"/>
      <c r="X18" s="503"/>
      <c r="Y18" s="504"/>
      <c r="Z18" s="451" t="s">
        <v>146</v>
      </c>
      <c r="AA18" s="452"/>
      <c r="AB18" s="452"/>
      <c r="AC18" s="452"/>
      <c r="AD18" s="452"/>
      <c r="AE18" s="452"/>
      <c r="AF18" s="452"/>
      <c r="AG18" s="452"/>
      <c r="AH18" s="453"/>
      <c r="AI18" s="454">
        <v>8939</v>
      </c>
      <c r="AJ18" s="455"/>
      <c r="AK18" s="455"/>
      <c r="AL18" s="455"/>
      <c r="AM18" s="456"/>
      <c r="AN18" s="454">
        <v>33987642</v>
      </c>
      <c r="AO18" s="455"/>
      <c r="AP18" s="455"/>
      <c r="AQ18" s="455"/>
      <c r="AR18" s="455"/>
      <c r="AS18" s="456"/>
      <c r="AT18" s="454">
        <v>3802</v>
      </c>
      <c r="AU18" s="455"/>
      <c r="AV18" s="455"/>
      <c r="AW18" s="455"/>
      <c r="AX18" s="455"/>
      <c r="AY18" s="457"/>
      <c r="AZ18" s="437" t="s">
        <v>147</v>
      </c>
      <c r="BA18" s="438"/>
      <c r="BB18" s="438"/>
      <c r="BC18" s="438"/>
      <c r="BD18" s="438"/>
      <c r="BE18" s="438"/>
      <c r="BF18" s="438"/>
      <c r="BG18" s="438"/>
      <c r="BH18" s="438"/>
      <c r="BI18" s="438"/>
      <c r="BJ18" s="438"/>
      <c r="BK18" s="438"/>
      <c r="BL18" s="438"/>
      <c r="BM18" s="439"/>
      <c r="BN18" s="403">
        <v>369463270</v>
      </c>
      <c r="BO18" s="404"/>
      <c r="BP18" s="404"/>
      <c r="BQ18" s="404"/>
      <c r="BR18" s="404"/>
      <c r="BS18" s="404"/>
      <c r="BT18" s="404"/>
      <c r="BU18" s="405"/>
      <c r="BV18" s="403">
        <v>375369216</v>
      </c>
      <c r="BW18" s="404"/>
      <c r="BX18" s="404"/>
      <c r="BY18" s="404"/>
      <c r="BZ18" s="404"/>
      <c r="CA18" s="404"/>
      <c r="CB18" s="404"/>
      <c r="CC18" s="405"/>
      <c r="CD18" s="168"/>
      <c r="CE18" s="406"/>
      <c r="CF18" s="406"/>
      <c r="CG18" s="406"/>
      <c r="CH18" s="406"/>
      <c r="CI18" s="406"/>
      <c r="CJ18" s="406"/>
      <c r="CK18" s="406"/>
      <c r="CL18" s="406"/>
      <c r="CM18" s="406"/>
      <c r="CN18" s="406"/>
      <c r="CO18" s="406"/>
      <c r="CP18" s="406"/>
      <c r="CQ18" s="406"/>
      <c r="CR18" s="406"/>
      <c r="CS18" s="407"/>
      <c r="CT18" s="408"/>
      <c r="CU18" s="409"/>
      <c r="CV18" s="409"/>
      <c r="CW18" s="409"/>
      <c r="CX18" s="409"/>
      <c r="CY18" s="409"/>
      <c r="CZ18" s="409"/>
      <c r="DA18" s="410"/>
      <c r="DB18" s="408"/>
      <c r="DC18" s="409"/>
      <c r="DD18" s="409"/>
      <c r="DE18" s="409"/>
      <c r="DF18" s="409"/>
      <c r="DG18" s="409"/>
      <c r="DH18" s="409"/>
      <c r="DI18" s="410"/>
      <c r="DJ18" s="156"/>
      <c r="DK18" s="156"/>
      <c r="DL18" s="156"/>
      <c r="DM18" s="156"/>
      <c r="DN18" s="156"/>
      <c r="DO18" s="156"/>
    </row>
    <row r="19" spans="1:119" ht="18.75" customHeight="1" thickBot="1" x14ac:dyDescent="0.25">
      <c r="A19" s="157"/>
      <c r="B19" s="446" t="s">
        <v>148</v>
      </c>
      <c r="C19" s="447"/>
      <c r="D19" s="447"/>
      <c r="E19" s="447"/>
      <c r="F19" s="447"/>
      <c r="G19" s="447"/>
      <c r="H19" s="447"/>
      <c r="I19" s="447"/>
      <c r="J19" s="447"/>
      <c r="K19" s="448"/>
      <c r="L19" s="449">
        <v>183</v>
      </c>
      <c r="M19" s="450"/>
      <c r="N19" s="450"/>
      <c r="O19" s="450"/>
      <c r="P19" s="450"/>
      <c r="Q19" s="450"/>
      <c r="R19" s="450"/>
      <c r="S19" s="450"/>
      <c r="T19" s="450"/>
      <c r="U19" s="450"/>
      <c r="V19" s="450"/>
      <c r="W19" s="502"/>
      <c r="X19" s="503"/>
      <c r="Y19" s="504"/>
      <c r="Z19" s="451" t="s">
        <v>149</v>
      </c>
      <c r="AA19" s="452"/>
      <c r="AB19" s="452"/>
      <c r="AC19" s="452"/>
      <c r="AD19" s="452"/>
      <c r="AE19" s="452"/>
      <c r="AF19" s="452"/>
      <c r="AG19" s="452"/>
      <c r="AH19" s="453"/>
      <c r="AI19" s="454" t="s">
        <v>150</v>
      </c>
      <c r="AJ19" s="455"/>
      <c r="AK19" s="455"/>
      <c r="AL19" s="455"/>
      <c r="AM19" s="456"/>
      <c r="AN19" s="454" t="s">
        <v>118</v>
      </c>
      <c r="AO19" s="455"/>
      <c r="AP19" s="455"/>
      <c r="AQ19" s="455"/>
      <c r="AR19" s="455"/>
      <c r="AS19" s="456"/>
      <c r="AT19" s="454" t="s">
        <v>118</v>
      </c>
      <c r="AU19" s="455"/>
      <c r="AV19" s="455"/>
      <c r="AW19" s="455"/>
      <c r="AX19" s="455"/>
      <c r="AY19" s="457"/>
      <c r="AZ19" s="420" t="s">
        <v>151</v>
      </c>
      <c r="BA19" s="421"/>
      <c r="BB19" s="421"/>
      <c r="BC19" s="421"/>
      <c r="BD19" s="421"/>
      <c r="BE19" s="421"/>
      <c r="BF19" s="421"/>
      <c r="BG19" s="421"/>
      <c r="BH19" s="421"/>
      <c r="BI19" s="421"/>
      <c r="BJ19" s="421"/>
      <c r="BK19" s="421"/>
      <c r="BL19" s="421"/>
      <c r="BM19" s="422"/>
      <c r="BN19" s="423">
        <v>1026932291</v>
      </c>
      <c r="BO19" s="424"/>
      <c r="BP19" s="424"/>
      <c r="BQ19" s="424"/>
      <c r="BR19" s="424"/>
      <c r="BS19" s="424"/>
      <c r="BT19" s="424"/>
      <c r="BU19" s="425"/>
      <c r="BV19" s="423">
        <v>1030002541</v>
      </c>
      <c r="BW19" s="424"/>
      <c r="BX19" s="424"/>
      <c r="BY19" s="424"/>
      <c r="BZ19" s="424"/>
      <c r="CA19" s="424"/>
      <c r="CB19" s="424"/>
      <c r="CC19" s="425"/>
      <c r="CD19" s="168"/>
      <c r="CE19" s="406"/>
      <c r="CF19" s="406"/>
      <c r="CG19" s="406"/>
      <c r="CH19" s="406"/>
      <c r="CI19" s="406"/>
      <c r="CJ19" s="406"/>
      <c r="CK19" s="406"/>
      <c r="CL19" s="406"/>
      <c r="CM19" s="406"/>
      <c r="CN19" s="406"/>
      <c r="CO19" s="406"/>
      <c r="CP19" s="406"/>
      <c r="CQ19" s="406"/>
      <c r="CR19" s="406"/>
      <c r="CS19" s="407"/>
      <c r="CT19" s="408"/>
      <c r="CU19" s="409"/>
      <c r="CV19" s="409"/>
      <c r="CW19" s="409"/>
      <c r="CX19" s="409"/>
      <c r="CY19" s="409"/>
      <c r="CZ19" s="409"/>
      <c r="DA19" s="410"/>
      <c r="DB19" s="408"/>
      <c r="DC19" s="409"/>
      <c r="DD19" s="409"/>
      <c r="DE19" s="409"/>
      <c r="DF19" s="409"/>
      <c r="DG19" s="409"/>
      <c r="DH19" s="409"/>
      <c r="DI19" s="410"/>
      <c r="DJ19" s="156"/>
      <c r="DK19" s="156"/>
      <c r="DL19" s="156"/>
      <c r="DM19" s="156"/>
      <c r="DN19" s="156"/>
      <c r="DO19" s="156"/>
    </row>
    <row r="20" spans="1:119" ht="18.75" customHeight="1" thickBot="1" x14ac:dyDescent="0.25">
      <c r="A20" s="157"/>
      <c r="B20" s="446" t="s">
        <v>152</v>
      </c>
      <c r="C20" s="447"/>
      <c r="D20" s="447"/>
      <c r="E20" s="447"/>
      <c r="F20" s="447"/>
      <c r="G20" s="447"/>
      <c r="H20" s="447"/>
      <c r="I20" s="447"/>
      <c r="J20" s="447"/>
      <c r="K20" s="448"/>
      <c r="L20" s="449">
        <v>486535</v>
      </c>
      <c r="M20" s="450"/>
      <c r="N20" s="450"/>
      <c r="O20" s="450"/>
      <c r="P20" s="450"/>
      <c r="Q20" s="450"/>
      <c r="R20" s="450"/>
      <c r="S20" s="450"/>
      <c r="T20" s="450"/>
      <c r="U20" s="450"/>
      <c r="V20" s="450"/>
      <c r="W20" s="505"/>
      <c r="X20" s="506"/>
      <c r="Y20" s="507"/>
      <c r="Z20" s="451" t="s">
        <v>153</v>
      </c>
      <c r="AA20" s="452"/>
      <c r="AB20" s="452"/>
      <c r="AC20" s="452"/>
      <c r="AD20" s="452"/>
      <c r="AE20" s="452"/>
      <c r="AF20" s="452"/>
      <c r="AG20" s="452"/>
      <c r="AH20" s="453"/>
      <c r="AI20" s="454">
        <v>16034</v>
      </c>
      <c r="AJ20" s="455"/>
      <c r="AK20" s="455"/>
      <c r="AL20" s="455"/>
      <c r="AM20" s="456"/>
      <c r="AN20" s="454">
        <v>57053829</v>
      </c>
      <c r="AO20" s="455"/>
      <c r="AP20" s="455"/>
      <c r="AQ20" s="455"/>
      <c r="AR20" s="455"/>
      <c r="AS20" s="456"/>
      <c r="AT20" s="454">
        <v>3558</v>
      </c>
      <c r="AU20" s="455"/>
      <c r="AV20" s="455"/>
      <c r="AW20" s="455"/>
      <c r="AX20" s="455"/>
      <c r="AY20" s="457"/>
      <c r="AZ20" s="437" t="s">
        <v>154</v>
      </c>
      <c r="BA20" s="438"/>
      <c r="BB20" s="438"/>
      <c r="BC20" s="438"/>
      <c r="BD20" s="438"/>
      <c r="BE20" s="438"/>
      <c r="BF20" s="438"/>
      <c r="BG20" s="438"/>
      <c r="BH20" s="438"/>
      <c r="BI20" s="438"/>
      <c r="BJ20" s="438"/>
      <c r="BK20" s="438"/>
      <c r="BL20" s="438"/>
      <c r="BM20" s="439"/>
      <c r="BN20" s="403">
        <v>336266859</v>
      </c>
      <c r="BO20" s="404"/>
      <c r="BP20" s="404"/>
      <c r="BQ20" s="404"/>
      <c r="BR20" s="404"/>
      <c r="BS20" s="404"/>
      <c r="BT20" s="404"/>
      <c r="BU20" s="405"/>
      <c r="BV20" s="403">
        <v>350748304</v>
      </c>
      <c r="BW20" s="404"/>
      <c r="BX20" s="404"/>
      <c r="BY20" s="404"/>
      <c r="BZ20" s="404"/>
      <c r="CA20" s="404"/>
      <c r="CB20" s="404"/>
      <c r="CC20" s="405"/>
      <c r="CD20" s="168"/>
      <c r="CE20" s="406"/>
      <c r="CF20" s="406"/>
      <c r="CG20" s="406"/>
      <c r="CH20" s="406"/>
      <c r="CI20" s="406"/>
      <c r="CJ20" s="406"/>
      <c r="CK20" s="406"/>
      <c r="CL20" s="406"/>
      <c r="CM20" s="406"/>
      <c r="CN20" s="406"/>
      <c r="CO20" s="406"/>
      <c r="CP20" s="406"/>
      <c r="CQ20" s="406"/>
      <c r="CR20" s="406"/>
      <c r="CS20" s="407"/>
      <c r="CT20" s="408"/>
      <c r="CU20" s="409"/>
      <c r="CV20" s="409"/>
      <c r="CW20" s="409"/>
      <c r="CX20" s="409"/>
      <c r="CY20" s="409"/>
      <c r="CZ20" s="409"/>
      <c r="DA20" s="410"/>
      <c r="DB20" s="408"/>
      <c r="DC20" s="409"/>
      <c r="DD20" s="409"/>
      <c r="DE20" s="409"/>
      <c r="DF20" s="409"/>
      <c r="DG20" s="409"/>
      <c r="DH20" s="409"/>
      <c r="DI20" s="410"/>
      <c r="DJ20" s="156"/>
      <c r="DK20" s="156"/>
      <c r="DL20" s="156"/>
      <c r="DM20" s="156"/>
      <c r="DN20" s="156"/>
      <c r="DO20" s="156"/>
    </row>
    <row r="21" spans="1:119" ht="18.75" customHeight="1" thickBot="1" x14ac:dyDescent="0.25">
      <c r="A21" s="157"/>
      <c r="B21" s="170"/>
      <c r="C21" s="171"/>
      <c r="D21" s="171"/>
      <c r="E21" s="171"/>
      <c r="F21" s="171"/>
      <c r="G21" s="171"/>
      <c r="H21" s="171"/>
      <c r="I21" s="171"/>
      <c r="J21" s="171"/>
      <c r="K21" s="171"/>
      <c r="L21" s="171"/>
      <c r="M21" s="171"/>
      <c r="N21" s="171"/>
      <c r="O21" s="171"/>
      <c r="P21" s="171"/>
      <c r="Q21" s="171"/>
      <c r="R21" s="171"/>
      <c r="S21" s="171"/>
      <c r="T21" s="171"/>
      <c r="U21" s="171"/>
      <c r="V21" s="171"/>
      <c r="W21" s="440" t="s">
        <v>155</v>
      </c>
      <c r="X21" s="441"/>
      <c r="Y21" s="441"/>
      <c r="Z21" s="441"/>
      <c r="AA21" s="441"/>
      <c r="AB21" s="441"/>
      <c r="AC21" s="441"/>
      <c r="AD21" s="441"/>
      <c r="AE21" s="441"/>
      <c r="AF21" s="441"/>
      <c r="AG21" s="441"/>
      <c r="AH21" s="442"/>
      <c r="AI21" s="443">
        <v>99.4</v>
      </c>
      <c r="AJ21" s="444"/>
      <c r="AK21" s="444"/>
      <c r="AL21" s="444"/>
      <c r="AM21" s="444"/>
      <c r="AN21" s="444"/>
      <c r="AO21" s="444"/>
      <c r="AP21" s="444"/>
      <c r="AQ21" s="444"/>
      <c r="AR21" s="444"/>
      <c r="AS21" s="444"/>
      <c r="AT21" s="444"/>
      <c r="AU21" s="444"/>
      <c r="AV21" s="444"/>
      <c r="AW21" s="444"/>
      <c r="AX21" s="444"/>
      <c r="AY21" s="445"/>
      <c r="AZ21" s="420" t="s">
        <v>156</v>
      </c>
      <c r="BA21" s="421"/>
      <c r="BB21" s="421"/>
      <c r="BC21" s="421"/>
      <c r="BD21" s="421"/>
      <c r="BE21" s="421"/>
      <c r="BF21" s="421"/>
      <c r="BG21" s="421"/>
      <c r="BH21" s="421"/>
      <c r="BI21" s="421"/>
      <c r="BJ21" s="421"/>
      <c r="BK21" s="421"/>
      <c r="BL21" s="421"/>
      <c r="BM21" s="422"/>
      <c r="BN21" s="423">
        <v>80996384</v>
      </c>
      <c r="BO21" s="424"/>
      <c r="BP21" s="424"/>
      <c r="BQ21" s="424"/>
      <c r="BR21" s="424"/>
      <c r="BS21" s="424"/>
      <c r="BT21" s="424"/>
      <c r="BU21" s="425"/>
      <c r="BV21" s="423">
        <v>87739091</v>
      </c>
      <c r="BW21" s="424"/>
      <c r="BX21" s="424"/>
      <c r="BY21" s="424"/>
      <c r="BZ21" s="424"/>
      <c r="CA21" s="424"/>
      <c r="CB21" s="424"/>
      <c r="CC21" s="425"/>
      <c r="CD21" s="168"/>
      <c r="CE21" s="406"/>
      <c r="CF21" s="406"/>
      <c r="CG21" s="406"/>
      <c r="CH21" s="406"/>
      <c r="CI21" s="406"/>
      <c r="CJ21" s="406"/>
      <c r="CK21" s="406"/>
      <c r="CL21" s="406"/>
      <c r="CM21" s="406"/>
      <c r="CN21" s="406"/>
      <c r="CO21" s="406"/>
      <c r="CP21" s="406"/>
      <c r="CQ21" s="406"/>
      <c r="CR21" s="406"/>
      <c r="CS21" s="407"/>
      <c r="CT21" s="408"/>
      <c r="CU21" s="409"/>
      <c r="CV21" s="409"/>
      <c r="CW21" s="409"/>
      <c r="CX21" s="409"/>
      <c r="CY21" s="409"/>
      <c r="CZ21" s="409"/>
      <c r="DA21" s="410"/>
      <c r="DB21" s="408"/>
      <c r="DC21" s="409"/>
      <c r="DD21" s="409"/>
      <c r="DE21" s="409"/>
      <c r="DF21" s="409"/>
      <c r="DG21" s="409"/>
      <c r="DH21" s="409"/>
      <c r="DI21" s="410"/>
      <c r="DJ21" s="156"/>
      <c r="DK21" s="156"/>
      <c r="DL21" s="156"/>
      <c r="DM21" s="156"/>
      <c r="DN21" s="156"/>
      <c r="DO21" s="156"/>
    </row>
    <row r="22" spans="1:119" ht="18.75" customHeight="1" x14ac:dyDescent="0.2">
      <c r="A22" s="157"/>
      <c r="B22" s="172"/>
      <c r="C22" s="173"/>
      <c r="D22" s="174"/>
      <c r="E22" s="174"/>
      <c r="F22" s="174"/>
      <c r="G22" s="174"/>
      <c r="H22" s="174"/>
      <c r="I22" s="174"/>
      <c r="J22" s="174"/>
      <c r="K22" s="174"/>
      <c r="L22" s="174"/>
      <c r="M22" s="174"/>
      <c r="N22" s="174"/>
      <c r="O22" s="174"/>
      <c r="P22" s="174"/>
      <c r="Q22" s="175"/>
      <c r="R22" s="175"/>
      <c r="S22" s="175"/>
      <c r="T22" s="175"/>
      <c r="U22" s="175"/>
      <c r="V22" s="175"/>
      <c r="W22" s="176"/>
      <c r="X22" s="176"/>
      <c r="Y22" s="176"/>
      <c r="Z22" s="177"/>
      <c r="AA22" s="177"/>
      <c r="AB22" s="177"/>
      <c r="AC22" s="177"/>
      <c r="AD22" s="177"/>
      <c r="AE22" s="177"/>
      <c r="AF22" s="177"/>
      <c r="AG22" s="177"/>
      <c r="AH22" s="177"/>
      <c r="AI22" s="177"/>
      <c r="AJ22" s="178"/>
      <c r="AK22" s="178"/>
      <c r="AL22" s="178"/>
      <c r="AM22" s="178"/>
      <c r="AN22" s="178"/>
      <c r="AO22" s="178"/>
      <c r="AP22" s="178"/>
      <c r="AQ22" s="178"/>
      <c r="AR22" s="178"/>
      <c r="AS22" s="178"/>
      <c r="AT22" s="178"/>
      <c r="AU22" s="178"/>
      <c r="AV22" s="178"/>
      <c r="AW22" s="178"/>
      <c r="AX22" s="178"/>
      <c r="AY22" s="179"/>
      <c r="AZ22" s="426" t="s">
        <v>157</v>
      </c>
      <c r="BA22" s="427"/>
      <c r="BB22" s="427"/>
      <c r="BC22" s="427"/>
      <c r="BD22" s="427"/>
      <c r="BE22" s="427"/>
      <c r="BF22" s="427"/>
      <c r="BG22" s="427"/>
      <c r="BH22" s="427"/>
      <c r="BI22" s="427"/>
      <c r="BJ22" s="427"/>
      <c r="BK22" s="427"/>
      <c r="BL22" s="427"/>
      <c r="BM22" s="428"/>
      <c r="BN22" s="429">
        <v>2824210</v>
      </c>
      <c r="BO22" s="430"/>
      <c r="BP22" s="430"/>
      <c r="BQ22" s="430"/>
      <c r="BR22" s="430"/>
      <c r="BS22" s="430"/>
      <c r="BT22" s="430"/>
      <c r="BU22" s="431"/>
      <c r="BV22" s="429">
        <v>3558683</v>
      </c>
      <c r="BW22" s="430"/>
      <c r="BX22" s="430"/>
      <c r="BY22" s="430"/>
      <c r="BZ22" s="430"/>
      <c r="CA22" s="430"/>
      <c r="CB22" s="430"/>
      <c r="CC22" s="431"/>
      <c r="CD22" s="168"/>
      <c r="CE22" s="406"/>
      <c r="CF22" s="406"/>
      <c r="CG22" s="406"/>
      <c r="CH22" s="406"/>
      <c r="CI22" s="406"/>
      <c r="CJ22" s="406"/>
      <c r="CK22" s="406"/>
      <c r="CL22" s="406"/>
      <c r="CM22" s="406"/>
      <c r="CN22" s="406"/>
      <c r="CO22" s="406"/>
      <c r="CP22" s="406"/>
      <c r="CQ22" s="406"/>
      <c r="CR22" s="406"/>
      <c r="CS22" s="407"/>
      <c r="CT22" s="408"/>
      <c r="CU22" s="409"/>
      <c r="CV22" s="409"/>
      <c r="CW22" s="409"/>
      <c r="CX22" s="409"/>
      <c r="CY22" s="409"/>
      <c r="CZ22" s="409"/>
      <c r="DA22" s="410"/>
      <c r="DB22" s="408"/>
      <c r="DC22" s="409"/>
      <c r="DD22" s="409"/>
      <c r="DE22" s="409"/>
      <c r="DF22" s="409"/>
      <c r="DG22" s="409"/>
      <c r="DH22" s="409"/>
      <c r="DI22" s="410"/>
      <c r="DJ22" s="156"/>
      <c r="DK22" s="156"/>
      <c r="DL22" s="156"/>
      <c r="DM22" s="156"/>
      <c r="DN22" s="156"/>
      <c r="DO22" s="156"/>
    </row>
    <row r="23" spans="1:119" ht="18.75" customHeight="1" x14ac:dyDescent="0.2">
      <c r="A23" s="157"/>
      <c r="B23" s="172"/>
      <c r="C23" s="173"/>
      <c r="D23" s="174"/>
      <c r="E23" s="174"/>
      <c r="F23" s="174"/>
      <c r="G23" s="174"/>
      <c r="H23" s="174"/>
      <c r="I23" s="174"/>
      <c r="J23" s="174"/>
      <c r="K23" s="174"/>
      <c r="L23" s="174"/>
      <c r="M23" s="174"/>
      <c r="N23" s="174"/>
      <c r="O23" s="174"/>
      <c r="P23" s="174"/>
      <c r="Q23" s="175"/>
      <c r="R23" s="175"/>
      <c r="S23" s="175"/>
      <c r="T23" s="175"/>
      <c r="U23" s="175"/>
      <c r="V23" s="175"/>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426" t="s">
        <v>158</v>
      </c>
      <c r="BA23" s="427"/>
      <c r="BB23" s="427"/>
      <c r="BC23" s="427"/>
      <c r="BD23" s="427"/>
      <c r="BE23" s="427"/>
      <c r="BF23" s="427"/>
      <c r="BG23" s="427"/>
      <c r="BH23" s="427"/>
      <c r="BI23" s="427"/>
      <c r="BJ23" s="427"/>
      <c r="BK23" s="427"/>
      <c r="BL23" s="427"/>
      <c r="BM23" s="428"/>
      <c r="BN23" s="429">
        <v>930639</v>
      </c>
      <c r="BO23" s="430"/>
      <c r="BP23" s="430"/>
      <c r="BQ23" s="430"/>
      <c r="BR23" s="430"/>
      <c r="BS23" s="430"/>
      <c r="BT23" s="430"/>
      <c r="BU23" s="431"/>
      <c r="BV23" s="429">
        <v>1655666</v>
      </c>
      <c r="BW23" s="430"/>
      <c r="BX23" s="430"/>
      <c r="BY23" s="430"/>
      <c r="BZ23" s="430"/>
      <c r="CA23" s="430"/>
      <c r="CB23" s="430"/>
      <c r="CC23" s="431"/>
      <c r="CD23" s="168"/>
      <c r="CE23" s="406"/>
      <c r="CF23" s="406"/>
      <c r="CG23" s="406"/>
      <c r="CH23" s="406"/>
      <c r="CI23" s="406"/>
      <c r="CJ23" s="406"/>
      <c r="CK23" s="406"/>
      <c r="CL23" s="406"/>
      <c r="CM23" s="406"/>
      <c r="CN23" s="406"/>
      <c r="CO23" s="406"/>
      <c r="CP23" s="406"/>
      <c r="CQ23" s="406"/>
      <c r="CR23" s="406"/>
      <c r="CS23" s="407"/>
      <c r="CT23" s="408"/>
      <c r="CU23" s="409"/>
      <c r="CV23" s="409"/>
      <c r="CW23" s="409"/>
      <c r="CX23" s="409"/>
      <c r="CY23" s="409"/>
      <c r="CZ23" s="409"/>
      <c r="DA23" s="410"/>
      <c r="DB23" s="408"/>
      <c r="DC23" s="409"/>
      <c r="DD23" s="409"/>
      <c r="DE23" s="409"/>
      <c r="DF23" s="409"/>
      <c r="DG23" s="409"/>
      <c r="DH23" s="409"/>
      <c r="DI23" s="410"/>
      <c r="DJ23" s="156"/>
      <c r="DK23" s="156"/>
      <c r="DL23" s="156"/>
      <c r="DM23" s="156"/>
      <c r="DN23" s="156"/>
      <c r="DO23" s="156"/>
    </row>
    <row r="24" spans="1:119" ht="18.75" customHeight="1" thickBot="1" x14ac:dyDescent="0.25">
      <c r="A24" s="157"/>
      <c r="B24" s="172"/>
      <c r="C24" s="173"/>
      <c r="D24" s="180"/>
      <c r="E24" s="180"/>
      <c r="F24" s="180"/>
      <c r="G24" s="180"/>
      <c r="H24" s="180"/>
      <c r="I24" s="180"/>
      <c r="J24" s="180"/>
      <c r="K24" s="180"/>
      <c r="L24" s="181"/>
      <c r="M24" s="181"/>
      <c r="N24" s="181"/>
      <c r="O24" s="181"/>
      <c r="P24" s="181"/>
      <c r="Q24" s="181"/>
      <c r="R24" s="181"/>
      <c r="S24" s="181"/>
      <c r="T24" s="181"/>
      <c r="U24" s="181"/>
      <c r="V24" s="181"/>
      <c r="W24" s="173"/>
      <c r="X24" s="173"/>
      <c r="Y24" s="173"/>
      <c r="Z24" s="180"/>
      <c r="AA24" s="180"/>
      <c r="AB24" s="180"/>
      <c r="AC24" s="180"/>
      <c r="AD24" s="180"/>
      <c r="AE24" s="180"/>
      <c r="AF24" s="180"/>
      <c r="AG24" s="180"/>
      <c r="AH24" s="180"/>
      <c r="AI24" s="180"/>
      <c r="AJ24" s="181"/>
      <c r="AK24" s="181"/>
      <c r="AL24" s="181"/>
      <c r="AM24" s="181"/>
      <c r="AN24" s="181"/>
      <c r="AO24" s="181"/>
      <c r="AP24" s="181"/>
      <c r="AQ24" s="181"/>
      <c r="AR24" s="181"/>
      <c r="AS24" s="181"/>
      <c r="AT24" s="181"/>
      <c r="AU24" s="181"/>
      <c r="AV24" s="181"/>
      <c r="AW24" s="181"/>
      <c r="AX24" s="181"/>
      <c r="AY24" s="182"/>
      <c r="AZ24" s="400" t="s">
        <v>159</v>
      </c>
      <c r="BA24" s="401"/>
      <c r="BB24" s="401"/>
      <c r="BC24" s="401"/>
      <c r="BD24" s="401"/>
      <c r="BE24" s="401"/>
      <c r="BF24" s="401"/>
      <c r="BG24" s="401"/>
      <c r="BH24" s="401"/>
      <c r="BI24" s="401"/>
      <c r="BJ24" s="401"/>
      <c r="BK24" s="401"/>
      <c r="BL24" s="401"/>
      <c r="BM24" s="402"/>
      <c r="BN24" s="403">
        <v>449383</v>
      </c>
      <c r="BO24" s="404"/>
      <c r="BP24" s="404"/>
      <c r="BQ24" s="404"/>
      <c r="BR24" s="404"/>
      <c r="BS24" s="404"/>
      <c r="BT24" s="404"/>
      <c r="BU24" s="405"/>
      <c r="BV24" s="403">
        <v>1049278</v>
      </c>
      <c r="BW24" s="404"/>
      <c r="BX24" s="404"/>
      <c r="BY24" s="404"/>
      <c r="BZ24" s="404"/>
      <c r="CA24" s="404"/>
      <c r="CB24" s="404"/>
      <c r="CC24" s="405"/>
      <c r="CD24" s="168"/>
      <c r="CE24" s="406"/>
      <c r="CF24" s="406"/>
      <c r="CG24" s="406"/>
      <c r="CH24" s="406"/>
      <c r="CI24" s="406"/>
      <c r="CJ24" s="406"/>
      <c r="CK24" s="406"/>
      <c r="CL24" s="406"/>
      <c r="CM24" s="406"/>
      <c r="CN24" s="406"/>
      <c r="CO24" s="406"/>
      <c r="CP24" s="406"/>
      <c r="CQ24" s="406"/>
      <c r="CR24" s="406"/>
      <c r="CS24" s="407"/>
      <c r="CT24" s="408"/>
      <c r="CU24" s="409"/>
      <c r="CV24" s="409"/>
      <c r="CW24" s="409"/>
      <c r="CX24" s="409"/>
      <c r="CY24" s="409"/>
      <c r="CZ24" s="409"/>
      <c r="DA24" s="410"/>
      <c r="DB24" s="408"/>
      <c r="DC24" s="409"/>
      <c r="DD24" s="409"/>
      <c r="DE24" s="409"/>
      <c r="DF24" s="409"/>
      <c r="DG24" s="409"/>
      <c r="DH24" s="409"/>
      <c r="DI24" s="410"/>
      <c r="DJ24" s="156"/>
      <c r="DK24" s="156"/>
      <c r="DL24" s="156"/>
      <c r="DM24" s="156"/>
      <c r="DN24" s="156"/>
      <c r="DO24" s="156"/>
    </row>
    <row r="25" spans="1:119" s="156" customFormat="1" ht="18.75" customHeight="1" x14ac:dyDescent="0.2">
      <c r="A25" s="157"/>
      <c r="B25" s="172"/>
      <c r="C25" s="173"/>
      <c r="D25" s="180"/>
      <c r="E25" s="180"/>
      <c r="F25" s="180"/>
      <c r="G25" s="180"/>
      <c r="H25" s="180"/>
      <c r="I25" s="180"/>
      <c r="J25" s="180"/>
      <c r="K25" s="180"/>
      <c r="L25" s="181"/>
      <c r="M25" s="181"/>
      <c r="N25" s="181"/>
      <c r="O25" s="181"/>
      <c r="P25" s="181"/>
      <c r="Q25" s="181"/>
      <c r="R25" s="181"/>
      <c r="S25" s="181"/>
      <c r="T25" s="181"/>
      <c r="U25" s="181"/>
      <c r="V25" s="181"/>
      <c r="W25" s="173"/>
      <c r="X25" s="173"/>
      <c r="Y25" s="173"/>
      <c r="Z25" s="180"/>
      <c r="AA25" s="180"/>
      <c r="AB25" s="180"/>
      <c r="AC25" s="180"/>
      <c r="AD25" s="180"/>
      <c r="AE25" s="180"/>
      <c r="AF25" s="180"/>
      <c r="AG25" s="180"/>
      <c r="AH25" s="180"/>
      <c r="AI25" s="180"/>
      <c r="AJ25" s="181"/>
      <c r="AK25" s="181"/>
      <c r="AL25" s="181"/>
      <c r="AM25" s="181"/>
      <c r="AN25" s="181"/>
      <c r="AO25" s="181"/>
      <c r="AP25" s="181"/>
      <c r="AQ25" s="181"/>
      <c r="AR25" s="181"/>
      <c r="AS25" s="181"/>
      <c r="AT25" s="181"/>
      <c r="AU25" s="181"/>
      <c r="AV25" s="181"/>
      <c r="AW25" s="181"/>
      <c r="AX25" s="181"/>
      <c r="AY25" s="182"/>
      <c r="AZ25" s="411" t="s">
        <v>160</v>
      </c>
      <c r="BA25" s="412"/>
      <c r="BB25" s="412"/>
      <c r="BC25" s="413"/>
      <c r="BD25" s="420" t="s">
        <v>44</v>
      </c>
      <c r="BE25" s="421"/>
      <c r="BF25" s="421"/>
      <c r="BG25" s="421"/>
      <c r="BH25" s="421"/>
      <c r="BI25" s="421"/>
      <c r="BJ25" s="421"/>
      <c r="BK25" s="421"/>
      <c r="BL25" s="421"/>
      <c r="BM25" s="422"/>
      <c r="BN25" s="423">
        <v>10705683</v>
      </c>
      <c r="BO25" s="424"/>
      <c r="BP25" s="424"/>
      <c r="BQ25" s="424"/>
      <c r="BR25" s="424"/>
      <c r="BS25" s="424"/>
      <c r="BT25" s="424"/>
      <c r="BU25" s="425"/>
      <c r="BV25" s="423">
        <v>6805838</v>
      </c>
      <c r="BW25" s="424"/>
      <c r="BX25" s="424"/>
      <c r="BY25" s="424"/>
      <c r="BZ25" s="424"/>
      <c r="CA25" s="424"/>
      <c r="CB25" s="424"/>
      <c r="CC25" s="425"/>
      <c r="CD25" s="168"/>
      <c r="CE25" s="406"/>
      <c r="CF25" s="406"/>
      <c r="CG25" s="406"/>
      <c r="CH25" s="406"/>
      <c r="CI25" s="406"/>
      <c r="CJ25" s="406"/>
      <c r="CK25" s="406"/>
      <c r="CL25" s="406"/>
      <c r="CM25" s="406"/>
      <c r="CN25" s="406"/>
      <c r="CO25" s="406"/>
      <c r="CP25" s="406"/>
      <c r="CQ25" s="406"/>
      <c r="CR25" s="406"/>
      <c r="CS25" s="407"/>
      <c r="CT25" s="408"/>
      <c r="CU25" s="409"/>
      <c r="CV25" s="409"/>
      <c r="CW25" s="409"/>
      <c r="CX25" s="409"/>
      <c r="CY25" s="409"/>
      <c r="CZ25" s="409"/>
      <c r="DA25" s="410"/>
      <c r="DB25" s="408"/>
      <c r="DC25" s="409"/>
      <c r="DD25" s="409"/>
      <c r="DE25" s="409"/>
      <c r="DF25" s="409"/>
      <c r="DG25" s="409"/>
      <c r="DH25" s="409"/>
      <c r="DI25" s="410"/>
    </row>
    <row r="26" spans="1:119" s="156" customFormat="1" ht="18.75" customHeight="1" x14ac:dyDescent="0.2">
      <c r="A26" s="157"/>
      <c r="B26" s="172"/>
      <c r="C26" s="173"/>
      <c r="D26" s="180"/>
      <c r="E26" s="180"/>
      <c r="F26" s="180"/>
      <c r="G26" s="180"/>
      <c r="H26" s="180"/>
      <c r="I26" s="180"/>
      <c r="J26" s="180"/>
      <c r="K26" s="180"/>
      <c r="L26" s="181"/>
      <c r="M26" s="181"/>
      <c r="N26" s="181"/>
      <c r="O26" s="181"/>
      <c r="P26" s="181"/>
      <c r="Q26" s="181"/>
      <c r="R26" s="181"/>
      <c r="S26" s="181"/>
      <c r="T26" s="181"/>
      <c r="U26" s="181"/>
      <c r="V26" s="181"/>
      <c r="W26" s="173"/>
      <c r="X26" s="173"/>
      <c r="Y26" s="173"/>
      <c r="Z26" s="180"/>
      <c r="AA26" s="180"/>
      <c r="AB26" s="180"/>
      <c r="AC26" s="180"/>
      <c r="AD26" s="180"/>
      <c r="AE26" s="180"/>
      <c r="AF26" s="180"/>
      <c r="AG26" s="180"/>
      <c r="AH26" s="180"/>
      <c r="AI26" s="180"/>
      <c r="AJ26" s="181"/>
      <c r="AK26" s="181"/>
      <c r="AL26" s="181"/>
      <c r="AM26" s="181"/>
      <c r="AN26" s="181"/>
      <c r="AO26" s="181"/>
      <c r="AP26" s="181"/>
      <c r="AQ26" s="181"/>
      <c r="AR26" s="181"/>
      <c r="AS26" s="181"/>
      <c r="AT26" s="181"/>
      <c r="AU26" s="181"/>
      <c r="AV26" s="181"/>
      <c r="AW26" s="181"/>
      <c r="AX26" s="181"/>
      <c r="AY26" s="182"/>
      <c r="AZ26" s="414"/>
      <c r="BA26" s="415"/>
      <c r="BB26" s="415"/>
      <c r="BC26" s="416"/>
      <c r="BD26" s="426" t="s">
        <v>161</v>
      </c>
      <c r="BE26" s="427"/>
      <c r="BF26" s="427"/>
      <c r="BG26" s="427"/>
      <c r="BH26" s="427"/>
      <c r="BI26" s="427"/>
      <c r="BJ26" s="427"/>
      <c r="BK26" s="427"/>
      <c r="BL26" s="427"/>
      <c r="BM26" s="428"/>
      <c r="BN26" s="429">
        <v>25672449</v>
      </c>
      <c r="BO26" s="430"/>
      <c r="BP26" s="430"/>
      <c r="BQ26" s="430"/>
      <c r="BR26" s="430"/>
      <c r="BS26" s="430"/>
      <c r="BT26" s="430"/>
      <c r="BU26" s="431"/>
      <c r="BV26" s="429">
        <v>30272398</v>
      </c>
      <c r="BW26" s="430"/>
      <c r="BX26" s="430"/>
      <c r="BY26" s="430"/>
      <c r="BZ26" s="430"/>
      <c r="CA26" s="430"/>
      <c r="CB26" s="430"/>
      <c r="CC26" s="431"/>
      <c r="CD26" s="168"/>
      <c r="CE26" s="406"/>
      <c r="CF26" s="406"/>
      <c r="CG26" s="406"/>
      <c r="CH26" s="406"/>
      <c r="CI26" s="406"/>
      <c r="CJ26" s="406"/>
      <c r="CK26" s="406"/>
      <c r="CL26" s="406"/>
      <c r="CM26" s="406"/>
      <c r="CN26" s="406"/>
      <c r="CO26" s="406"/>
      <c r="CP26" s="406"/>
      <c r="CQ26" s="406"/>
      <c r="CR26" s="406"/>
      <c r="CS26" s="407"/>
      <c r="CT26" s="408"/>
      <c r="CU26" s="409"/>
      <c r="CV26" s="409"/>
      <c r="CW26" s="409"/>
      <c r="CX26" s="409"/>
      <c r="CY26" s="409"/>
      <c r="CZ26" s="409"/>
      <c r="DA26" s="410"/>
      <c r="DB26" s="408"/>
      <c r="DC26" s="409"/>
      <c r="DD26" s="409"/>
      <c r="DE26" s="409"/>
      <c r="DF26" s="409"/>
      <c r="DG26" s="409"/>
      <c r="DH26" s="409"/>
      <c r="DI26" s="410"/>
    </row>
    <row r="27" spans="1:119" ht="18.75" customHeight="1" thickBot="1" x14ac:dyDescent="0.25">
      <c r="A27" s="157"/>
      <c r="B27" s="183"/>
      <c r="C27" s="184"/>
      <c r="D27" s="185"/>
      <c r="E27" s="185"/>
      <c r="F27" s="185"/>
      <c r="G27" s="185"/>
      <c r="H27" s="185"/>
      <c r="I27" s="185"/>
      <c r="J27" s="185"/>
      <c r="K27" s="185"/>
      <c r="L27" s="186"/>
      <c r="M27" s="186"/>
      <c r="N27" s="186"/>
      <c r="O27" s="186"/>
      <c r="P27" s="186"/>
      <c r="Q27" s="186"/>
      <c r="R27" s="186"/>
      <c r="S27" s="186"/>
      <c r="T27" s="186"/>
      <c r="U27" s="186"/>
      <c r="V27" s="186"/>
      <c r="W27" s="184"/>
      <c r="X27" s="184"/>
      <c r="Y27" s="184"/>
      <c r="Z27" s="185"/>
      <c r="AA27" s="185"/>
      <c r="AB27" s="185"/>
      <c r="AC27" s="185"/>
      <c r="AD27" s="185"/>
      <c r="AE27" s="185"/>
      <c r="AF27" s="185"/>
      <c r="AG27" s="185"/>
      <c r="AH27" s="185"/>
      <c r="AI27" s="185"/>
      <c r="AJ27" s="186"/>
      <c r="AK27" s="186"/>
      <c r="AL27" s="186"/>
      <c r="AM27" s="186"/>
      <c r="AN27" s="186"/>
      <c r="AO27" s="186"/>
      <c r="AP27" s="186"/>
      <c r="AQ27" s="186"/>
      <c r="AR27" s="186"/>
      <c r="AS27" s="186"/>
      <c r="AT27" s="186"/>
      <c r="AU27" s="186"/>
      <c r="AV27" s="186"/>
      <c r="AW27" s="186"/>
      <c r="AX27" s="186"/>
      <c r="AY27" s="187"/>
      <c r="AZ27" s="417"/>
      <c r="BA27" s="418"/>
      <c r="BB27" s="418"/>
      <c r="BC27" s="419"/>
      <c r="BD27" s="437" t="s">
        <v>46</v>
      </c>
      <c r="BE27" s="438"/>
      <c r="BF27" s="438"/>
      <c r="BG27" s="438"/>
      <c r="BH27" s="438"/>
      <c r="BI27" s="438"/>
      <c r="BJ27" s="438"/>
      <c r="BK27" s="438"/>
      <c r="BL27" s="438"/>
      <c r="BM27" s="439"/>
      <c r="BN27" s="403">
        <v>33502250</v>
      </c>
      <c r="BO27" s="404"/>
      <c r="BP27" s="404"/>
      <c r="BQ27" s="404"/>
      <c r="BR27" s="404"/>
      <c r="BS27" s="404"/>
      <c r="BT27" s="404"/>
      <c r="BU27" s="405"/>
      <c r="BV27" s="403">
        <v>41349231</v>
      </c>
      <c r="BW27" s="404"/>
      <c r="BX27" s="404"/>
      <c r="BY27" s="404"/>
      <c r="BZ27" s="404"/>
      <c r="CA27" s="404"/>
      <c r="CB27" s="404"/>
      <c r="CC27" s="405"/>
      <c r="CD27" s="188"/>
      <c r="CE27" s="432"/>
      <c r="CF27" s="432"/>
      <c r="CG27" s="432"/>
      <c r="CH27" s="432"/>
      <c r="CI27" s="432"/>
      <c r="CJ27" s="432"/>
      <c r="CK27" s="432"/>
      <c r="CL27" s="432"/>
      <c r="CM27" s="432"/>
      <c r="CN27" s="432"/>
      <c r="CO27" s="432"/>
      <c r="CP27" s="432"/>
      <c r="CQ27" s="432"/>
      <c r="CR27" s="432"/>
      <c r="CS27" s="433"/>
      <c r="CT27" s="434"/>
      <c r="CU27" s="435"/>
      <c r="CV27" s="435"/>
      <c r="CW27" s="435"/>
      <c r="CX27" s="435"/>
      <c r="CY27" s="435"/>
      <c r="CZ27" s="435"/>
      <c r="DA27" s="436"/>
      <c r="DB27" s="434"/>
      <c r="DC27" s="435"/>
      <c r="DD27" s="435"/>
      <c r="DE27" s="435"/>
      <c r="DF27" s="435"/>
      <c r="DG27" s="435"/>
      <c r="DH27" s="435"/>
      <c r="DI27" s="436"/>
      <c r="DJ27" s="156"/>
      <c r="DK27" s="156"/>
      <c r="DL27" s="156"/>
      <c r="DM27" s="156"/>
      <c r="DN27" s="156"/>
      <c r="DO27" s="156"/>
    </row>
    <row r="28" spans="1:119" ht="13.5" customHeight="1" x14ac:dyDescent="0.2">
      <c r="A28" s="157"/>
      <c r="B28" s="189"/>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1"/>
      <c r="AY28" s="191"/>
      <c r="AZ28" s="191"/>
      <c r="BA28" s="191"/>
      <c r="BB28" s="192"/>
      <c r="BC28" s="193"/>
      <c r="BD28" s="193"/>
      <c r="BE28" s="193"/>
      <c r="BF28" s="193"/>
      <c r="BG28" s="193"/>
      <c r="BH28" s="193"/>
      <c r="BI28" s="193"/>
      <c r="BJ28" s="193"/>
      <c r="BK28" s="194"/>
      <c r="BL28" s="194"/>
      <c r="BM28" s="194"/>
      <c r="BN28" s="195"/>
      <c r="BO28" s="195"/>
      <c r="BP28" s="195"/>
      <c r="BQ28" s="195"/>
      <c r="BR28" s="195"/>
      <c r="BS28" s="195"/>
      <c r="BT28" s="195"/>
      <c r="BU28" s="195"/>
      <c r="BV28" s="195"/>
      <c r="BW28" s="195"/>
      <c r="BX28" s="195"/>
      <c r="BY28" s="195"/>
      <c r="BZ28" s="195"/>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6"/>
      <c r="DJ28" s="156"/>
      <c r="DK28" s="156"/>
      <c r="DL28" s="156"/>
      <c r="DM28" s="156"/>
      <c r="DN28" s="156"/>
      <c r="DO28" s="156"/>
    </row>
    <row r="29" spans="1:119" ht="13.5" customHeight="1" x14ac:dyDescent="0.2">
      <c r="A29" s="157"/>
      <c r="B29" s="197"/>
      <c r="C29" s="198" t="s">
        <v>162</v>
      </c>
      <c r="D29" s="198"/>
      <c r="E29" s="190"/>
      <c r="F29" s="190"/>
      <c r="G29" s="190"/>
      <c r="H29" s="190"/>
      <c r="I29" s="190"/>
      <c r="J29" s="190"/>
      <c r="K29" s="190"/>
      <c r="L29" s="190"/>
      <c r="M29" s="190"/>
      <c r="N29" s="190"/>
      <c r="O29" s="190"/>
      <c r="P29" s="190"/>
      <c r="Q29" s="190"/>
      <c r="R29" s="190"/>
      <c r="S29" s="190"/>
      <c r="T29" s="190"/>
      <c r="U29" s="190" t="s">
        <v>163</v>
      </c>
      <c r="V29" s="190"/>
      <c r="W29" s="190"/>
      <c r="X29" s="190"/>
      <c r="Y29" s="190"/>
      <c r="Z29" s="190"/>
      <c r="AA29" s="190"/>
      <c r="AB29" s="190"/>
      <c r="AC29" s="190"/>
      <c r="AD29" s="190"/>
      <c r="AE29" s="190"/>
      <c r="AF29" s="190"/>
      <c r="AG29" s="190"/>
      <c r="AH29" s="190"/>
      <c r="AI29" s="190"/>
      <c r="AJ29" s="190"/>
      <c r="AK29" s="190"/>
      <c r="AL29" s="190"/>
      <c r="AM29" s="180" t="s">
        <v>164</v>
      </c>
      <c r="AN29" s="190"/>
      <c r="AO29" s="190"/>
      <c r="AP29" s="190"/>
      <c r="AQ29" s="190"/>
      <c r="AR29" s="180"/>
      <c r="AS29" s="180"/>
      <c r="AT29" s="180"/>
      <c r="AU29" s="180"/>
      <c r="AV29" s="180"/>
      <c r="AW29" s="180"/>
      <c r="AX29" s="180"/>
      <c r="AY29" s="180"/>
      <c r="AZ29" s="180"/>
      <c r="BA29" s="180"/>
      <c r="BB29" s="190"/>
      <c r="BC29" s="180"/>
      <c r="BD29" s="180"/>
      <c r="BE29" s="180" t="s">
        <v>165</v>
      </c>
      <c r="BF29" s="190"/>
      <c r="BG29" s="190"/>
      <c r="BH29" s="190"/>
      <c r="BI29" s="190"/>
      <c r="BJ29" s="180"/>
      <c r="BK29" s="180"/>
      <c r="BL29" s="180"/>
      <c r="BM29" s="180"/>
      <c r="BN29" s="180"/>
      <c r="BO29" s="180"/>
      <c r="BP29" s="180"/>
      <c r="BQ29" s="180"/>
      <c r="BR29" s="190"/>
      <c r="BS29" s="190"/>
      <c r="BT29" s="190"/>
      <c r="BU29" s="190"/>
      <c r="BV29" s="190"/>
      <c r="BW29" s="190" t="s">
        <v>166</v>
      </c>
      <c r="BX29" s="190"/>
      <c r="BY29" s="190"/>
      <c r="BZ29" s="190"/>
      <c r="CA29" s="190"/>
      <c r="CB29" s="180"/>
      <c r="CC29" s="180"/>
      <c r="CD29" s="180"/>
      <c r="CE29" s="180"/>
      <c r="CF29" s="180"/>
      <c r="CG29" s="180"/>
      <c r="CH29" s="180"/>
      <c r="CI29" s="180"/>
      <c r="CJ29" s="180"/>
      <c r="CK29" s="180"/>
      <c r="CL29" s="180"/>
      <c r="CM29" s="180"/>
      <c r="CN29" s="180"/>
      <c r="CO29" s="180" t="s">
        <v>167</v>
      </c>
      <c r="CP29" s="180"/>
      <c r="CQ29" s="180"/>
      <c r="CR29" s="180"/>
      <c r="CS29" s="180"/>
      <c r="CT29" s="180"/>
      <c r="CU29" s="180"/>
      <c r="CV29" s="180"/>
      <c r="CW29" s="180"/>
      <c r="CX29" s="180"/>
      <c r="CY29" s="180"/>
      <c r="CZ29" s="180"/>
      <c r="DA29" s="180"/>
      <c r="DB29" s="180"/>
      <c r="DC29" s="180"/>
      <c r="DD29" s="180"/>
      <c r="DE29" s="180"/>
      <c r="DF29" s="180"/>
      <c r="DG29" s="180"/>
      <c r="DH29" s="180"/>
      <c r="DI29" s="196"/>
      <c r="DJ29" s="156"/>
      <c r="DK29" s="156"/>
      <c r="DL29" s="156"/>
      <c r="DM29" s="156"/>
      <c r="DN29" s="156"/>
      <c r="DO29" s="156"/>
    </row>
    <row r="30" spans="1:119" ht="13.5" customHeight="1" x14ac:dyDescent="0.2">
      <c r="A30" s="157"/>
      <c r="B30" s="197"/>
      <c r="C30" s="398" t="s">
        <v>168</v>
      </c>
      <c r="D30" s="398"/>
      <c r="E30" s="399" t="s">
        <v>169</v>
      </c>
      <c r="F30" s="399"/>
      <c r="G30" s="399"/>
      <c r="H30" s="399"/>
      <c r="I30" s="399"/>
      <c r="J30" s="399"/>
      <c r="K30" s="399"/>
      <c r="L30" s="399"/>
      <c r="M30" s="399"/>
      <c r="N30" s="399"/>
      <c r="O30" s="399"/>
      <c r="P30" s="399"/>
      <c r="Q30" s="399"/>
      <c r="R30" s="399"/>
      <c r="S30" s="399"/>
      <c r="T30" s="174"/>
      <c r="U30" s="398" t="s">
        <v>168</v>
      </c>
      <c r="V30" s="398"/>
      <c r="W30" s="399" t="s">
        <v>170</v>
      </c>
      <c r="X30" s="399"/>
      <c r="Y30" s="399"/>
      <c r="Z30" s="399"/>
      <c r="AA30" s="399"/>
      <c r="AB30" s="399"/>
      <c r="AC30" s="399"/>
      <c r="AD30" s="399"/>
      <c r="AE30" s="399"/>
      <c r="AF30" s="399"/>
      <c r="AG30" s="399"/>
      <c r="AH30" s="399"/>
      <c r="AI30" s="399"/>
      <c r="AJ30" s="399"/>
      <c r="AK30" s="399"/>
      <c r="AL30" s="174"/>
      <c r="AM30" s="398" t="s">
        <v>168</v>
      </c>
      <c r="AN30" s="398"/>
      <c r="AO30" s="399" t="s">
        <v>170</v>
      </c>
      <c r="AP30" s="399"/>
      <c r="AQ30" s="399"/>
      <c r="AR30" s="399"/>
      <c r="AS30" s="399"/>
      <c r="AT30" s="399"/>
      <c r="AU30" s="399"/>
      <c r="AV30" s="399"/>
      <c r="AW30" s="399"/>
      <c r="AX30" s="399"/>
      <c r="AY30" s="399"/>
      <c r="AZ30" s="399"/>
      <c r="BA30" s="399"/>
      <c r="BB30" s="399"/>
      <c r="BC30" s="399"/>
      <c r="BD30" s="199"/>
      <c r="BE30" s="398" t="s">
        <v>168</v>
      </c>
      <c r="BF30" s="398"/>
      <c r="BG30" s="399" t="s">
        <v>170</v>
      </c>
      <c r="BH30" s="399"/>
      <c r="BI30" s="399"/>
      <c r="BJ30" s="399"/>
      <c r="BK30" s="399"/>
      <c r="BL30" s="399"/>
      <c r="BM30" s="399"/>
      <c r="BN30" s="399"/>
      <c r="BO30" s="399"/>
      <c r="BP30" s="399"/>
      <c r="BQ30" s="399"/>
      <c r="BR30" s="399"/>
      <c r="BS30" s="399"/>
      <c r="BT30" s="399"/>
      <c r="BU30" s="399"/>
      <c r="BV30" s="200"/>
      <c r="BW30" s="398" t="s">
        <v>168</v>
      </c>
      <c r="BX30" s="398"/>
      <c r="BY30" s="399" t="s">
        <v>171</v>
      </c>
      <c r="BZ30" s="399"/>
      <c r="CA30" s="399"/>
      <c r="CB30" s="399"/>
      <c r="CC30" s="399"/>
      <c r="CD30" s="399"/>
      <c r="CE30" s="399"/>
      <c r="CF30" s="399"/>
      <c r="CG30" s="399"/>
      <c r="CH30" s="399"/>
      <c r="CI30" s="399"/>
      <c r="CJ30" s="399"/>
      <c r="CK30" s="399"/>
      <c r="CL30" s="399"/>
      <c r="CM30" s="399"/>
      <c r="CN30" s="174"/>
      <c r="CO30" s="398" t="s">
        <v>168</v>
      </c>
      <c r="CP30" s="398"/>
      <c r="CQ30" s="399" t="s">
        <v>172</v>
      </c>
      <c r="CR30" s="399"/>
      <c r="CS30" s="399"/>
      <c r="CT30" s="399"/>
      <c r="CU30" s="399"/>
      <c r="CV30" s="399"/>
      <c r="CW30" s="399"/>
      <c r="CX30" s="399"/>
      <c r="CY30" s="399"/>
      <c r="CZ30" s="399"/>
      <c r="DA30" s="399"/>
      <c r="DB30" s="399"/>
      <c r="DC30" s="399"/>
      <c r="DD30" s="399"/>
      <c r="DE30" s="399"/>
      <c r="DF30" s="174"/>
      <c r="DG30" s="397" t="s">
        <v>173</v>
      </c>
      <c r="DH30" s="397"/>
      <c r="DI30" s="201"/>
      <c r="DJ30" s="156"/>
      <c r="DK30" s="156"/>
      <c r="DL30" s="156"/>
      <c r="DM30" s="156"/>
      <c r="DN30" s="156"/>
      <c r="DO30" s="156"/>
    </row>
    <row r="31" spans="1:119" ht="32.25" customHeight="1" x14ac:dyDescent="0.2">
      <c r="A31" s="157"/>
      <c r="B31" s="197"/>
      <c r="C31" s="395">
        <f>IF(E31="","",1)</f>
        <v>1</v>
      </c>
      <c r="D31" s="395"/>
      <c r="E31" s="394" t="str">
        <f>IF('各会計、関係団体の財政状況及び健全化判断比率'!B7="","",'各会計、関係団体の財政状況及び健全化判断比率'!B7)</f>
        <v>一般会計</v>
      </c>
      <c r="F31" s="394"/>
      <c r="G31" s="394"/>
      <c r="H31" s="394"/>
      <c r="I31" s="394"/>
      <c r="J31" s="394"/>
      <c r="K31" s="394"/>
      <c r="L31" s="394"/>
      <c r="M31" s="394"/>
      <c r="N31" s="394"/>
      <c r="O31" s="394"/>
      <c r="P31" s="394"/>
      <c r="Q31" s="394"/>
      <c r="R31" s="394"/>
      <c r="S31" s="394"/>
      <c r="T31" s="198"/>
      <c r="U31" s="395">
        <f>IF(W31="","",MAX(C31:D40)+1)</f>
        <v>9</v>
      </c>
      <c r="V31" s="395"/>
      <c r="W31" s="394" t="str">
        <f>IF('各会計、関係団体の財政状況及び健全化判断比率'!B28="","",'各会計、関係団体の財政状況及び健全化判断比率'!B28)</f>
        <v>大分県国民健康保険事業特別会計</v>
      </c>
      <c r="X31" s="394"/>
      <c r="Y31" s="394"/>
      <c r="Z31" s="394"/>
      <c r="AA31" s="394"/>
      <c r="AB31" s="394"/>
      <c r="AC31" s="394"/>
      <c r="AD31" s="394"/>
      <c r="AE31" s="394"/>
      <c r="AF31" s="394"/>
      <c r="AG31" s="394"/>
      <c r="AH31" s="394"/>
      <c r="AI31" s="394"/>
      <c r="AJ31" s="394"/>
      <c r="AK31" s="394"/>
      <c r="AL31" s="198"/>
      <c r="AM31" s="395">
        <f>IF(AO31="","",MAX(C31:D40,U31:V40)+1)</f>
        <v>10</v>
      </c>
      <c r="AN31" s="395"/>
      <c r="AO31" s="394" t="str">
        <f>IF('各会計、関係団体の財政状況及び健全化判断比率'!B29="","",'各会計、関係団体の財政状況及び健全化判断比率'!B29)</f>
        <v>大分県病院事業会計</v>
      </c>
      <c r="AP31" s="394"/>
      <c r="AQ31" s="394"/>
      <c r="AR31" s="394"/>
      <c r="AS31" s="394"/>
      <c r="AT31" s="394"/>
      <c r="AU31" s="394"/>
      <c r="AV31" s="394"/>
      <c r="AW31" s="394"/>
      <c r="AX31" s="394"/>
      <c r="AY31" s="394"/>
      <c r="AZ31" s="394"/>
      <c r="BA31" s="394"/>
      <c r="BB31" s="394"/>
      <c r="BC31" s="394"/>
      <c r="BD31" s="198"/>
      <c r="BE31" s="395">
        <f>IF(BG31="","",MAX(C31:D40,U31:V40,AM31:AN40)+1)</f>
        <v>13</v>
      </c>
      <c r="BF31" s="395"/>
      <c r="BG31" s="394" t="str">
        <f>IF('各会計、関係団体の財政状況及び健全化判断比率'!B32="","",'各会計、関係団体の財政状況及び健全化判断比率'!B32)</f>
        <v>大分県港湾施設整備事業特別会計</v>
      </c>
      <c r="BH31" s="394"/>
      <c r="BI31" s="394"/>
      <c r="BJ31" s="394"/>
      <c r="BK31" s="394"/>
      <c r="BL31" s="394"/>
      <c r="BM31" s="394"/>
      <c r="BN31" s="394"/>
      <c r="BO31" s="394"/>
      <c r="BP31" s="394"/>
      <c r="BQ31" s="394"/>
      <c r="BR31" s="394"/>
      <c r="BS31" s="394"/>
      <c r="BT31" s="394"/>
      <c r="BU31" s="394"/>
      <c r="BV31" s="198"/>
      <c r="BW31" s="395" t="str">
        <f>IF(BY31="","",MAX(C31:D40,U31:V40,AM31:AN40,BE31:BF40)+1)</f>
        <v/>
      </c>
      <c r="BX31" s="395"/>
      <c r="BY31" s="394" t="str">
        <f>IF('各会計、関係団体の財政状況及び健全化判断比率'!B68="","",'各会計、関係団体の財政状況及び健全化判断比率'!B68)</f>
        <v/>
      </c>
      <c r="BZ31" s="394"/>
      <c r="CA31" s="394"/>
      <c r="CB31" s="394"/>
      <c r="CC31" s="394"/>
      <c r="CD31" s="394"/>
      <c r="CE31" s="394"/>
      <c r="CF31" s="394"/>
      <c r="CG31" s="394"/>
      <c r="CH31" s="394"/>
      <c r="CI31" s="394"/>
      <c r="CJ31" s="394"/>
      <c r="CK31" s="394"/>
      <c r="CL31" s="394"/>
      <c r="CM31" s="394"/>
      <c r="CN31" s="198"/>
      <c r="CO31" s="395">
        <f>IF(CQ31="","",MAX(C31:D40,U31:V40,AM31:AN40,BE31:BF40,BW31:BX40)+1)</f>
        <v>16</v>
      </c>
      <c r="CP31" s="395"/>
      <c r="CQ31" s="394" t="str">
        <f>IF('各会計、関係団体の財政状況及び健全化判断比率'!BS7="","",'各会計、関係団体の財政状況及び健全化判断比率'!BS7)</f>
        <v>公益財団法人大分県自治人材育成センター</v>
      </c>
      <c r="CR31" s="394"/>
      <c r="CS31" s="394"/>
      <c r="CT31" s="394"/>
      <c r="CU31" s="394"/>
      <c r="CV31" s="394"/>
      <c r="CW31" s="394"/>
      <c r="CX31" s="394"/>
      <c r="CY31" s="394"/>
      <c r="CZ31" s="394"/>
      <c r="DA31" s="394"/>
      <c r="DB31" s="394"/>
      <c r="DC31" s="394"/>
      <c r="DD31" s="394"/>
      <c r="DE31" s="394"/>
      <c r="DF31" s="190"/>
      <c r="DG31" s="396" t="str">
        <f>IF('各会計、関係団体の財政状況及び健全化判断比率'!BR7="","",'各会計、関係団体の財政状況及び健全化判断比率'!BR7)</f>
        <v/>
      </c>
      <c r="DH31" s="396"/>
      <c r="DI31" s="201"/>
      <c r="DJ31" s="156"/>
      <c r="DK31" s="156"/>
      <c r="DL31" s="156"/>
      <c r="DM31" s="156"/>
      <c r="DN31" s="156"/>
      <c r="DO31" s="156"/>
    </row>
    <row r="32" spans="1:119" ht="32.25" customHeight="1" x14ac:dyDescent="0.2">
      <c r="A32" s="157"/>
      <c r="B32" s="197"/>
      <c r="C32" s="395">
        <f>IF(E32="","",C31+1)</f>
        <v>2</v>
      </c>
      <c r="D32" s="395"/>
      <c r="E32" s="394" t="str">
        <f>IF('各会計、関係団体の財政状況及び健全化判断比率'!B8="","",'各会計、関係団体の財政状況及び健全化判断比率'!B8)</f>
        <v>母子父子寡婦福祉資金特別会計</v>
      </c>
      <c r="F32" s="394"/>
      <c r="G32" s="394"/>
      <c r="H32" s="394"/>
      <c r="I32" s="394"/>
      <c r="J32" s="394"/>
      <c r="K32" s="394"/>
      <c r="L32" s="394"/>
      <c r="M32" s="394"/>
      <c r="N32" s="394"/>
      <c r="O32" s="394"/>
      <c r="P32" s="394"/>
      <c r="Q32" s="394"/>
      <c r="R32" s="394"/>
      <c r="S32" s="394"/>
      <c r="T32" s="198"/>
      <c r="U32" s="395" t="str">
        <f t="shared" ref="U32:U40" si="0">IF(W32="","",U31+1)</f>
        <v/>
      </c>
      <c r="V32" s="395"/>
      <c r="W32" s="394"/>
      <c r="X32" s="394"/>
      <c r="Y32" s="394"/>
      <c r="Z32" s="394"/>
      <c r="AA32" s="394"/>
      <c r="AB32" s="394"/>
      <c r="AC32" s="394"/>
      <c r="AD32" s="394"/>
      <c r="AE32" s="394"/>
      <c r="AF32" s="394"/>
      <c r="AG32" s="394"/>
      <c r="AH32" s="394"/>
      <c r="AI32" s="394"/>
      <c r="AJ32" s="394"/>
      <c r="AK32" s="394"/>
      <c r="AL32" s="198"/>
      <c r="AM32" s="395">
        <f t="shared" ref="AM32:AM40" si="1">IF(AO32="","",AM31+1)</f>
        <v>11</v>
      </c>
      <c r="AN32" s="395"/>
      <c r="AO32" s="394" t="str">
        <f>IF('各会計、関係団体の財政状況及び健全化判断比率'!B30="","",'各会計、関係団体の財政状況及び健全化判断比率'!B30)</f>
        <v>大分県工業用水道事業会計</v>
      </c>
      <c r="AP32" s="394"/>
      <c r="AQ32" s="394"/>
      <c r="AR32" s="394"/>
      <c r="AS32" s="394"/>
      <c r="AT32" s="394"/>
      <c r="AU32" s="394"/>
      <c r="AV32" s="394"/>
      <c r="AW32" s="394"/>
      <c r="AX32" s="394"/>
      <c r="AY32" s="394"/>
      <c r="AZ32" s="394"/>
      <c r="BA32" s="394"/>
      <c r="BB32" s="394"/>
      <c r="BC32" s="394"/>
      <c r="BD32" s="198"/>
      <c r="BE32" s="395">
        <f t="shared" ref="BE32:BE40" si="2">IF(BG32="","",BE31+1)</f>
        <v>14</v>
      </c>
      <c r="BF32" s="395"/>
      <c r="BG32" s="394" t="str">
        <f>IF('各会計、関係団体の財政状況及び健全化判断比率'!B33="","",'各会計、関係団体の財政状況及び健全化判断比率'!B33)</f>
        <v>大分県流通業務団地造成事業特別会計</v>
      </c>
      <c r="BH32" s="394"/>
      <c r="BI32" s="394"/>
      <c r="BJ32" s="394"/>
      <c r="BK32" s="394"/>
      <c r="BL32" s="394"/>
      <c r="BM32" s="394"/>
      <c r="BN32" s="394"/>
      <c r="BO32" s="394"/>
      <c r="BP32" s="394"/>
      <c r="BQ32" s="394"/>
      <c r="BR32" s="394"/>
      <c r="BS32" s="394"/>
      <c r="BT32" s="394"/>
      <c r="BU32" s="394"/>
      <c r="BV32" s="198"/>
      <c r="BW32" s="395" t="str">
        <f t="shared" ref="BW32:BW40" si="3">IF(BY32="","",BW31+1)</f>
        <v/>
      </c>
      <c r="BX32" s="395"/>
      <c r="BY32" s="394" t="str">
        <f>IF('各会計、関係団体の財政状況及び健全化判断比率'!B69="","",'各会計、関係団体の財政状況及び健全化判断比率'!B69)</f>
        <v/>
      </c>
      <c r="BZ32" s="394"/>
      <c r="CA32" s="394"/>
      <c r="CB32" s="394"/>
      <c r="CC32" s="394"/>
      <c r="CD32" s="394"/>
      <c r="CE32" s="394"/>
      <c r="CF32" s="394"/>
      <c r="CG32" s="394"/>
      <c r="CH32" s="394"/>
      <c r="CI32" s="394"/>
      <c r="CJ32" s="394"/>
      <c r="CK32" s="394"/>
      <c r="CL32" s="394"/>
      <c r="CM32" s="394"/>
      <c r="CN32" s="198"/>
      <c r="CO32" s="395">
        <f t="shared" ref="CO32:CO40" si="4">IF(CQ32="","",CO31+1)</f>
        <v>17</v>
      </c>
      <c r="CP32" s="395"/>
      <c r="CQ32" s="394" t="str">
        <f>IF('各会計、関係団体の財政状況及び健全化判断比率'!BS8="","",'各会計、関係団体の財政状況及び健全化判断比率'!BS8)</f>
        <v>公益財団法人大分県芸術文化スポーツ振興財団</v>
      </c>
      <c r="CR32" s="394"/>
      <c r="CS32" s="394"/>
      <c r="CT32" s="394"/>
      <c r="CU32" s="394"/>
      <c r="CV32" s="394"/>
      <c r="CW32" s="394"/>
      <c r="CX32" s="394"/>
      <c r="CY32" s="394"/>
      <c r="CZ32" s="394"/>
      <c r="DA32" s="394"/>
      <c r="DB32" s="394"/>
      <c r="DC32" s="394"/>
      <c r="DD32" s="394"/>
      <c r="DE32" s="394"/>
      <c r="DF32" s="190"/>
      <c r="DG32" s="396" t="str">
        <f>IF('各会計、関係団体の財政状況及び健全化判断比率'!BR8="","",'各会計、関係団体の財政状況及び健全化判断比率'!BR8)</f>
        <v/>
      </c>
      <c r="DH32" s="396"/>
      <c r="DI32" s="201"/>
      <c r="DJ32" s="156"/>
      <c r="DK32" s="156"/>
      <c r="DL32" s="156"/>
      <c r="DM32" s="156"/>
      <c r="DN32" s="156"/>
      <c r="DO32" s="156"/>
    </row>
    <row r="33" spans="1:119" ht="32.25" customHeight="1" x14ac:dyDescent="0.2">
      <c r="A33" s="157"/>
      <c r="B33" s="197"/>
      <c r="C33" s="395">
        <f>IF(E33="","",C32+1)</f>
        <v>3</v>
      </c>
      <c r="D33" s="395"/>
      <c r="E33" s="394" t="str">
        <f>IF('各会計、関係団体の財政状況及び健全化判断比率'!B9="","",'各会計、関係団体の財政状況及び健全化判断比率'!B9)</f>
        <v>県営林事業特別会計</v>
      </c>
      <c r="F33" s="394"/>
      <c r="G33" s="394"/>
      <c r="H33" s="394"/>
      <c r="I33" s="394"/>
      <c r="J33" s="394"/>
      <c r="K33" s="394"/>
      <c r="L33" s="394"/>
      <c r="M33" s="394"/>
      <c r="N33" s="394"/>
      <c r="O33" s="394"/>
      <c r="P33" s="394"/>
      <c r="Q33" s="394"/>
      <c r="R33" s="394"/>
      <c r="S33" s="394"/>
      <c r="T33" s="198"/>
      <c r="U33" s="395" t="str">
        <f t="shared" si="0"/>
        <v/>
      </c>
      <c r="V33" s="395"/>
      <c r="W33" s="394"/>
      <c r="X33" s="394"/>
      <c r="Y33" s="394"/>
      <c r="Z33" s="394"/>
      <c r="AA33" s="394"/>
      <c r="AB33" s="394"/>
      <c r="AC33" s="394"/>
      <c r="AD33" s="394"/>
      <c r="AE33" s="394"/>
      <c r="AF33" s="394"/>
      <c r="AG33" s="394"/>
      <c r="AH33" s="394"/>
      <c r="AI33" s="394"/>
      <c r="AJ33" s="394"/>
      <c r="AK33" s="394"/>
      <c r="AL33" s="198"/>
      <c r="AM33" s="395">
        <f t="shared" si="1"/>
        <v>12</v>
      </c>
      <c r="AN33" s="395"/>
      <c r="AO33" s="394" t="str">
        <f>IF('各会計、関係団体の財政状況及び健全化判断比率'!B31="","",'各会計、関係団体の財政状況及び健全化判断比率'!B31)</f>
        <v>大分県電気事業会計</v>
      </c>
      <c r="AP33" s="394"/>
      <c r="AQ33" s="394"/>
      <c r="AR33" s="394"/>
      <c r="AS33" s="394"/>
      <c r="AT33" s="394"/>
      <c r="AU33" s="394"/>
      <c r="AV33" s="394"/>
      <c r="AW33" s="394"/>
      <c r="AX33" s="394"/>
      <c r="AY33" s="394"/>
      <c r="AZ33" s="394"/>
      <c r="BA33" s="394"/>
      <c r="BB33" s="394"/>
      <c r="BC33" s="394"/>
      <c r="BD33" s="198"/>
      <c r="BE33" s="395">
        <f t="shared" si="2"/>
        <v>15</v>
      </c>
      <c r="BF33" s="395"/>
      <c r="BG33" s="394" t="str">
        <f>IF('各会計、関係団体の財政状況及び健全化判断比率'!B34="","",'各会計、関係団体の財政状況及び健全化判断比率'!B34)</f>
        <v>大分県臨海工業地帯建設事業特別会計</v>
      </c>
      <c r="BH33" s="394"/>
      <c r="BI33" s="394"/>
      <c r="BJ33" s="394"/>
      <c r="BK33" s="394"/>
      <c r="BL33" s="394"/>
      <c r="BM33" s="394"/>
      <c r="BN33" s="394"/>
      <c r="BO33" s="394"/>
      <c r="BP33" s="394"/>
      <c r="BQ33" s="394"/>
      <c r="BR33" s="394"/>
      <c r="BS33" s="394"/>
      <c r="BT33" s="394"/>
      <c r="BU33" s="394"/>
      <c r="BV33" s="198"/>
      <c r="BW33" s="395" t="str">
        <f t="shared" si="3"/>
        <v/>
      </c>
      <c r="BX33" s="395"/>
      <c r="BY33" s="394" t="str">
        <f>IF('各会計、関係団体の財政状況及び健全化判断比率'!B70="","",'各会計、関係団体の財政状況及び健全化判断比率'!B70)</f>
        <v/>
      </c>
      <c r="BZ33" s="394"/>
      <c r="CA33" s="394"/>
      <c r="CB33" s="394"/>
      <c r="CC33" s="394"/>
      <c r="CD33" s="394"/>
      <c r="CE33" s="394"/>
      <c r="CF33" s="394"/>
      <c r="CG33" s="394"/>
      <c r="CH33" s="394"/>
      <c r="CI33" s="394"/>
      <c r="CJ33" s="394"/>
      <c r="CK33" s="394"/>
      <c r="CL33" s="394"/>
      <c r="CM33" s="394"/>
      <c r="CN33" s="198"/>
      <c r="CO33" s="395">
        <f t="shared" si="4"/>
        <v>18</v>
      </c>
      <c r="CP33" s="395"/>
      <c r="CQ33" s="394" t="str">
        <f>IF('各会計、関係団体の財政状況及び健全化判断比率'!BS9="","",'各会計、関係団体の財政状況及び健全化判断比率'!BS9)</f>
        <v>大分高速鉄道保有株式会社</v>
      </c>
      <c r="CR33" s="394"/>
      <c r="CS33" s="394"/>
      <c r="CT33" s="394"/>
      <c r="CU33" s="394"/>
      <c r="CV33" s="394"/>
      <c r="CW33" s="394"/>
      <c r="CX33" s="394"/>
      <c r="CY33" s="394"/>
      <c r="CZ33" s="394"/>
      <c r="DA33" s="394"/>
      <c r="DB33" s="394"/>
      <c r="DC33" s="394"/>
      <c r="DD33" s="394"/>
      <c r="DE33" s="394"/>
      <c r="DF33" s="190"/>
      <c r="DG33" s="396" t="str">
        <f>IF('各会計、関係団体の財政状況及び健全化判断比率'!BR9="","",'各会計、関係団体の財政状況及び健全化判断比率'!BR9)</f>
        <v/>
      </c>
      <c r="DH33" s="396"/>
      <c r="DI33" s="201"/>
      <c r="DJ33" s="156"/>
      <c r="DK33" s="156"/>
      <c r="DL33" s="156"/>
      <c r="DM33" s="156"/>
      <c r="DN33" s="156"/>
      <c r="DO33" s="156"/>
    </row>
    <row r="34" spans="1:119" ht="32.25" customHeight="1" x14ac:dyDescent="0.2">
      <c r="A34" s="157"/>
      <c r="B34" s="197"/>
      <c r="C34" s="395">
        <f>IF(E34="","",C33+1)</f>
        <v>4</v>
      </c>
      <c r="D34" s="395"/>
      <c r="E34" s="394" t="str">
        <f>IF('各会計、関係団体の財政状況及び健全化判断比率'!B10="","",'各会計、関係団体の財政状況及び健全化判断比率'!B10)</f>
        <v>林業・木材産業改善資金特別会計</v>
      </c>
      <c r="F34" s="394"/>
      <c r="G34" s="394"/>
      <c r="H34" s="394"/>
      <c r="I34" s="394"/>
      <c r="J34" s="394"/>
      <c r="K34" s="394"/>
      <c r="L34" s="394"/>
      <c r="M34" s="394"/>
      <c r="N34" s="394"/>
      <c r="O34" s="394"/>
      <c r="P34" s="394"/>
      <c r="Q34" s="394"/>
      <c r="R34" s="394"/>
      <c r="S34" s="394"/>
      <c r="T34" s="198"/>
      <c r="U34" s="395" t="str">
        <f t="shared" si="0"/>
        <v/>
      </c>
      <c r="V34" s="395"/>
      <c r="W34" s="394"/>
      <c r="X34" s="394"/>
      <c r="Y34" s="394"/>
      <c r="Z34" s="394"/>
      <c r="AA34" s="394"/>
      <c r="AB34" s="394"/>
      <c r="AC34" s="394"/>
      <c r="AD34" s="394"/>
      <c r="AE34" s="394"/>
      <c r="AF34" s="394"/>
      <c r="AG34" s="394"/>
      <c r="AH34" s="394"/>
      <c r="AI34" s="394"/>
      <c r="AJ34" s="394"/>
      <c r="AK34" s="394"/>
      <c r="AL34" s="198"/>
      <c r="AM34" s="395" t="str">
        <f t="shared" si="1"/>
        <v/>
      </c>
      <c r="AN34" s="395"/>
      <c r="AO34" s="394"/>
      <c r="AP34" s="394"/>
      <c r="AQ34" s="394"/>
      <c r="AR34" s="394"/>
      <c r="AS34" s="394"/>
      <c r="AT34" s="394"/>
      <c r="AU34" s="394"/>
      <c r="AV34" s="394"/>
      <c r="AW34" s="394"/>
      <c r="AX34" s="394"/>
      <c r="AY34" s="394"/>
      <c r="AZ34" s="394"/>
      <c r="BA34" s="394"/>
      <c r="BB34" s="394"/>
      <c r="BC34" s="394"/>
      <c r="BD34" s="198"/>
      <c r="BE34" s="395" t="str">
        <f t="shared" si="2"/>
        <v/>
      </c>
      <c r="BF34" s="395"/>
      <c r="BG34" s="394"/>
      <c r="BH34" s="394"/>
      <c r="BI34" s="394"/>
      <c r="BJ34" s="394"/>
      <c r="BK34" s="394"/>
      <c r="BL34" s="394"/>
      <c r="BM34" s="394"/>
      <c r="BN34" s="394"/>
      <c r="BO34" s="394"/>
      <c r="BP34" s="394"/>
      <c r="BQ34" s="394"/>
      <c r="BR34" s="394"/>
      <c r="BS34" s="394"/>
      <c r="BT34" s="394"/>
      <c r="BU34" s="394"/>
      <c r="BV34" s="198"/>
      <c r="BW34" s="395" t="str">
        <f t="shared" si="3"/>
        <v/>
      </c>
      <c r="BX34" s="395"/>
      <c r="BY34" s="394" t="str">
        <f>IF('各会計、関係団体の財政状況及び健全化判断比率'!B71="","",'各会計、関係団体の財政状況及び健全化判断比率'!B71)</f>
        <v/>
      </c>
      <c r="BZ34" s="394"/>
      <c r="CA34" s="394"/>
      <c r="CB34" s="394"/>
      <c r="CC34" s="394"/>
      <c r="CD34" s="394"/>
      <c r="CE34" s="394"/>
      <c r="CF34" s="394"/>
      <c r="CG34" s="394"/>
      <c r="CH34" s="394"/>
      <c r="CI34" s="394"/>
      <c r="CJ34" s="394"/>
      <c r="CK34" s="394"/>
      <c r="CL34" s="394"/>
      <c r="CM34" s="394"/>
      <c r="CN34" s="198"/>
      <c r="CO34" s="395">
        <f t="shared" si="4"/>
        <v>19</v>
      </c>
      <c r="CP34" s="395"/>
      <c r="CQ34" s="394" t="str">
        <f>IF('各会計、関係団体の財政状況及び健全化判断比率'!BS10="","",'各会計、関係団体の財政状況及び健全化判断比率'!BS10)</f>
        <v>大分航空ターミナル株式会社</v>
      </c>
      <c r="CR34" s="394"/>
      <c r="CS34" s="394"/>
      <c r="CT34" s="394"/>
      <c r="CU34" s="394"/>
      <c r="CV34" s="394"/>
      <c r="CW34" s="394"/>
      <c r="CX34" s="394"/>
      <c r="CY34" s="394"/>
      <c r="CZ34" s="394"/>
      <c r="DA34" s="394"/>
      <c r="DB34" s="394"/>
      <c r="DC34" s="394"/>
      <c r="DD34" s="394"/>
      <c r="DE34" s="394"/>
      <c r="DF34" s="190"/>
      <c r="DG34" s="396" t="str">
        <f>IF('各会計、関係団体の財政状況及び健全化判断比率'!BR10="","",'各会計、関係団体の財政状況及び健全化判断比率'!BR10)</f>
        <v/>
      </c>
      <c r="DH34" s="396"/>
      <c r="DI34" s="201"/>
      <c r="DJ34" s="156"/>
      <c r="DK34" s="156"/>
      <c r="DL34" s="156"/>
      <c r="DM34" s="156"/>
      <c r="DN34" s="156"/>
      <c r="DO34" s="156"/>
    </row>
    <row r="35" spans="1:119" ht="32.25" customHeight="1" x14ac:dyDescent="0.2">
      <c r="A35" s="157"/>
      <c r="B35" s="197"/>
      <c r="C35" s="395">
        <f t="shared" ref="C35:C40" si="5">IF(E35="","",C34+1)</f>
        <v>5</v>
      </c>
      <c r="D35" s="395"/>
      <c r="E35" s="394" t="str">
        <f>IF('各会計、関係団体の財政状況及び健全化判断比率'!B11="","",'各会計、関係団体の財政状況及び健全化判断比率'!B11)</f>
        <v>沿岸漁業改善資金特別会計</v>
      </c>
      <c r="F35" s="394"/>
      <c r="G35" s="394"/>
      <c r="H35" s="394"/>
      <c r="I35" s="394"/>
      <c r="J35" s="394"/>
      <c r="K35" s="394"/>
      <c r="L35" s="394"/>
      <c r="M35" s="394"/>
      <c r="N35" s="394"/>
      <c r="O35" s="394"/>
      <c r="P35" s="394"/>
      <c r="Q35" s="394"/>
      <c r="R35" s="394"/>
      <c r="S35" s="394"/>
      <c r="T35" s="198"/>
      <c r="U35" s="395" t="str">
        <f t="shared" si="0"/>
        <v/>
      </c>
      <c r="V35" s="395"/>
      <c r="W35" s="394"/>
      <c r="X35" s="394"/>
      <c r="Y35" s="394"/>
      <c r="Z35" s="394"/>
      <c r="AA35" s="394"/>
      <c r="AB35" s="394"/>
      <c r="AC35" s="394"/>
      <c r="AD35" s="394"/>
      <c r="AE35" s="394"/>
      <c r="AF35" s="394"/>
      <c r="AG35" s="394"/>
      <c r="AH35" s="394"/>
      <c r="AI35" s="394"/>
      <c r="AJ35" s="394"/>
      <c r="AK35" s="394"/>
      <c r="AL35" s="198"/>
      <c r="AM35" s="395" t="str">
        <f t="shared" si="1"/>
        <v/>
      </c>
      <c r="AN35" s="395"/>
      <c r="AO35" s="394"/>
      <c r="AP35" s="394"/>
      <c r="AQ35" s="394"/>
      <c r="AR35" s="394"/>
      <c r="AS35" s="394"/>
      <c r="AT35" s="394"/>
      <c r="AU35" s="394"/>
      <c r="AV35" s="394"/>
      <c r="AW35" s="394"/>
      <c r="AX35" s="394"/>
      <c r="AY35" s="394"/>
      <c r="AZ35" s="394"/>
      <c r="BA35" s="394"/>
      <c r="BB35" s="394"/>
      <c r="BC35" s="394"/>
      <c r="BD35" s="198"/>
      <c r="BE35" s="395" t="str">
        <f t="shared" si="2"/>
        <v/>
      </c>
      <c r="BF35" s="395"/>
      <c r="BG35" s="394"/>
      <c r="BH35" s="394"/>
      <c r="BI35" s="394"/>
      <c r="BJ35" s="394"/>
      <c r="BK35" s="394"/>
      <c r="BL35" s="394"/>
      <c r="BM35" s="394"/>
      <c r="BN35" s="394"/>
      <c r="BO35" s="394"/>
      <c r="BP35" s="394"/>
      <c r="BQ35" s="394"/>
      <c r="BR35" s="394"/>
      <c r="BS35" s="394"/>
      <c r="BT35" s="394"/>
      <c r="BU35" s="394"/>
      <c r="BV35" s="198"/>
      <c r="BW35" s="395" t="str">
        <f t="shared" si="3"/>
        <v/>
      </c>
      <c r="BX35" s="395"/>
      <c r="BY35" s="394" t="str">
        <f>IF('各会計、関係団体の財政状況及び健全化判断比率'!B72="","",'各会計、関係団体の財政状況及び健全化判断比率'!B72)</f>
        <v/>
      </c>
      <c r="BZ35" s="394"/>
      <c r="CA35" s="394"/>
      <c r="CB35" s="394"/>
      <c r="CC35" s="394"/>
      <c r="CD35" s="394"/>
      <c r="CE35" s="394"/>
      <c r="CF35" s="394"/>
      <c r="CG35" s="394"/>
      <c r="CH35" s="394"/>
      <c r="CI35" s="394"/>
      <c r="CJ35" s="394"/>
      <c r="CK35" s="394"/>
      <c r="CL35" s="394"/>
      <c r="CM35" s="394"/>
      <c r="CN35" s="198"/>
      <c r="CO35" s="395">
        <f t="shared" si="4"/>
        <v>20</v>
      </c>
      <c r="CP35" s="395"/>
      <c r="CQ35" s="394" t="str">
        <f>IF('各会計、関係団体の財政状況及び健全化判断比率'!BS11="","",'各会計、関係団体の財政状況及び健全化判断比率'!BS11)</f>
        <v>公益社団法人ツーリズムおおいた</v>
      </c>
      <c r="CR35" s="394"/>
      <c r="CS35" s="394"/>
      <c r="CT35" s="394"/>
      <c r="CU35" s="394"/>
      <c r="CV35" s="394"/>
      <c r="CW35" s="394"/>
      <c r="CX35" s="394"/>
      <c r="CY35" s="394"/>
      <c r="CZ35" s="394"/>
      <c r="DA35" s="394"/>
      <c r="DB35" s="394"/>
      <c r="DC35" s="394"/>
      <c r="DD35" s="394"/>
      <c r="DE35" s="394"/>
      <c r="DF35" s="190"/>
      <c r="DG35" s="396" t="str">
        <f>IF('各会計、関係団体の財政状況及び健全化判断比率'!BR11="","",'各会計、関係団体の財政状況及び健全化判断比率'!BR11)</f>
        <v/>
      </c>
      <c r="DH35" s="396"/>
      <c r="DI35" s="201"/>
      <c r="DJ35" s="156"/>
      <c r="DK35" s="156"/>
      <c r="DL35" s="156"/>
      <c r="DM35" s="156"/>
      <c r="DN35" s="156"/>
      <c r="DO35" s="156"/>
    </row>
    <row r="36" spans="1:119" ht="32.25" customHeight="1" x14ac:dyDescent="0.2">
      <c r="A36" s="157"/>
      <c r="B36" s="197"/>
      <c r="C36" s="395">
        <f t="shared" si="5"/>
        <v>6</v>
      </c>
      <c r="D36" s="395"/>
      <c r="E36" s="394" t="str">
        <f>IF('各会計、関係団体の財政状況及び健全化判断比率'!B12="","",'各会計、関係団体の財政状況及び健全化判断比率'!B12)</f>
        <v>中小企業設備導入資金特別会計</v>
      </c>
      <c r="F36" s="394"/>
      <c r="G36" s="394"/>
      <c r="H36" s="394"/>
      <c r="I36" s="394"/>
      <c r="J36" s="394"/>
      <c r="K36" s="394"/>
      <c r="L36" s="394"/>
      <c r="M36" s="394"/>
      <c r="N36" s="394"/>
      <c r="O36" s="394"/>
      <c r="P36" s="394"/>
      <c r="Q36" s="394"/>
      <c r="R36" s="394"/>
      <c r="S36" s="394"/>
      <c r="T36" s="198"/>
      <c r="U36" s="395" t="str">
        <f t="shared" si="0"/>
        <v/>
      </c>
      <c r="V36" s="395"/>
      <c r="W36" s="394"/>
      <c r="X36" s="394"/>
      <c r="Y36" s="394"/>
      <c r="Z36" s="394"/>
      <c r="AA36" s="394"/>
      <c r="AB36" s="394"/>
      <c r="AC36" s="394"/>
      <c r="AD36" s="394"/>
      <c r="AE36" s="394"/>
      <c r="AF36" s="394"/>
      <c r="AG36" s="394"/>
      <c r="AH36" s="394"/>
      <c r="AI36" s="394"/>
      <c r="AJ36" s="394"/>
      <c r="AK36" s="394"/>
      <c r="AL36" s="198"/>
      <c r="AM36" s="395" t="str">
        <f t="shared" si="1"/>
        <v/>
      </c>
      <c r="AN36" s="395"/>
      <c r="AO36" s="394"/>
      <c r="AP36" s="394"/>
      <c r="AQ36" s="394"/>
      <c r="AR36" s="394"/>
      <c r="AS36" s="394"/>
      <c r="AT36" s="394"/>
      <c r="AU36" s="394"/>
      <c r="AV36" s="394"/>
      <c r="AW36" s="394"/>
      <c r="AX36" s="394"/>
      <c r="AY36" s="394"/>
      <c r="AZ36" s="394"/>
      <c r="BA36" s="394"/>
      <c r="BB36" s="394"/>
      <c r="BC36" s="394"/>
      <c r="BD36" s="198"/>
      <c r="BE36" s="395" t="str">
        <f t="shared" si="2"/>
        <v/>
      </c>
      <c r="BF36" s="395"/>
      <c r="BG36" s="394"/>
      <c r="BH36" s="394"/>
      <c r="BI36" s="394"/>
      <c r="BJ36" s="394"/>
      <c r="BK36" s="394"/>
      <c r="BL36" s="394"/>
      <c r="BM36" s="394"/>
      <c r="BN36" s="394"/>
      <c r="BO36" s="394"/>
      <c r="BP36" s="394"/>
      <c r="BQ36" s="394"/>
      <c r="BR36" s="394"/>
      <c r="BS36" s="394"/>
      <c r="BT36" s="394"/>
      <c r="BU36" s="394"/>
      <c r="BV36" s="198"/>
      <c r="BW36" s="395" t="str">
        <f t="shared" si="3"/>
        <v/>
      </c>
      <c r="BX36" s="395"/>
      <c r="BY36" s="394" t="str">
        <f>IF('各会計、関係団体の財政状況及び健全化判断比率'!B73="","",'各会計、関係団体の財政状況及び健全化判断比率'!B73)</f>
        <v/>
      </c>
      <c r="BZ36" s="394"/>
      <c r="CA36" s="394"/>
      <c r="CB36" s="394"/>
      <c r="CC36" s="394"/>
      <c r="CD36" s="394"/>
      <c r="CE36" s="394"/>
      <c r="CF36" s="394"/>
      <c r="CG36" s="394"/>
      <c r="CH36" s="394"/>
      <c r="CI36" s="394"/>
      <c r="CJ36" s="394"/>
      <c r="CK36" s="394"/>
      <c r="CL36" s="394"/>
      <c r="CM36" s="394"/>
      <c r="CN36" s="198"/>
      <c r="CO36" s="395">
        <f t="shared" si="4"/>
        <v>21</v>
      </c>
      <c r="CP36" s="395"/>
      <c r="CQ36" s="394" t="str">
        <f>IF('各会計、関係団体の財政状況及び健全化判断比率'!BS12="","",'各会計、関係団体の財政状況及び健全化判断比率'!BS12)</f>
        <v>公益財団法人大分県臓器移植医療協会</v>
      </c>
      <c r="CR36" s="394"/>
      <c r="CS36" s="394"/>
      <c r="CT36" s="394"/>
      <c r="CU36" s="394"/>
      <c r="CV36" s="394"/>
      <c r="CW36" s="394"/>
      <c r="CX36" s="394"/>
      <c r="CY36" s="394"/>
      <c r="CZ36" s="394"/>
      <c r="DA36" s="394"/>
      <c r="DB36" s="394"/>
      <c r="DC36" s="394"/>
      <c r="DD36" s="394"/>
      <c r="DE36" s="394"/>
      <c r="DF36" s="190"/>
      <c r="DG36" s="396" t="str">
        <f>IF('各会計、関係団体の財政状況及び健全化判断比率'!BR12="","",'各会計、関係団体の財政状況及び健全化判断比率'!BR12)</f>
        <v/>
      </c>
      <c r="DH36" s="396"/>
      <c r="DI36" s="201"/>
      <c r="DJ36" s="156"/>
      <c r="DK36" s="156"/>
      <c r="DL36" s="156"/>
      <c r="DM36" s="156"/>
      <c r="DN36" s="156"/>
      <c r="DO36" s="156"/>
    </row>
    <row r="37" spans="1:119" ht="32.25" customHeight="1" x14ac:dyDescent="0.2">
      <c r="A37" s="157"/>
      <c r="B37" s="197"/>
      <c r="C37" s="395">
        <f t="shared" si="5"/>
        <v>7</v>
      </c>
      <c r="D37" s="395"/>
      <c r="E37" s="394" t="str">
        <f>IF('各会計、関係団体の財政状況及び健全化判断比率'!B13="","",'各会計、関係団体の財政状況及び健全化判断比率'!B13)</f>
        <v>用品調達特別会計</v>
      </c>
      <c r="F37" s="394"/>
      <c r="G37" s="394"/>
      <c r="H37" s="394"/>
      <c r="I37" s="394"/>
      <c r="J37" s="394"/>
      <c r="K37" s="394"/>
      <c r="L37" s="394"/>
      <c r="M37" s="394"/>
      <c r="N37" s="394"/>
      <c r="O37" s="394"/>
      <c r="P37" s="394"/>
      <c r="Q37" s="394"/>
      <c r="R37" s="394"/>
      <c r="S37" s="394"/>
      <c r="T37" s="198"/>
      <c r="U37" s="395" t="str">
        <f t="shared" si="0"/>
        <v/>
      </c>
      <c r="V37" s="395"/>
      <c r="W37" s="394"/>
      <c r="X37" s="394"/>
      <c r="Y37" s="394"/>
      <c r="Z37" s="394"/>
      <c r="AA37" s="394"/>
      <c r="AB37" s="394"/>
      <c r="AC37" s="394"/>
      <c r="AD37" s="394"/>
      <c r="AE37" s="394"/>
      <c r="AF37" s="394"/>
      <c r="AG37" s="394"/>
      <c r="AH37" s="394"/>
      <c r="AI37" s="394"/>
      <c r="AJ37" s="394"/>
      <c r="AK37" s="394"/>
      <c r="AL37" s="198"/>
      <c r="AM37" s="395" t="str">
        <f t="shared" si="1"/>
        <v/>
      </c>
      <c r="AN37" s="395"/>
      <c r="AO37" s="394"/>
      <c r="AP37" s="394"/>
      <c r="AQ37" s="394"/>
      <c r="AR37" s="394"/>
      <c r="AS37" s="394"/>
      <c r="AT37" s="394"/>
      <c r="AU37" s="394"/>
      <c r="AV37" s="394"/>
      <c r="AW37" s="394"/>
      <c r="AX37" s="394"/>
      <c r="AY37" s="394"/>
      <c r="AZ37" s="394"/>
      <c r="BA37" s="394"/>
      <c r="BB37" s="394"/>
      <c r="BC37" s="394"/>
      <c r="BD37" s="198"/>
      <c r="BE37" s="395" t="str">
        <f t="shared" si="2"/>
        <v/>
      </c>
      <c r="BF37" s="395"/>
      <c r="BG37" s="394"/>
      <c r="BH37" s="394"/>
      <c r="BI37" s="394"/>
      <c r="BJ37" s="394"/>
      <c r="BK37" s="394"/>
      <c r="BL37" s="394"/>
      <c r="BM37" s="394"/>
      <c r="BN37" s="394"/>
      <c r="BO37" s="394"/>
      <c r="BP37" s="394"/>
      <c r="BQ37" s="394"/>
      <c r="BR37" s="394"/>
      <c r="BS37" s="394"/>
      <c r="BT37" s="394"/>
      <c r="BU37" s="394"/>
      <c r="BV37" s="198"/>
      <c r="BW37" s="395" t="str">
        <f t="shared" si="3"/>
        <v/>
      </c>
      <c r="BX37" s="395"/>
      <c r="BY37" s="394" t="str">
        <f>IF('各会計、関係団体の財政状況及び健全化判断比率'!B74="","",'各会計、関係団体の財政状況及び健全化判断比率'!B74)</f>
        <v/>
      </c>
      <c r="BZ37" s="394"/>
      <c r="CA37" s="394"/>
      <c r="CB37" s="394"/>
      <c r="CC37" s="394"/>
      <c r="CD37" s="394"/>
      <c r="CE37" s="394"/>
      <c r="CF37" s="394"/>
      <c r="CG37" s="394"/>
      <c r="CH37" s="394"/>
      <c r="CI37" s="394"/>
      <c r="CJ37" s="394"/>
      <c r="CK37" s="394"/>
      <c r="CL37" s="394"/>
      <c r="CM37" s="394"/>
      <c r="CN37" s="198"/>
      <c r="CO37" s="395">
        <f t="shared" si="4"/>
        <v>22</v>
      </c>
      <c r="CP37" s="395"/>
      <c r="CQ37" s="394" t="str">
        <f>IF('各会計、関係団体の財政状況及び健全化判断比率'!BS13="","",'各会計、関係団体の財政状況及び健全化判断比率'!BS13)</f>
        <v>公益財団法人大分県地域保健支援センター</v>
      </c>
      <c r="CR37" s="394"/>
      <c r="CS37" s="394"/>
      <c r="CT37" s="394"/>
      <c r="CU37" s="394"/>
      <c r="CV37" s="394"/>
      <c r="CW37" s="394"/>
      <c r="CX37" s="394"/>
      <c r="CY37" s="394"/>
      <c r="CZ37" s="394"/>
      <c r="DA37" s="394"/>
      <c r="DB37" s="394"/>
      <c r="DC37" s="394"/>
      <c r="DD37" s="394"/>
      <c r="DE37" s="394"/>
      <c r="DF37" s="190"/>
      <c r="DG37" s="396" t="str">
        <f>IF('各会計、関係団体の財政状況及び健全化判断比率'!BR13="","",'各会計、関係団体の財政状況及び健全化判断比率'!BR13)</f>
        <v/>
      </c>
      <c r="DH37" s="396"/>
      <c r="DI37" s="201"/>
      <c r="DJ37" s="156"/>
      <c r="DK37" s="156"/>
      <c r="DL37" s="156"/>
      <c r="DM37" s="156"/>
      <c r="DN37" s="156"/>
      <c r="DO37" s="156"/>
    </row>
    <row r="38" spans="1:119" ht="32.25" customHeight="1" x14ac:dyDescent="0.2">
      <c r="A38" s="157"/>
      <c r="B38" s="197"/>
      <c r="C38" s="395">
        <f t="shared" si="5"/>
        <v>8</v>
      </c>
      <c r="D38" s="395"/>
      <c r="E38" s="394" t="str">
        <f>IF('各会計、関係団体の財政状況及び健全化判断比率'!B14="","",'各会計、関係団体の財政状況及び健全化判断比率'!B14)</f>
        <v>公債管理特別会計</v>
      </c>
      <c r="F38" s="394"/>
      <c r="G38" s="394"/>
      <c r="H38" s="394"/>
      <c r="I38" s="394"/>
      <c r="J38" s="394"/>
      <c r="K38" s="394"/>
      <c r="L38" s="394"/>
      <c r="M38" s="394"/>
      <c r="N38" s="394"/>
      <c r="O38" s="394"/>
      <c r="P38" s="394"/>
      <c r="Q38" s="394"/>
      <c r="R38" s="394"/>
      <c r="S38" s="394"/>
      <c r="T38" s="198"/>
      <c r="U38" s="395" t="str">
        <f t="shared" si="0"/>
        <v/>
      </c>
      <c r="V38" s="395"/>
      <c r="W38" s="394"/>
      <c r="X38" s="394"/>
      <c r="Y38" s="394"/>
      <c r="Z38" s="394"/>
      <c r="AA38" s="394"/>
      <c r="AB38" s="394"/>
      <c r="AC38" s="394"/>
      <c r="AD38" s="394"/>
      <c r="AE38" s="394"/>
      <c r="AF38" s="394"/>
      <c r="AG38" s="394"/>
      <c r="AH38" s="394"/>
      <c r="AI38" s="394"/>
      <c r="AJ38" s="394"/>
      <c r="AK38" s="394"/>
      <c r="AL38" s="198"/>
      <c r="AM38" s="395" t="str">
        <f t="shared" si="1"/>
        <v/>
      </c>
      <c r="AN38" s="395"/>
      <c r="AO38" s="394"/>
      <c r="AP38" s="394"/>
      <c r="AQ38" s="394"/>
      <c r="AR38" s="394"/>
      <c r="AS38" s="394"/>
      <c r="AT38" s="394"/>
      <c r="AU38" s="394"/>
      <c r="AV38" s="394"/>
      <c r="AW38" s="394"/>
      <c r="AX38" s="394"/>
      <c r="AY38" s="394"/>
      <c r="AZ38" s="394"/>
      <c r="BA38" s="394"/>
      <c r="BB38" s="394"/>
      <c r="BC38" s="394"/>
      <c r="BD38" s="198"/>
      <c r="BE38" s="395" t="str">
        <f t="shared" si="2"/>
        <v/>
      </c>
      <c r="BF38" s="395"/>
      <c r="BG38" s="394"/>
      <c r="BH38" s="394"/>
      <c r="BI38" s="394"/>
      <c r="BJ38" s="394"/>
      <c r="BK38" s="394"/>
      <c r="BL38" s="394"/>
      <c r="BM38" s="394"/>
      <c r="BN38" s="394"/>
      <c r="BO38" s="394"/>
      <c r="BP38" s="394"/>
      <c r="BQ38" s="394"/>
      <c r="BR38" s="394"/>
      <c r="BS38" s="394"/>
      <c r="BT38" s="394"/>
      <c r="BU38" s="394"/>
      <c r="BV38" s="198"/>
      <c r="BW38" s="395" t="str">
        <f t="shared" si="3"/>
        <v/>
      </c>
      <c r="BX38" s="395"/>
      <c r="BY38" s="394" t="str">
        <f>IF('各会計、関係団体の財政状況及び健全化判断比率'!B75="","",'各会計、関係団体の財政状況及び健全化判断比率'!B75)</f>
        <v/>
      </c>
      <c r="BZ38" s="394"/>
      <c r="CA38" s="394"/>
      <c r="CB38" s="394"/>
      <c r="CC38" s="394"/>
      <c r="CD38" s="394"/>
      <c r="CE38" s="394"/>
      <c r="CF38" s="394"/>
      <c r="CG38" s="394"/>
      <c r="CH38" s="394"/>
      <c r="CI38" s="394"/>
      <c r="CJ38" s="394"/>
      <c r="CK38" s="394"/>
      <c r="CL38" s="394"/>
      <c r="CM38" s="394"/>
      <c r="CN38" s="198"/>
      <c r="CO38" s="395">
        <f t="shared" si="4"/>
        <v>23</v>
      </c>
      <c r="CP38" s="395"/>
      <c r="CQ38" s="394" t="str">
        <f>IF('各会計、関係団体の財政状況及び健全化判断比率'!BS14="","",'各会計、関係団体の財政状況及び健全化判断比率'!BS14)</f>
        <v>公益財団法人大分県生活衛生営業指導センター</v>
      </c>
      <c r="CR38" s="394"/>
      <c r="CS38" s="394"/>
      <c r="CT38" s="394"/>
      <c r="CU38" s="394"/>
      <c r="CV38" s="394"/>
      <c r="CW38" s="394"/>
      <c r="CX38" s="394"/>
      <c r="CY38" s="394"/>
      <c r="CZ38" s="394"/>
      <c r="DA38" s="394"/>
      <c r="DB38" s="394"/>
      <c r="DC38" s="394"/>
      <c r="DD38" s="394"/>
      <c r="DE38" s="394"/>
      <c r="DF38" s="190"/>
      <c r="DG38" s="396" t="str">
        <f>IF('各会計、関係団体の財政状況及び健全化判断比率'!BR14="","",'各会計、関係団体の財政状況及び健全化判断比率'!BR14)</f>
        <v/>
      </c>
      <c r="DH38" s="396"/>
      <c r="DI38" s="201"/>
      <c r="DJ38" s="156"/>
      <c r="DK38" s="156"/>
      <c r="DL38" s="156"/>
      <c r="DM38" s="156"/>
      <c r="DN38" s="156"/>
      <c r="DO38" s="156"/>
    </row>
    <row r="39" spans="1:119" ht="32.25" customHeight="1" x14ac:dyDescent="0.2">
      <c r="A39" s="157"/>
      <c r="B39" s="197"/>
      <c r="C39" s="395" t="str">
        <f t="shared" si="5"/>
        <v/>
      </c>
      <c r="D39" s="395"/>
      <c r="E39" s="394" t="str">
        <f>IF('各会計、関係団体の財政状況及び健全化判断比率'!B15="","",'各会計、関係団体の財政状況及び健全化判断比率'!B15)</f>
        <v/>
      </c>
      <c r="F39" s="394"/>
      <c r="G39" s="394"/>
      <c r="H39" s="394"/>
      <c r="I39" s="394"/>
      <c r="J39" s="394"/>
      <c r="K39" s="394"/>
      <c r="L39" s="394"/>
      <c r="M39" s="394"/>
      <c r="N39" s="394"/>
      <c r="O39" s="394"/>
      <c r="P39" s="394"/>
      <c r="Q39" s="394"/>
      <c r="R39" s="394"/>
      <c r="S39" s="394"/>
      <c r="T39" s="198"/>
      <c r="U39" s="395" t="str">
        <f t="shared" si="0"/>
        <v/>
      </c>
      <c r="V39" s="395"/>
      <c r="W39" s="394"/>
      <c r="X39" s="394"/>
      <c r="Y39" s="394"/>
      <c r="Z39" s="394"/>
      <c r="AA39" s="394"/>
      <c r="AB39" s="394"/>
      <c r="AC39" s="394"/>
      <c r="AD39" s="394"/>
      <c r="AE39" s="394"/>
      <c r="AF39" s="394"/>
      <c r="AG39" s="394"/>
      <c r="AH39" s="394"/>
      <c r="AI39" s="394"/>
      <c r="AJ39" s="394"/>
      <c r="AK39" s="394"/>
      <c r="AL39" s="198"/>
      <c r="AM39" s="395" t="str">
        <f t="shared" si="1"/>
        <v/>
      </c>
      <c r="AN39" s="395"/>
      <c r="AO39" s="394"/>
      <c r="AP39" s="394"/>
      <c r="AQ39" s="394"/>
      <c r="AR39" s="394"/>
      <c r="AS39" s="394"/>
      <c r="AT39" s="394"/>
      <c r="AU39" s="394"/>
      <c r="AV39" s="394"/>
      <c r="AW39" s="394"/>
      <c r="AX39" s="394"/>
      <c r="AY39" s="394"/>
      <c r="AZ39" s="394"/>
      <c r="BA39" s="394"/>
      <c r="BB39" s="394"/>
      <c r="BC39" s="394"/>
      <c r="BD39" s="198"/>
      <c r="BE39" s="395" t="str">
        <f t="shared" si="2"/>
        <v/>
      </c>
      <c r="BF39" s="395"/>
      <c r="BG39" s="394"/>
      <c r="BH39" s="394"/>
      <c r="BI39" s="394"/>
      <c r="BJ39" s="394"/>
      <c r="BK39" s="394"/>
      <c r="BL39" s="394"/>
      <c r="BM39" s="394"/>
      <c r="BN39" s="394"/>
      <c r="BO39" s="394"/>
      <c r="BP39" s="394"/>
      <c r="BQ39" s="394"/>
      <c r="BR39" s="394"/>
      <c r="BS39" s="394"/>
      <c r="BT39" s="394"/>
      <c r="BU39" s="394"/>
      <c r="BV39" s="198"/>
      <c r="BW39" s="395" t="str">
        <f t="shared" si="3"/>
        <v/>
      </c>
      <c r="BX39" s="395"/>
      <c r="BY39" s="394" t="str">
        <f>IF('各会計、関係団体の財政状況及び健全化判断比率'!B76="","",'各会計、関係団体の財政状況及び健全化判断比率'!B76)</f>
        <v/>
      </c>
      <c r="BZ39" s="394"/>
      <c r="CA39" s="394"/>
      <c r="CB39" s="394"/>
      <c r="CC39" s="394"/>
      <c r="CD39" s="394"/>
      <c r="CE39" s="394"/>
      <c r="CF39" s="394"/>
      <c r="CG39" s="394"/>
      <c r="CH39" s="394"/>
      <c r="CI39" s="394"/>
      <c r="CJ39" s="394"/>
      <c r="CK39" s="394"/>
      <c r="CL39" s="394"/>
      <c r="CM39" s="394"/>
      <c r="CN39" s="198"/>
      <c r="CO39" s="395">
        <f t="shared" si="4"/>
        <v>24</v>
      </c>
      <c r="CP39" s="395"/>
      <c r="CQ39" s="394" t="str">
        <f>IF('各会計、関係団体の財政状況及び健全化判断比率'!BS15="","",'各会計、関係団体の財政状況及び健全化判断比率'!BS15)</f>
        <v>公益財団法人大分県総合雇用推進協会</v>
      </c>
      <c r="CR39" s="394"/>
      <c r="CS39" s="394"/>
      <c r="CT39" s="394"/>
      <c r="CU39" s="394"/>
      <c r="CV39" s="394"/>
      <c r="CW39" s="394"/>
      <c r="CX39" s="394"/>
      <c r="CY39" s="394"/>
      <c r="CZ39" s="394"/>
      <c r="DA39" s="394"/>
      <c r="DB39" s="394"/>
      <c r="DC39" s="394"/>
      <c r="DD39" s="394"/>
      <c r="DE39" s="394"/>
      <c r="DF39" s="190"/>
      <c r="DG39" s="396" t="str">
        <f>IF('各会計、関係団体の財政状況及び健全化判断比率'!BR15="","",'各会計、関係団体の財政状況及び健全化判断比率'!BR15)</f>
        <v/>
      </c>
      <c r="DH39" s="396"/>
      <c r="DI39" s="201"/>
      <c r="DJ39" s="156"/>
      <c r="DK39" s="156"/>
      <c r="DL39" s="156"/>
      <c r="DM39" s="156"/>
      <c r="DN39" s="156"/>
      <c r="DO39" s="156"/>
    </row>
    <row r="40" spans="1:119" ht="32.25" customHeight="1" x14ac:dyDescent="0.2">
      <c r="A40" s="157"/>
      <c r="B40" s="197"/>
      <c r="C40" s="395" t="str">
        <f t="shared" si="5"/>
        <v/>
      </c>
      <c r="D40" s="395"/>
      <c r="E40" s="394" t="str">
        <f>IF('各会計、関係団体の財政状況及び健全化判断比率'!B16="","",'各会計、関係団体の財政状況及び健全化判断比率'!B16)</f>
        <v/>
      </c>
      <c r="F40" s="394"/>
      <c r="G40" s="394"/>
      <c r="H40" s="394"/>
      <c r="I40" s="394"/>
      <c r="J40" s="394"/>
      <c r="K40" s="394"/>
      <c r="L40" s="394"/>
      <c r="M40" s="394"/>
      <c r="N40" s="394"/>
      <c r="O40" s="394"/>
      <c r="P40" s="394"/>
      <c r="Q40" s="394"/>
      <c r="R40" s="394"/>
      <c r="S40" s="394"/>
      <c r="T40" s="198"/>
      <c r="U40" s="395" t="str">
        <f t="shared" si="0"/>
        <v/>
      </c>
      <c r="V40" s="395"/>
      <c r="W40" s="394"/>
      <c r="X40" s="394"/>
      <c r="Y40" s="394"/>
      <c r="Z40" s="394"/>
      <c r="AA40" s="394"/>
      <c r="AB40" s="394"/>
      <c r="AC40" s="394"/>
      <c r="AD40" s="394"/>
      <c r="AE40" s="394"/>
      <c r="AF40" s="394"/>
      <c r="AG40" s="394"/>
      <c r="AH40" s="394"/>
      <c r="AI40" s="394"/>
      <c r="AJ40" s="394"/>
      <c r="AK40" s="394"/>
      <c r="AL40" s="198"/>
      <c r="AM40" s="395" t="str">
        <f t="shared" si="1"/>
        <v/>
      </c>
      <c r="AN40" s="395"/>
      <c r="AO40" s="394"/>
      <c r="AP40" s="394"/>
      <c r="AQ40" s="394"/>
      <c r="AR40" s="394"/>
      <c r="AS40" s="394"/>
      <c r="AT40" s="394"/>
      <c r="AU40" s="394"/>
      <c r="AV40" s="394"/>
      <c r="AW40" s="394"/>
      <c r="AX40" s="394"/>
      <c r="AY40" s="394"/>
      <c r="AZ40" s="394"/>
      <c r="BA40" s="394"/>
      <c r="BB40" s="394"/>
      <c r="BC40" s="394"/>
      <c r="BD40" s="198"/>
      <c r="BE40" s="395" t="str">
        <f t="shared" si="2"/>
        <v/>
      </c>
      <c r="BF40" s="395"/>
      <c r="BG40" s="394"/>
      <c r="BH40" s="394"/>
      <c r="BI40" s="394"/>
      <c r="BJ40" s="394"/>
      <c r="BK40" s="394"/>
      <c r="BL40" s="394"/>
      <c r="BM40" s="394"/>
      <c r="BN40" s="394"/>
      <c r="BO40" s="394"/>
      <c r="BP40" s="394"/>
      <c r="BQ40" s="394"/>
      <c r="BR40" s="394"/>
      <c r="BS40" s="394"/>
      <c r="BT40" s="394"/>
      <c r="BU40" s="394"/>
      <c r="BV40" s="198"/>
      <c r="BW40" s="395" t="str">
        <f t="shared" si="3"/>
        <v/>
      </c>
      <c r="BX40" s="395"/>
      <c r="BY40" s="394" t="str">
        <f>IF('各会計、関係団体の財政状況及び健全化判断比率'!B77="","",'各会計、関係団体の財政状況及び健全化判断比率'!B77)</f>
        <v/>
      </c>
      <c r="BZ40" s="394"/>
      <c r="CA40" s="394"/>
      <c r="CB40" s="394"/>
      <c r="CC40" s="394"/>
      <c r="CD40" s="394"/>
      <c r="CE40" s="394"/>
      <c r="CF40" s="394"/>
      <c r="CG40" s="394"/>
      <c r="CH40" s="394"/>
      <c r="CI40" s="394"/>
      <c r="CJ40" s="394"/>
      <c r="CK40" s="394"/>
      <c r="CL40" s="394"/>
      <c r="CM40" s="394"/>
      <c r="CN40" s="198"/>
      <c r="CO40" s="395">
        <f t="shared" si="4"/>
        <v>25</v>
      </c>
      <c r="CP40" s="395"/>
      <c r="CQ40" s="394" t="str">
        <f>IF('各会計、関係団体の財政状況及び健全化判断比率'!BS16="","",'各会計、関係団体の財政状況及び健全化判断比率'!BS16)</f>
        <v>公益財団法人大分県産業創造機構</v>
      </c>
      <c r="CR40" s="394"/>
      <c r="CS40" s="394"/>
      <c r="CT40" s="394"/>
      <c r="CU40" s="394"/>
      <c r="CV40" s="394"/>
      <c r="CW40" s="394"/>
      <c r="CX40" s="394"/>
      <c r="CY40" s="394"/>
      <c r="CZ40" s="394"/>
      <c r="DA40" s="394"/>
      <c r="DB40" s="394"/>
      <c r="DC40" s="394"/>
      <c r="DD40" s="394"/>
      <c r="DE40" s="394"/>
      <c r="DF40" s="190"/>
      <c r="DG40" s="396" t="str">
        <f>IF('各会計、関係団体の財政状況及び健全化判断比率'!BR16="","",'各会計、関係団体の財政状況及び健全化判断比率'!BR16)</f>
        <v/>
      </c>
      <c r="DH40" s="396"/>
      <c r="DI40" s="201"/>
      <c r="DJ40" s="156"/>
      <c r="DK40" s="156"/>
      <c r="DL40" s="156"/>
      <c r="DM40" s="156"/>
      <c r="DN40" s="156"/>
      <c r="DO40" s="156"/>
    </row>
    <row r="41" spans="1:119" ht="13.5" customHeight="1" thickBot="1" x14ac:dyDescent="0.25">
      <c r="A41" s="157"/>
      <c r="B41" s="202"/>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4"/>
      <c r="DJ41" s="156"/>
      <c r="DK41" s="156"/>
      <c r="DL41" s="156"/>
      <c r="DM41" s="156"/>
      <c r="DN41" s="156"/>
      <c r="DO41" s="156"/>
    </row>
    <row r="42" spans="1:119" x14ac:dyDescent="0.2">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row>
    <row r="43" spans="1:119" x14ac:dyDescent="0.2">
      <c r="A43" s="156"/>
      <c r="B43" s="156" t="s">
        <v>174</v>
      </c>
      <c r="C43" s="156"/>
      <c r="D43" s="156"/>
      <c r="E43" s="156" t="s">
        <v>175</v>
      </c>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row>
    <row r="44" spans="1:119" x14ac:dyDescent="0.2">
      <c r="A44" s="156"/>
      <c r="B44" s="156"/>
      <c r="C44" s="156"/>
      <c r="D44" s="156"/>
      <c r="E44" s="156" t="s">
        <v>176</v>
      </c>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row>
    <row r="45" spans="1:119" x14ac:dyDescent="0.2">
      <c r="A45" s="156"/>
      <c r="B45" s="156"/>
      <c r="C45" s="156"/>
      <c r="D45" s="156"/>
      <c r="E45" s="156" t="s">
        <v>177</v>
      </c>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row>
    <row r="46" spans="1:119" x14ac:dyDescent="0.2">
      <c r="A46" s="156"/>
      <c r="B46" s="156"/>
      <c r="C46" s="156"/>
      <c r="D46" s="156"/>
      <c r="E46" s="156" t="s">
        <v>178</v>
      </c>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row>
    <row r="47" spans="1:119" x14ac:dyDescent="0.2">
      <c r="E47" s="158" t="s">
        <v>179</v>
      </c>
    </row>
    <row r="48" spans="1:119" x14ac:dyDescent="0.2">
      <c r="E48" s="158"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jzbFFz7Fqb2FARn6u0AUjCjKvWwCXikbCPoXI5H2l0nHweEIEbVk+RoPhyUzmCRY49JUHNxSCwgCcFKZL0l1BA==" saltValue="ADwMRyzfk2bbx+GkIzKyVw==" spinCount="100000" sheet="1" objects="1" scenarios="1"/>
  <customSheetViews>
    <customSheetView guid="{46A2041D-75D4-4309-A25A-49E0326CBCE6}" showGridLines="0" fitToPage="1" hiddenRows="1" hiddenColumns="1">
      <selection activeCell="U31" sqref="U31:V31"/>
      <pageMargins left="0" right="0" top="0.39370078740157483" bottom="0.39370078740157483" header="0.19685039370078741" footer="0.19685039370078741"/>
      <printOptions horizontalCentered="1"/>
      <pageSetup paperSize="9" scale="59" orientation="landscape" cellComments="asDisplayed" r:id="rId1"/>
      <headerFooter>
        <oddFooter>&amp;C&amp;P/&amp;N</oddFooter>
      </headerFooter>
    </customSheetView>
  </customSheetViews>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534</v>
      </c>
      <c r="G33" s="17" t="s">
        <v>535</v>
      </c>
      <c r="H33" s="17" t="s">
        <v>536</v>
      </c>
      <c r="I33" s="17" t="s">
        <v>537</v>
      </c>
      <c r="J33" s="18" t="s">
        <v>538</v>
      </c>
      <c r="K33" s="10"/>
      <c r="L33" s="10"/>
      <c r="M33" s="10"/>
      <c r="N33" s="10"/>
      <c r="O33" s="10"/>
      <c r="P33" s="10"/>
    </row>
    <row r="34" spans="1:16" ht="39" customHeight="1" x14ac:dyDescent="0.2">
      <c r="A34" s="10"/>
      <c r="B34" s="19"/>
      <c r="C34" s="1161" t="s">
        <v>540</v>
      </c>
      <c r="D34" s="1161"/>
      <c r="E34" s="1162"/>
      <c r="F34" s="20">
        <v>1.69</v>
      </c>
      <c r="G34" s="21">
        <v>1.74</v>
      </c>
      <c r="H34" s="21">
        <v>1.67</v>
      </c>
      <c r="I34" s="21">
        <v>1.75</v>
      </c>
      <c r="J34" s="22">
        <v>1.96</v>
      </c>
      <c r="K34" s="10"/>
      <c r="L34" s="10"/>
      <c r="M34" s="10"/>
      <c r="N34" s="10"/>
      <c r="O34" s="10"/>
      <c r="P34" s="10"/>
    </row>
    <row r="35" spans="1:16" ht="39" customHeight="1" x14ac:dyDescent="0.2">
      <c r="A35" s="10"/>
      <c r="B35" s="23"/>
      <c r="C35" s="1155" t="s">
        <v>541</v>
      </c>
      <c r="D35" s="1156"/>
      <c r="E35" s="1157"/>
      <c r="F35" s="24">
        <v>2.14</v>
      </c>
      <c r="G35" s="25">
        <v>1.69</v>
      </c>
      <c r="H35" s="25">
        <v>1.2</v>
      </c>
      <c r="I35" s="25">
        <v>1.64</v>
      </c>
      <c r="J35" s="26">
        <v>1.51</v>
      </c>
      <c r="K35" s="10"/>
      <c r="L35" s="10"/>
      <c r="M35" s="10"/>
      <c r="N35" s="10"/>
      <c r="O35" s="10"/>
      <c r="P35" s="10"/>
    </row>
    <row r="36" spans="1:16" ht="39" customHeight="1" x14ac:dyDescent="0.2">
      <c r="A36" s="10"/>
      <c r="B36" s="23"/>
      <c r="C36" s="1155" t="s">
        <v>542</v>
      </c>
      <c r="D36" s="1156"/>
      <c r="E36" s="1157"/>
      <c r="F36" s="24">
        <v>1.84</v>
      </c>
      <c r="G36" s="25">
        <v>1.76</v>
      </c>
      <c r="H36" s="25">
        <v>1.43</v>
      </c>
      <c r="I36" s="25">
        <v>1.32</v>
      </c>
      <c r="J36" s="26">
        <v>1.23</v>
      </c>
      <c r="K36" s="10"/>
      <c r="L36" s="10"/>
      <c r="M36" s="10"/>
      <c r="N36" s="10"/>
      <c r="O36" s="10"/>
      <c r="P36" s="10"/>
    </row>
    <row r="37" spans="1:16" ht="39" customHeight="1" x14ac:dyDescent="0.2">
      <c r="A37" s="10"/>
      <c r="B37" s="23"/>
      <c r="C37" s="1155" t="s">
        <v>543</v>
      </c>
      <c r="D37" s="1156"/>
      <c r="E37" s="1157"/>
      <c r="F37" s="24">
        <v>0.82</v>
      </c>
      <c r="G37" s="25">
        <v>0.81</v>
      </c>
      <c r="H37" s="25">
        <v>0.81</v>
      </c>
      <c r="I37" s="25">
        <v>0.93</v>
      </c>
      <c r="J37" s="26">
        <v>0.91</v>
      </c>
      <c r="K37" s="10"/>
      <c r="L37" s="10"/>
      <c r="M37" s="10"/>
      <c r="N37" s="10"/>
      <c r="O37" s="10"/>
      <c r="P37" s="10"/>
    </row>
    <row r="38" spans="1:16" ht="39" customHeight="1" x14ac:dyDescent="0.2">
      <c r="A38" s="10"/>
      <c r="B38" s="23"/>
      <c r="C38" s="1155" t="s">
        <v>544</v>
      </c>
      <c r="D38" s="1156"/>
      <c r="E38" s="1157"/>
      <c r="F38" s="24" t="s">
        <v>494</v>
      </c>
      <c r="G38" s="25" t="s">
        <v>494</v>
      </c>
      <c r="H38" s="25" t="s">
        <v>494</v>
      </c>
      <c r="I38" s="25" t="s">
        <v>494</v>
      </c>
      <c r="J38" s="26">
        <v>0.65</v>
      </c>
      <c r="K38" s="10"/>
      <c r="L38" s="10"/>
      <c r="M38" s="10"/>
      <c r="N38" s="10"/>
      <c r="O38" s="10"/>
      <c r="P38" s="10"/>
    </row>
    <row r="39" spans="1:16" ht="39" customHeight="1" x14ac:dyDescent="0.2">
      <c r="A39" s="10"/>
      <c r="B39" s="23"/>
      <c r="C39" s="1155" t="s">
        <v>545</v>
      </c>
      <c r="D39" s="1156"/>
      <c r="E39" s="1157"/>
      <c r="F39" s="24">
        <v>0</v>
      </c>
      <c r="G39" s="25">
        <v>0</v>
      </c>
      <c r="H39" s="25">
        <v>0</v>
      </c>
      <c r="I39" s="25">
        <v>0.09</v>
      </c>
      <c r="J39" s="26">
        <v>0.02</v>
      </c>
      <c r="K39" s="10"/>
      <c r="L39" s="10"/>
      <c r="M39" s="10"/>
      <c r="N39" s="10"/>
      <c r="O39" s="10"/>
      <c r="P39" s="10"/>
    </row>
    <row r="40" spans="1:16" ht="39" customHeight="1" x14ac:dyDescent="0.2">
      <c r="A40" s="10"/>
      <c r="B40" s="23"/>
      <c r="C40" s="1155" t="s">
        <v>546</v>
      </c>
      <c r="D40" s="1156"/>
      <c r="E40" s="1157"/>
      <c r="F40" s="24">
        <v>0.02</v>
      </c>
      <c r="G40" s="25">
        <v>0.04</v>
      </c>
      <c r="H40" s="25">
        <v>0.02</v>
      </c>
      <c r="I40" s="25">
        <v>0.01</v>
      </c>
      <c r="J40" s="26">
        <v>0.02</v>
      </c>
      <c r="K40" s="10"/>
      <c r="L40" s="10"/>
      <c r="M40" s="10"/>
      <c r="N40" s="10"/>
      <c r="O40" s="10"/>
      <c r="P40" s="10"/>
    </row>
    <row r="41" spans="1:16" ht="39" customHeight="1" x14ac:dyDescent="0.2">
      <c r="A41" s="10"/>
      <c r="B41" s="23"/>
      <c r="C41" s="1155" t="s">
        <v>547</v>
      </c>
      <c r="D41" s="1156"/>
      <c r="E41" s="1157"/>
      <c r="F41" s="24">
        <v>0</v>
      </c>
      <c r="G41" s="25">
        <v>0</v>
      </c>
      <c r="H41" s="25">
        <v>0</v>
      </c>
      <c r="I41" s="25">
        <v>0.04</v>
      </c>
      <c r="J41" s="26">
        <v>0</v>
      </c>
      <c r="K41" s="10"/>
      <c r="L41" s="10"/>
      <c r="M41" s="10"/>
      <c r="N41" s="10"/>
      <c r="O41" s="10"/>
      <c r="P41" s="10"/>
    </row>
    <row r="42" spans="1:16" ht="39" customHeight="1" x14ac:dyDescent="0.2">
      <c r="A42" s="10"/>
      <c r="B42" s="27"/>
      <c r="C42" s="1155" t="s">
        <v>548</v>
      </c>
      <c r="D42" s="1156"/>
      <c r="E42" s="1157"/>
      <c r="F42" s="24" t="s">
        <v>494</v>
      </c>
      <c r="G42" s="25" t="s">
        <v>494</v>
      </c>
      <c r="H42" s="25" t="s">
        <v>494</v>
      </c>
      <c r="I42" s="25" t="s">
        <v>494</v>
      </c>
      <c r="J42" s="26" t="s">
        <v>494</v>
      </c>
      <c r="K42" s="10"/>
      <c r="L42" s="10"/>
      <c r="M42" s="10"/>
      <c r="N42" s="10"/>
      <c r="O42" s="10"/>
      <c r="P42" s="10"/>
    </row>
    <row r="43" spans="1:16" ht="39" customHeight="1" thickBot="1" x14ac:dyDescent="0.25">
      <c r="A43" s="10"/>
      <c r="B43" s="28"/>
      <c r="C43" s="1158" t="s">
        <v>549</v>
      </c>
      <c r="D43" s="1159"/>
      <c r="E43" s="1160"/>
      <c r="F43" s="29">
        <v>0</v>
      </c>
      <c r="G43" s="30">
        <v>0</v>
      </c>
      <c r="H43" s="30">
        <v>0</v>
      </c>
      <c r="I43" s="30">
        <v>0.01</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BtGTbhuPtpni+YYIT63N4O8zDbQXq8/qVuX3aOO64EtH7cINsCeuk3Lwgw/VIjRddaR0wLykqkpbT8ubKn9bLA==" saltValue="r5Kxj35DB2PkaM43ApAHfQ==" spinCount="100000" sheet="1" objects="1" scenarios="1"/>
  <customSheetViews>
    <customSheetView guid="{46A2041D-75D4-4309-A25A-49E0326CBCE6}"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534</v>
      </c>
      <c r="L44" s="44" t="s">
        <v>535</v>
      </c>
      <c r="M44" s="44" t="s">
        <v>536</v>
      </c>
      <c r="N44" s="44" t="s">
        <v>537</v>
      </c>
      <c r="O44" s="45" t="s">
        <v>538</v>
      </c>
      <c r="P44" s="36"/>
      <c r="Q44" s="36"/>
      <c r="R44" s="36"/>
      <c r="S44" s="36"/>
      <c r="T44" s="36"/>
      <c r="U44" s="36"/>
    </row>
    <row r="45" spans="1:21" ht="30.75" customHeight="1" x14ac:dyDescent="0.2">
      <c r="A45" s="36"/>
      <c r="B45" s="1181" t="s">
        <v>9</v>
      </c>
      <c r="C45" s="1182"/>
      <c r="D45" s="46"/>
      <c r="E45" s="1187" t="s">
        <v>10</v>
      </c>
      <c r="F45" s="1187"/>
      <c r="G45" s="1187"/>
      <c r="H45" s="1187"/>
      <c r="I45" s="1187"/>
      <c r="J45" s="1188"/>
      <c r="K45" s="47">
        <v>83835</v>
      </c>
      <c r="L45" s="48">
        <v>80267</v>
      </c>
      <c r="M45" s="48">
        <v>77773</v>
      </c>
      <c r="N45" s="48">
        <v>74327</v>
      </c>
      <c r="O45" s="49">
        <v>71899</v>
      </c>
      <c r="P45" s="36"/>
      <c r="Q45" s="36"/>
      <c r="R45" s="36"/>
      <c r="S45" s="36"/>
      <c r="T45" s="36"/>
      <c r="U45" s="36"/>
    </row>
    <row r="46" spans="1:21" ht="30.75" customHeight="1" x14ac:dyDescent="0.2">
      <c r="A46" s="36"/>
      <c r="B46" s="1183"/>
      <c r="C46" s="1184"/>
      <c r="D46" s="50"/>
      <c r="E46" s="1165" t="s">
        <v>11</v>
      </c>
      <c r="F46" s="1165"/>
      <c r="G46" s="1165"/>
      <c r="H46" s="1165"/>
      <c r="I46" s="1165"/>
      <c r="J46" s="1166"/>
      <c r="K46" s="51" t="s">
        <v>494</v>
      </c>
      <c r="L46" s="52" t="s">
        <v>494</v>
      </c>
      <c r="M46" s="52" t="s">
        <v>494</v>
      </c>
      <c r="N46" s="52" t="s">
        <v>494</v>
      </c>
      <c r="O46" s="53" t="s">
        <v>494</v>
      </c>
      <c r="P46" s="36"/>
      <c r="Q46" s="36"/>
      <c r="R46" s="36"/>
      <c r="S46" s="36"/>
      <c r="T46" s="36"/>
      <c r="U46" s="36"/>
    </row>
    <row r="47" spans="1:21" ht="30.75" customHeight="1" x14ac:dyDescent="0.2">
      <c r="A47" s="36"/>
      <c r="B47" s="1183"/>
      <c r="C47" s="1184"/>
      <c r="D47" s="50"/>
      <c r="E47" s="1165" t="s">
        <v>12</v>
      </c>
      <c r="F47" s="1165"/>
      <c r="G47" s="1165"/>
      <c r="H47" s="1165"/>
      <c r="I47" s="1165"/>
      <c r="J47" s="1166"/>
      <c r="K47" s="51">
        <v>6667</v>
      </c>
      <c r="L47" s="52">
        <v>7667</v>
      </c>
      <c r="M47" s="52">
        <v>8667</v>
      </c>
      <c r="N47" s="52">
        <v>9333</v>
      </c>
      <c r="O47" s="53">
        <v>9500</v>
      </c>
      <c r="P47" s="36"/>
      <c r="Q47" s="36"/>
      <c r="R47" s="36"/>
      <c r="S47" s="36"/>
      <c r="T47" s="36"/>
      <c r="U47" s="36"/>
    </row>
    <row r="48" spans="1:21" ht="30.75" customHeight="1" x14ac:dyDescent="0.2">
      <c r="A48" s="36"/>
      <c r="B48" s="1183"/>
      <c r="C48" s="1184"/>
      <c r="D48" s="50"/>
      <c r="E48" s="1165" t="s">
        <v>13</v>
      </c>
      <c r="F48" s="1165"/>
      <c r="G48" s="1165"/>
      <c r="H48" s="1165"/>
      <c r="I48" s="1165"/>
      <c r="J48" s="1166"/>
      <c r="K48" s="51">
        <v>710</v>
      </c>
      <c r="L48" s="52">
        <v>707</v>
      </c>
      <c r="M48" s="52">
        <v>599</v>
      </c>
      <c r="N48" s="52">
        <v>573</v>
      </c>
      <c r="O48" s="53">
        <v>573</v>
      </c>
      <c r="P48" s="36"/>
      <c r="Q48" s="36"/>
      <c r="R48" s="36"/>
      <c r="S48" s="36"/>
      <c r="T48" s="36"/>
      <c r="U48" s="36"/>
    </row>
    <row r="49" spans="1:21" ht="30.75" customHeight="1" x14ac:dyDescent="0.2">
      <c r="A49" s="36"/>
      <c r="B49" s="1183"/>
      <c r="C49" s="1184"/>
      <c r="D49" s="50"/>
      <c r="E49" s="1165" t="s">
        <v>14</v>
      </c>
      <c r="F49" s="1165"/>
      <c r="G49" s="1165"/>
      <c r="H49" s="1165"/>
      <c r="I49" s="1165"/>
      <c r="J49" s="1166"/>
      <c r="K49" s="51" t="s">
        <v>494</v>
      </c>
      <c r="L49" s="52" t="s">
        <v>494</v>
      </c>
      <c r="M49" s="52" t="s">
        <v>494</v>
      </c>
      <c r="N49" s="52" t="s">
        <v>494</v>
      </c>
      <c r="O49" s="53" t="s">
        <v>494</v>
      </c>
      <c r="P49" s="36"/>
      <c r="Q49" s="36"/>
      <c r="R49" s="36"/>
      <c r="S49" s="36"/>
      <c r="T49" s="36"/>
      <c r="U49" s="36"/>
    </row>
    <row r="50" spans="1:21" ht="30.75" customHeight="1" x14ac:dyDescent="0.2">
      <c r="A50" s="36"/>
      <c r="B50" s="1183"/>
      <c r="C50" s="1184"/>
      <c r="D50" s="50"/>
      <c r="E50" s="1165" t="s">
        <v>15</v>
      </c>
      <c r="F50" s="1165"/>
      <c r="G50" s="1165"/>
      <c r="H50" s="1165"/>
      <c r="I50" s="1165"/>
      <c r="J50" s="1166"/>
      <c r="K50" s="51">
        <v>3884</v>
      </c>
      <c r="L50" s="52">
        <v>1600</v>
      </c>
      <c r="M50" s="52">
        <v>1531</v>
      </c>
      <c r="N50" s="52">
        <v>1558</v>
      </c>
      <c r="O50" s="53">
        <v>1280</v>
      </c>
      <c r="P50" s="36"/>
      <c r="Q50" s="36"/>
      <c r="R50" s="36"/>
      <c r="S50" s="36"/>
      <c r="T50" s="36"/>
      <c r="U50" s="36"/>
    </row>
    <row r="51" spans="1:21" ht="30.75" customHeight="1" x14ac:dyDescent="0.2">
      <c r="A51" s="36"/>
      <c r="B51" s="1185"/>
      <c r="C51" s="1186"/>
      <c r="D51" s="54"/>
      <c r="E51" s="1165" t="s">
        <v>16</v>
      </c>
      <c r="F51" s="1165"/>
      <c r="G51" s="1165"/>
      <c r="H51" s="1165"/>
      <c r="I51" s="1165"/>
      <c r="J51" s="1166"/>
      <c r="K51" s="51">
        <v>0</v>
      </c>
      <c r="L51" s="52">
        <v>0</v>
      </c>
      <c r="M51" s="52" t="s">
        <v>494</v>
      </c>
      <c r="N51" s="52" t="s">
        <v>494</v>
      </c>
      <c r="O51" s="53" t="s">
        <v>494</v>
      </c>
      <c r="P51" s="36"/>
      <c r="Q51" s="36"/>
      <c r="R51" s="36"/>
      <c r="S51" s="36"/>
      <c r="T51" s="36"/>
      <c r="U51" s="36"/>
    </row>
    <row r="52" spans="1:21" ht="30.75" customHeight="1" x14ac:dyDescent="0.2">
      <c r="A52" s="36"/>
      <c r="B52" s="1163" t="s">
        <v>17</v>
      </c>
      <c r="C52" s="1164"/>
      <c r="D52" s="54"/>
      <c r="E52" s="1165" t="s">
        <v>18</v>
      </c>
      <c r="F52" s="1165"/>
      <c r="G52" s="1165"/>
      <c r="H52" s="1165"/>
      <c r="I52" s="1165"/>
      <c r="J52" s="1166"/>
      <c r="K52" s="51">
        <v>59813</v>
      </c>
      <c r="L52" s="52">
        <v>60991</v>
      </c>
      <c r="M52" s="52">
        <v>61482</v>
      </c>
      <c r="N52" s="52">
        <v>60670</v>
      </c>
      <c r="O52" s="53">
        <v>59823</v>
      </c>
      <c r="P52" s="36"/>
      <c r="Q52" s="36"/>
      <c r="R52" s="36"/>
      <c r="S52" s="36"/>
      <c r="T52" s="36"/>
      <c r="U52" s="36"/>
    </row>
    <row r="53" spans="1:21" ht="30.75" customHeight="1" thickBot="1" x14ac:dyDescent="0.25">
      <c r="A53" s="36"/>
      <c r="B53" s="1167" t="s">
        <v>19</v>
      </c>
      <c r="C53" s="1168"/>
      <c r="D53" s="55"/>
      <c r="E53" s="1169" t="s">
        <v>20</v>
      </c>
      <c r="F53" s="1169"/>
      <c r="G53" s="1169"/>
      <c r="H53" s="1169"/>
      <c r="I53" s="1169"/>
      <c r="J53" s="1170"/>
      <c r="K53" s="56">
        <v>35283</v>
      </c>
      <c r="L53" s="57">
        <v>29250</v>
      </c>
      <c r="M53" s="57">
        <v>27088</v>
      </c>
      <c r="N53" s="57">
        <v>25121</v>
      </c>
      <c r="O53" s="58">
        <v>23429</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550</v>
      </c>
      <c r="L55" s="65" t="s">
        <v>551</v>
      </c>
      <c r="M55" s="65" t="s">
        <v>552</v>
      </c>
      <c r="N55" s="65" t="s">
        <v>553</v>
      </c>
      <c r="O55" s="66" t="s">
        <v>554</v>
      </c>
      <c r="P55" s="36"/>
      <c r="Q55" s="36"/>
      <c r="R55" s="36"/>
      <c r="S55" s="36"/>
      <c r="T55" s="36"/>
      <c r="U55" s="36"/>
    </row>
    <row r="56" spans="1:21" ht="30.75" customHeight="1" x14ac:dyDescent="0.2">
      <c r="A56" s="36"/>
      <c r="B56" s="1171" t="s">
        <v>22</v>
      </c>
      <c r="C56" s="1172"/>
      <c r="D56" s="1175" t="s">
        <v>23</v>
      </c>
      <c r="E56" s="1176"/>
      <c r="F56" s="1176"/>
      <c r="G56" s="1176"/>
      <c r="H56" s="1176"/>
      <c r="I56" s="1176"/>
      <c r="J56" s="1177"/>
      <c r="K56" s="67">
        <v>19470</v>
      </c>
      <c r="L56" s="68">
        <v>26070</v>
      </c>
      <c r="M56" s="68">
        <v>33660</v>
      </c>
      <c r="N56" s="68">
        <v>38940</v>
      </c>
      <c r="O56" s="69">
        <v>41580</v>
      </c>
      <c r="P56" s="36"/>
      <c r="Q56" s="36"/>
      <c r="R56" s="36"/>
      <c r="S56" s="36"/>
      <c r="T56" s="36"/>
      <c r="U56" s="36"/>
    </row>
    <row r="57" spans="1:21" ht="30.75" customHeight="1" thickBot="1" x14ac:dyDescent="0.25">
      <c r="A57" s="36"/>
      <c r="B57" s="1173"/>
      <c r="C57" s="1174"/>
      <c r="D57" s="1178" t="s">
        <v>24</v>
      </c>
      <c r="E57" s="1179"/>
      <c r="F57" s="1179"/>
      <c r="G57" s="1179"/>
      <c r="H57" s="1179"/>
      <c r="I57" s="1179"/>
      <c r="J57" s="1180"/>
      <c r="K57" s="70">
        <v>19667</v>
      </c>
      <c r="L57" s="70">
        <v>26333</v>
      </c>
      <c r="M57" s="70">
        <v>34000</v>
      </c>
      <c r="N57" s="71">
        <v>39333</v>
      </c>
      <c r="O57" s="71">
        <v>42000</v>
      </c>
      <c r="P57" s="36"/>
      <c r="Q57" s="36"/>
      <c r="R57" s="36"/>
      <c r="S57" s="36"/>
      <c r="T57" s="36"/>
      <c r="U57" s="36"/>
    </row>
    <row r="58" spans="1:21" ht="17.25" customHeight="1" x14ac:dyDescent="0.2">
      <c r="A58" s="36"/>
      <c r="B58" s="72"/>
      <c r="C58" s="72"/>
      <c r="D58" s="73" t="s">
        <v>25</v>
      </c>
      <c r="E58" s="73"/>
      <c r="F58" s="73"/>
      <c r="G58" s="73"/>
      <c r="H58" s="73"/>
      <c r="I58" s="73"/>
      <c r="J58" s="73"/>
      <c r="K58" s="74"/>
      <c r="L58" s="74"/>
      <c r="M58" s="74"/>
      <c r="N58" s="74"/>
      <c r="O58" s="74"/>
      <c r="P58" s="36"/>
      <c r="Q58" s="36"/>
      <c r="R58" s="36"/>
      <c r="S58" s="36"/>
      <c r="T58" s="36"/>
      <c r="U58" s="36"/>
    </row>
    <row r="59" spans="1:21" ht="17.25" customHeight="1" x14ac:dyDescent="0.2">
      <c r="A59" s="36"/>
      <c r="B59" s="72"/>
      <c r="C59" s="72"/>
      <c r="D59" s="73" t="s">
        <v>26</v>
      </c>
      <c r="E59" s="73"/>
      <c r="F59" s="73"/>
      <c r="G59" s="73"/>
      <c r="H59" s="73"/>
      <c r="I59" s="73"/>
      <c r="J59" s="73"/>
      <c r="K59" s="74"/>
      <c r="L59" s="74"/>
      <c r="M59" s="74"/>
      <c r="N59" s="74"/>
      <c r="O59" s="74"/>
      <c r="P59" s="36"/>
      <c r="Q59" s="36"/>
      <c r="R59" s="36"/>
      <c r="S59" s="36"/>
      <c r="T59" s="36"/>
      <c r="U59" s="36"/>
    </row>
    <row r="60" spans="1:21" ht="24" customHeight="1" x14ac:dyDescent="0.25">
      <c r="A60" s="36"/>
      <c r="B60" s="75"/>
      <c r="C60" s="36"/>
      <c r="D60" s="36"/>
      <c r="E60" s="36"/>
      <c r="F60" s="36"/>
      <c r="G60" s="36"/>
      <c r="H60" s="36"/>
      <c r="I60" s="36"/>
      <c r="J60" s="36"/>
      <c r="K60" s="36"/>
      <c r="L60" s="36"/>
      <c r="M60" s="36"/>
      <c r="N60" s="36"/>
      <c r="O60" s="36"/>
      <c r="P60" s="36"/>
      <c r="Q60" s="36"/>
      <c r="R60" s="36"/>
      <c r="S60" s="36"/>
      <c r="T60" s="36"/>
      <c r="U60" s="36"/>
    </row>
  </sheetData>
  <sheetProtection algorithmName="SHA-512" hashValue="HuJX7e9SHeaiXjfi2gTJk2lL5yJQ5xVYT4mVc6PINcLaGTtryJUPIR7z7WnKqA0v2fOapWKYoo4ZhU84A8c4OA==" saltValue="n22VMBugCtb03scBjwochw==" spinCount="100000" sheet="1" objects="1" scenarios="1"/>
  <customSheetViews>
    <customSheetView guid="{46A2041D-75D4-4309-A25A-49E0326CBCE6}" showGridLines="0" fitToPage="1" hiddenRows="1" hiddenColumns="1">
      <rowBreaks count="1" manualBreakCount="1">
        <brk id="60" max="15" man="1"/>
      </rowBreaks>
      <pageMargins left="0" right="0" top="0.19685039370078741" bottom="0.23622047244094491" header="0" footer="0"/>
      <printOptions horizontalCentered="1"/>
      <pageSetup paperSize="9" scale="58"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2"/>
  <headerFooter alignWithMargins="0">
    <oddFooter>&amp;C&amp;P/&amp;N</oddFooter>
  </headerFooter>
  <rowBreaks count="1" manualBreakCount="1">
    <brk id="60"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6" customWidth="1"/>
    <col min="2" max="3" width="12.6328125" style="76" customWidth="1"/>
    <col min="4" max="4" width="11.6328125" style="76" customWidth="1"/>
    <col min="5" max="8" width="10.36328125" style="76" customWidth="1"/>
    <col min="9" max="13" width="16.36328125" style="76" customWidth="1"/>
    <col min="14" max="19" width="12.6328125" style="76" customWidth="1"/>
    <col min="20" max="16384" width="0" style="7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7" t="s">
        <v>7</v>
      </c>
    </row>
    <row r="40" spans="2:13" ht="27.75" customHeight="1" thickBot="1" x14ac:dyDescent="0.3">
      <c r="B40" s="78" t="s">
        <v>8</v>
      </c>
      <c r="C40" s="79"/>
      <c r="D40" s="79"/>
      <c r="E40" s="80"/>
      <c r="F40" s="80"/>
      <c r="G40" s="80"/>
      <c r="H40" s="81" t="s">
        <v>2</v>
      </c>
      <c r="I40" s="382" t="s">
        <v>534</v>
      </c>
      <c r="J40" s="383" t="s">
        <v>535</v>
      </c>
      <c r="K40" s="383" t="s">
        <v>536</v>
      </c>
      <c r="L40" s="383" t="s">
        <v>537</v>
      </c>
      <c r="M40" s="384" t="s">
        <v>538</v>
      </c>
    </row>
    <row r="41" spans="2:13" ht="27.75" customHeight="1" x14ac:dyDescent="0.2">
      <c r="B41" s="1201" t="s">
        <v>27</v>
      </c>
      <c r="C41" s="1202"/>
      <c r="D41" s="82"/>
      <c r="E41" s="1203" t="s">
        <v>28</v>
      </c>
      <c r="F41" s="1203"/>
      <c r="G41" s="1203"/>
      <c r="H41" s="1204"/>
      <c r="I41" s="385">
        <v>1076600</v>
      </c>
      <c r="J41" s="386">
        <v>1075878</v>
      </c>
      <c r="K41" s="386">
        <v>1075218</v>
      </c>
      <c r="L41" s="386">
        <v>1073067</v>
      </c>
      <c r="M41" s="387">
        <v>1072685</v>
      </c>
    </row>
    <row r="42" spans="2:13" ht="27.75" customHeight="1" x14ac:dyDescent="0.2">
      <c r="B42" s="1191"/>
      <c r="C42" s="1192"/>
      <c r="D42" s="83"/>
      <c r="E42" s="1195" t="s">
        <v>29</v>
      </c>
      <c r="F42" s="1195"/>
      <c r="G42" s="1195"/>
      <c r="H42" s="1196"/>
      <c r="I42" s="388">
        <v>11687</v>
      </c>
      <c r="J42" s="389">
        <v>10236</v>
      </c>
      <c r="K42" s="389">
        <v>9733</v>
      </c>
      <c r="L42" s="389">
        <v>9567</v>
      </c>
      <c r="M42" s="390">
        <v>8773</v>
      </c>
    </row>
    <row r="43" spans="2:13" ht="27.75" customHeight="1" x14ac:dyDescent="0.2">
      <c r="B43" s="1191"/>
      <c r="C43" s="1192"/>
      <c r="D43" s="83"/>
      <c r="E43" s="1195" t="s">
        <v>30</v>
      </c>
      <c r="F43" s="1195"/>
      <c r="G43" s="1195"/>
      <c r="H43" s="1196"/>
      <c r="I43" s="388">
        <v>6465</v>
      </c>
      <c r="J43" s="389">
        <v>5294</v>
      </c>
      <c r="K43" s="389">
        <v>4404</v>
      </c>
      <c r="L43" s="389">
        <v>4090</v>
      </c>
      <c r="M43" s="390">
        <v>4626</v>
      </c>
    </row>
    <row r="44" spans="2:13" ht="27.75" customHeight="1" x14ac:dyDescent="0.2">
      <c r="B44" s="1191"/>
      <c r="C44" s="1192"/>
      <c r="D44" s="83"/>
      <c r="E44" s="1195" t="s">
        <v>31</v>
      </c>
      <c r="F44" s="1195"/>
      <c r="G44" s="1195"/>
      <c r="H44" s="1196"/>
      <c r="I44" s="388" t="s">
        <v>494</v>
      </c>
      <c r="J44" s="389" t="s">
        <v>494</v>
      </c>
      <c r="K44" s="389" t="s">
        <v>494</v>
      </c>
      <c r="L44" s="389" t="s">
        <v>494</v>
      </c>
      <c r="M44" s="390" t="s">
        <v>494</v>
      </c>
    </row>
    <row r="45" spans="2:13" ht="27.75" customHeight="1" x14ac:dyDescent="0.2">
      <c r="B45" s="1191"/>
      <c r="C45" s="1192"/>
      <c r="D45" s="83"/>
      <c r="E45" s="1195" t="s">
        <v>32</v>
      </c>
      <c r="F45" s="1195"/>
      <c r="G45" s="1195"/>
      <c r="H45" s="1196"/>
      <c r="I45" s="388">
        <v>151471</v>
      </c>
      <c r="J45" s="389">
        <v>150245</v>
      </c>
      <c r="K45" s="389">
        <v>146993</v>
      </c>
      <c r="L45" s="389">
        <v>139944</v>
      </c>
      <c r="M45" s="390">
        <v>135958</v>
      </c>
    </row>
    <row r="46" spans="2:13" ht="27.75" customHeight="1" x14ac:dyDescent="0.2">
      <c r="B46" s="1191"/>
      <c r="C46" s="1192"/>
      <c r="D46" s="84"/>
      <c r="E46" s="1205" t="s">
        <v>33</v>
      </c>
      <c r="F46" s="1205"/>
      <c r="G46" s="1205"/>
      <c r="H46" s="1206"/>
      <c r="I46" s="388">
        <v>109</v>
      </c>
      <c r="J46" s="389">
        <v>92</v>
      </c>
      <c r="K46" s="389">
        <v>1685</v>
      </c>
      <c r="L46" s="389">
        <v>1054</v>
      </c>
      <c r="M46" s="390">
        <v>2537</v>
      </c>
    </row>
    <row r="47" spans="2:13" ht="27.75" customHeight="1" x14ac:dyDescent="0.2">
      <c r="B47" s="1191"/>
      <c r="C47" s="1192"/>
      <c r="D47" s="85"/>
      <c r="E47" s="1207" t="s">
        <v>34</v>
      </c>
      <c r="F47" s="1208"/>
      <c r="G47" s="1208"/>
      <c r="H47" s="1209"/>
      <c r="I47" s="388" t="s">
        <v>494</v>
      </c>
      <c r="J47" s="389" t="s">
        <v>494</v>
      </c>
      <c r="K47" s="389" t="s">
        <v>494</v>
      </c>
      <c r="L47" s="389" t="s">
        <v>494</v>
      </c>
      <c r="M47" s="390" t="s">
        <v>494</v>
      </c>
    </row>
    <row r="48" spans="2:13" ht="27.75" customHeight="1" x14ac:dyDescent="0.2">
      <c r="B48" s="1191"/>
      <c r="C48" s="1192"/>
      <c r="D48" s="83"/>
      <c r="E48" s="1195" t="s">
        <v>35</v>
      </c>
      <c r="F48" s="1195"/>
      <c r="G48" s="1195"/>
      <c r="H48" s="1196"/>
      <c r="I48" s="388" t="s">
        <v>494</v>
      </c>
      <c r="J48" s="389" t="s">
        <v>494</v>
      </c>
      <c r="K48" s="389" t="s">
        <v>494</v>
      </c>
      <c r="L48" s="389" t="s">
        <v>494</v>
      </c>
      <c r="M48" s="390" t="s">
        <v>494</v>
      </c>
    </row>
    <row r="49" spans="2:13" ht="27.75" customHeight="1" x14ac:dyDescent="0.2">
      <c r="B49" s="1193"/>
      <c r="C49" s="1194"/>
      <c r="D49" s="83"/>
      <c r="E49" s="1195" t="s">
        <v>36</v>
      </c>
      <c r="F49" s="1195"/>
      <c r="G49" s="1195"/>
      <c r="H49" s="1196"/>
      <c r="I49" s="388" t="s">
        <v>494</v>
      </c>
      <c r="J49" s="389" t="s">
        <v>494</v>
      </c>
      <c r="K49" s="389" t="s">
        <v>494</v>
      </c>
      <c r="L49" s="389" t="s">
        <v>494</v>
      </c>
      <c r="M49" s="390" t="s">
        <v>494</v>
      </c>
    </row>
    <row r="50" spans="2:13" ht="27.75" customHeight="1" x14ac:dyDescent="0.2">
      <c r="B50" s="1189" t="s">
        <v>37</v>
      </c>
      <c r="C50" s="1190"/>
      <c r="D50" s="86"/>
      <c r="E50" s="1195" t="s">
        <v>38</v>
      </c>
      <c r="F50" s="1195"/>
      <c r="G50" s="1195"/>
      <c r="H50" s="1196"/>
      <c r="I50" s="388">
        <v>103488</v>
      </c>
      <c r="J50" s="389">
        <v>113950</v>
      </c>
      <c r="K50" s="389">
        <v>118148</v>
      </c>
      <c r="L50" s="389">
        <v>114916</v>
      </c>
      <c r="M50" s="390">
        <v>106890</v>
      </c>
    </row>
    <row r="51" spans="2:13" ht="27.75" customHeight="1" x14ac:dyDescent="0.2">
      <c r="B51" s="1191"/>
      <c r="C51" s="1192"/>
      <c r="D51" s="83"/>
      <c r="E51" s="1195" t="s">
        <v>39</v>
      </c>
      <c r="F51" s="1195"/>
      <c r="G51" s="1195"/>
      <c r="H51" s="1196"/>
      <c r="I51" s="388">
        <v>13315</v>
      </c>
      <c r="J51" s="389">
        <v>21389</v>
      </c>
      <c r="K51" s="389">
        <v>18519</v>
      </c>
      <c r="L51" s="389">
        <v>16379</v>
      </c>
      <c r="M51" s="390">
        <v>16333</v>
      </c>
    </row>
    <row r="52" spans="2:13" ht="27.75" customHeight="1" x14ac:dyDescent="0.2">
      <c r="B52" s="1193"/>
      <c r="C52" s="1194"/>
      <c r="D52" s="83"/>
      <c r="E52" s="1195" t="s">
        <v>40</v>
      </c>
      <c r="F52" s="1195"/>
      <c r="G52" s="1195"/>
      <c r="H52" s="1196"/>
      <c r="I52" s="388">
        <v>687844</v>
      </c>
      <c r="J52" s="389">
        <v>679629</v>
      </c>
      <c r="K52" s="389">
        <v>674113</v>
      </c>
      <c r="L52" s="389">
        <v>660541</v>
      </c>
      <c r="M52" s="390">
        <v>657011</v>
      </c>
    </row>
    <row r="53" spans="2:13" ht="27.75" customHeight="1" thickBot="1" x14ac:dyDescent="0.25">
      <c r="B53" s="1197" t="s">
        <v>41</v>
      </c>
      <c r="C53" s="1198"/>
      <c r="D53" s="87"/>
      <c r="E53" s="1199" t="s">
        <v>42</v>
      </c>
      <c r="F53" s="1199"/>
      <c r="G53" s="1199"/>
      <c r="H53" s="1200"/>
      <c r="I53" s="391">
        <v>441684</v>
      </c>
      <c r="J53" s="392">
        <v>426777</v>
      </c>
      <c r="K53" s="392">
        <v>427254</v>
      </c>
      <c r="L53" s="392">
        <v>435886</v>
      </c>
      <c r="M53" s="393">
        <v>444344</v>
      </c>
    </row>
    <row r="54" spans="2:13" ht="27.75" customHeight="1" x14ac:dyDescent="0.2">
      <c r="B54" s="88"/>
      <c r="C54" s="88"/>
      <c r="D54" s="88"/>
      <c r="E54" s="89"/>
      <c r="F54" s="89"/>
      <c r="G54" s="89"/>
      <c r="H54" s="89"/>
      <c r="I54" s="90"/>
      <c r="J54" s="90"/>
      <c r="K54" s="90"/>
      <c r="L54" s="90"/>
      <c r="M54" s="90"/>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fZfIlVTl7vgFY9+dCh2akCPEz94bEwH3dFoHcPxWubAmrBfM8ZHxqXqcl2sCb/3vgyk+s0fbuJ49Ee3Rb/gHA==" saltValue="qkeiWK47BZRDy3LSPQOw7Q==" spinCount="100000" sheet="1" objects="1" scenarios="1"/>
  <customSheetViews>
    <customSheetView guid="{46A2041D-75D4-4309-A25A-49E0326CBCE6}"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1" t="s">
        <v>43</v>
      </c>
    </row>
    <row r="54" spans="2:8" ht="29.25" customHeight="1" thickBot="1" x14ac:dyDescent="0.35">
      <c r="B54" s="92" t="s">
        <v>1</v>
      </c>
      <c r="C54" s="93"/>
      <c r="D54" s="93"/>
      <c r="E54" s="94" t="s">
        <v>2</v>
      </c>
      <c r="F54" s="95" t="s">
        <v>536</v>
      </c>
      <c r="G54" s="95" t="s">
        <v>537</v>
      </c>
      <c r="H54" s="96" t="s">
        <v>538</v>
      </c>
    </row>
    <row r="55" spans="2:8" ht="52.5" customHeight="1" x14ac:dyDescent="0.2">
      <c r="B55" s="97"/>
      <c r="C55" s="1218" t="s">
        <v>44</v>
      </c>
      <c r="D55" s="1218"/>
      <c r="E55" s="1219"/>
      <c r="F55" s="98">
        <v>9138</v>
      </c>
      <c r="G55" s="98">
        <v>6806</v>
      </c>
      <c r="H55" s="99">
        <v>10706</v>
      </c>
    </row>
    <row r="56" spans="2:8" ht="52.5" customHeight="1" x14ac:dyDescent="0.2">
      <c r="B56" s="100"/>
      <c r="C56" s="1220" t="s">
        <v>45</v>
      </c>
      <c r="D56" s="1220"/>
      <c r="E56" s="1221"/>
      <c r="F56" s="101">
        <v>32946</v>
      </c>
      <c r="G56" s="101">
        <v>30272</v>
      </c>
      <c r="H56" s="102">
        <v>25672</v>
      </c>
    </row>
    <row r="57" spans="2:8" ht="53.25" customHeight="1" x14ac:dyDescent="0.2">
      <c r="B57" s="100"/>
      <c r="C57" s="1222" t="s">
        <v>46</v>
      </c>
      <c r="D57" s="1222"/>
      <c r="E57" s="1223"/>
      <c r="F57" s="103">
        <v>45138</v>
      </c>
      <c r="G57" s="103">
        <v>41349</v>
      </c>
      <c r="H57" s="104">
        <v>33502</v>
      </c>
    </row>
    <row r="58" spans="2:8" ht="45.75" customHeight="1" x14ac:dyDescent="0.2">
      <c r="B58" s="105"/>
      <c r="C58" s="1210" t="s">
        <v>563</v>
      </c>
      <c r="D58" s="1211"/>
      <c r="E58" s="1212"/>
      <c r="F58" s="106">
        <v>17326</v>
      </c>
      <c r="G58" s="106">
        <v>15718</v>
      </c>
      <c r="H58" s="107">
        <v>12876</v>
      </c>
    </row>
    <row r="59" spans="2:8" ht="45.75" customHeight="1" x14ac:dyDescent="0.2">
      <c r="B59" s="105"/>
      <c r="C59" s="1210" t="s">
        <v>564</v>
      </c>
      <c r="D59" s="1211"/>
      <c r="E59" s="1212"/>
      <c r="F59" s="106">
        <v>7465</v>
      </c>
      <c r="G59" s="106">
        <v>6846</v>
      </c>
      <c r="H59" s="107">
        <v>2917</v>
      </c>
    </row>
    <row r="60" spans="2:8" ht="45.75" customHeight="1" x14ac:dyDescent="0.2">
      <c r="B60" s="105"/>
      <c r="C60" s="1210" t="s">
        <v>565</v>
      </c>
      <c r="D60" s="1211"/>
      <c r="E60" s="1212"/>
      <c r="F60" s="106">
        <v>2691</v>
      </c>
      <c r="G60" s="106">
        <v>2697</v>
      </c>
      <c r="H60" s="107">
        <v>2704</v>
      </c>
    </row>
    <row r="61" spans="2:8" ht="45.75" customHeight="1" x14ac:dyDescent="0.2">
      <c r="B61" s="105"/>
      <c r="C61" s="1210" t="s">
        <v>566</v>
      </c>
      <c r="D61" s="1211"/>
      <c r="E61" s="1212"/>
      <c r="F61" s="106">
        <v>2315</v>
      </c>
      <c r="G61" s="106">
        <v>2479</v>
      </c>
      <c r="H61" s="107">
        <v>2535</v>
      </c>
    </row>
    <row r="62" spans="2:8" ht="45.75" customHeight="1" thickBot="1" x14ac:dyDescent="0.25">
      <c r="B62" s="108"/>
      <c r="C62" s="1213" t="s">
        <v>567</v>
      </c>
      <c r="D62" s="1214"/>
      <c r="E62" s="1215"/>
      <c r="F62" s="109">
        <v>1089</v>
      </c>
      <c r="G62" s="109">
        <v>1304</v>
      </c>
      <c r="H62" s="110">
        <v>2491</v>
      </c>
    </row>
    <row r="63" spans="2:8" ht="52.5" customHeight="1" thickBot="1" x14ac:dyDescent="0.25">
      <c r="B63" s="111"/>
      <c r="C63" s="1216" t="s">
        <v>47</v>
      </c>
      <c r="D63" s="1216"/>
      <c r="E63" s="1217"/>
      <c r="F63" s="112">
        <v>87222</v>
      </c>
      <c r="G63" s="112">
        <v>78427</v>
      </c>
      <c r="H63" s="113">
        <v>69880</v>
      </c>
    </row>
    <row r="64" spans="2:8" ht="15" customHeight="1" x14ac:dyDescent="0.2"/>
    <row r="65" ht="0" hidden="1" customHeight="1" x14ac:dyDescent="0.2"/>
    <row r="66" ht="0" hidden="1" customHeight="1" x14ac:dyDescent="0.2"/>
  </sheetData>
  <sheetProtection algorithmName="SHA-512" hashValue="SdHkLHUWKMFr1m2sEONeKhEyT0Y92f5xvTKxkvYxgAkQAVb6FTFyMZfnA4P9mek+jru5zzM9yQiJACuFAZXxfg==" saltValue="bK4H75ZzB4doHICljO8G1w==" spinCount="100000" sheet="1" objects="1" scenarios="1"/>
  <customSheetViews>
    <customSheetView guid="{46A2041D-75D4-4309-A25A-49E0326CBCE6}"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6" customWidth="1"/>
    <col min="2" max="107" width="2.453125" style="1226" customWidth="1"/>
    <col min="108" max="108" width="6.08984375" style="1234" customWidth="1"/>
    <col min="109" max="109" width="5.90625" style="1233" customWidth="1"/>
    <col min="110" max="110" width="19.08984375" style="1226" hidden="1"/>
    <col min="111" max="115" width="12.6328125" style="1226" hidden="1"/>
    <col min="116" max="349" width="8.6328125" style="1226" hidden="1"/>
    <col min="350" max="355" width="14.90625" style="1226" hidden="1"/>
    <col min="356" max="357" width="15.90625" style="1226" hidden="1"/>
    <col min="358" max="363" width="16.08984375" style="1226" hidden="1"/>
    <col min="364" max="364" width="6.08984375" style="1226" hidden="1"/>
    <col min="365" max="365" width="3" style="1226" hidden="1"/>
    <col min="366" max="605" width="8.6328125" style="1226" hidden="1"/>
    <col min="606" max="611" width="14.90625" style="1226" hidden="1"/>
    <col min="612" max="613" width="15.90625" style="1226" hidden="1"/>
    <col min="614" max="619" width="16.08984375" style="1226" hidden="1"/>
    <col min="620" max="620" width="6.08984375" style="1226" hidden="1"/>
    <col min="621" max="621" width="3" style="1226" hidden="1"/>
    <col min="622" max="861" width="8.6328125" style="1226" hidden="1"/>
    <col min="862" max="867" width="14.90625" style="1226" hidden="1"/>
    <col min="868" max="869" width="15.90625" style="1226" hidden="1"/>
    <col min="870" max="875" width="16.08984375" style="1226" hidden="1"/>
    <col min="876" max="876" width="6.08984375" style="1226" hidden="1"/>
    <col min="877" max="877" width="3" style="1226" hidden="1"/>
    <col min="878" max="1117" width="8.6328125" style="1226" hidden="1"/>
    <col min="1118" max="1123" width="14.90625" style="1226" hidden="1"/>
    <col min="1124" max="1125" width="15.90625" style="1226" hidden="1"/>
    <col min="1126" max="1131" width="16.08984375" style="1226" hidden="1"/>
    <col min="1132" max="1132" width="6.08984375" style="1226" hidden="1"/>
    <col min="1133" max="1133" width="3" style="1226" hidden="1"/>
    <col min="1134" max="1373" width="8.6328125" style="1226" hidden="1"/>
    <col min="1374" max="1379" width="14.90625" style="1226" hidden="1"/>
    <col min="1380" max="1381" width="15.90625" style="1226" hidden="1"/>
    <col min="1382" max="1387" width="16.08984375" style="1226" hidden="1"/>
    <col min="1388" max="1388" width="6.08984375" style="1226" hidden="1"/>
    <col min="1389" max="1389" width="3" style="1226" hidden="1"/>
    <col min="1390" max="1629" width="8.6328125" style="1226" hidden="1"/>
    <col min="1630" max="1635" width="14.90625" style="1226" hidden="1"/>
    <col min="1636" max="1637" width="15.90625" style="1226" hidden="1"/>
    <col min="1638" max="1643" width="16.08984375" style="1226" hidden="1"/>
    <col min="1644" max="1644" width="6.08984375" style="1226" hidden="1"/>
    <col min="1645" max="1645" width="3" style="1226" hidden="1"/>
    <col min="1646" max="1885" width="8.6328125" style="1226" hidden="1"/>
    <col min="1886" max="1891" width="14.90625" style="1226" hidden="1"/>
    <col min="1892" max="1893" width="15.90625" style="1226" hidden="1"/>
    <col min="1894" max="1899" width="16.08984375" style="1226" hidden="1"/>
    <col min="1900" max="1900" width="6.08984375" style="1226" hidden="1"/>
    <col min="1901" max="1901" width="3" style="1226" hidden="1"/>
    <col min="1902" max="2141" width="8.6328125" style="1226" hidden="1"/>
    <col min="2142" max="2147" width="14.90625" style="1226" hidden="1"/>
    <col min="2148" max="2149" width="15.90625" style="1226" hidden="1"/>
    <col min="2150" max="2155" width="16.08984375" style="1226" hidden="1"/>
    <col min="2156" max="2156" width="6.08984375" style="1226" hidden="1"/>
    <col min="2157" max="2157" width="3" style="1226" hidden="1"/>
    <col min="2158" max="2397" width="8.6328125" style="1226" hidden="1"/>
    <col min="2398" max="2403" width="14.90625" style="1226" hidden="1"/>
    <col min="2404" max="2405" width="15.90625" style="1226" hidden="1"/>
    <col min="2406" max="2411" width="16.08984375" style="1226" hidden="1"/>
    <col min="2412" max="2412" width="6.08984375" style="1226" hidden="1"/>
    <col min="2413" max="2413" width="3" style="1226" hidden="1"/>
    <col min="2414" max="2653" width="8.6328125" style="1226" hidden="1"/>
    <col min="2654" max="2659" width="14.90625" style="1226" hidden="1"/>
    <col min="2660" max="2661" width="15.90625" style="1226" hidden="1"/>
    <col min="2662" max="2667" width="16.08984375" style="1226" hidden="1"/>
    <col min="2668" max="2668" width="6.08984375" style="1226" hidden="1"/>
    <col min="2669" max="2669" width="3" style="1226" hidden="1"/>
    <col min="2670" max="2909" width="8.6328125" style="1226" hidden="1"/>
    <col min="2910" max="2915" width="14.90625" style="1226" hidden="1"/>
    <col min="2916" max="2917" width="15.90625" style="1226" hidden="1"/>
    <col min="2918" max="2923" width="16.08984375" style="1226" hidden="1"/>
    <col min="2924" max="2924" width="6.08984375" style="1226" hidden="1"/>
    <col min="2925" max="2925" width="3" style="1226" hidden="1"/>
    <col min="2926" max="3165" width="8.6328125" style="1226" hidden="1"/>
    <col min="3166" max="3171" width="14.90625" style="1226" hidden="1"/>
    <col min="3172" max="3173" width="15.90625" style="1226" hidden="1"/>
    <col min="3174" max="3179" width="16.08984375" style="1226" hidden="1"/>
    <col min="3180" max="3180" width="6.08984375" style="1226" hidden="1"/>
    <col min="3181" max="3181" width="3" style="1226" hidden="1"/>
    <col min="3182" max="3421" width="8.6328125" style="1226" hidden="1"/>
    <col min="3422" max="3427" width="14.90625" style="1226" hidden="1"/>
    <col min="3428" max="3429" width="15.90625" style="1226" hidden="1"/>
    <col min="3430" max="3435" width="16.08984375" style="1226" hidden="1"/>
    <col min="3436" max="3436" width="6.08984375" style="1226" hidden="1"/>
    <col min="3437" max="3437" width="3" style="1226" hidden="1"/>
    <col min="3438" max="3677" width="8.6328125" style="1226" hidden="1"/>
    <col min="3678" max="3683" width="14.90625" style="1226" hidden="1"/>
    <col min="3684" max="3685" width="15.90625" style="1226" hidden="1"/>
    <col min="3686" max="3691" width="16.08984375" style="1226" hidden="1"/>
    <col min="3692" max="3692" width="6.08984375" style="1226" hidden="1"/>
    <col min="3693" max="3693" width="3" style="1226" hidden="1"/>
    <col min="3694" max="3933" width="8.6328125" style="1226" hidden="1"/>
    <col min="3934" max="3939" width="14.90625" style="1226" hidden="1"/>
    <col min="3940" max="3941" width="15.90625" style="1226" hidden="1"/>
    <col min="3942" max="3947" width="16.08984375" style="1226" hidden="1"/>
    <col min="3948" max="3948" width="6.08984375" style="1226" hidden="1"/>
    <col min="3949" max="3949" width="3" style="1226" hidden="1"/>
    <col min="3950" max="4189" width="8.6328125" style="1226" hidden="1"/>
    <col min="4190" max="4195" width="14.90625" style="1226" hidden="1"/>
    <col min="4196" max="4197" width="15.90625" style="1226" hidden="1"/>
    <col min="4198" max="4203" width="16.08984375" style="1226" hidden="1"/>
    <col min="4204" max="4204" width="6.08984375" style="1226" hidden="1"/>
    <col min="4205" max="4205" width="3" style="1226" hidden="1"/>
    <col min="4206" max="4445" width="8.6328125" style="1226" hidden="1"/>
    <col min="4446" max="4451" width="14.90625" style="1226" hidden="1"/>
    <col min="4452" max="4453" width="15.90625" style="1226" hidden="1"/>
    <col min="4454" max="4459" width="16.08984375" style="1226" hidden="1"/>
    <col min="4460" max="4460" width="6.08984375" style="1226" hidden="1"/>
    <col min="4461" max="4461" width="3" style="1226" hidden="1"/>
    <col min="4462" max="4701" width="8.6328125" style="1226" hidden="1"/>
    <col min="4702" max="4707" width="14.90625" style="1226" hidden="1"/>
    <col min="4708" max="4709" width="15.90625" style="1226" hidden="1"/>
    <col min="4710" max="4715" width="16.08984375" style="1226" hidden="1"/>
    <col min="4716" max="4716" width="6.08984375" style="1226" hidden="1"/>
    <col min="4717" max="4717" width="3" style="1226" hidden="1"/>
    <col min="4718" max="4957" width="8.6328125" style="1226" hidden="1"/>
    <col min="4958" max="4963" width="14.90625" style="1226" hidden="1"/>
    <col min="4964" max="4965" width="15.90625" style="1226" hidden="1"/>
    <col min="4966" max="4971" width="16.08984375" style="1226" hidden="1"/>
    <col min="4972" max="4972" width="6.08984375" style="1226" hidden="1"/>
    <col min="4973" max="4973" width="3" style="1226" hidden="1"/>
    <col min="4974" max="5213" width="8.6328125" style="1226" hidden="1"/>
    <col min="5214" max="5219" width="14.90625" style="1226" hidden="1"/>
    <col min="5220" max="5221" width="15.90625" style="1226" hidden="1"/>
    <col min="5222" max="5227" width="16.08984375" style="1226" hidden="1"/>
    <col min="5228" max="5228" width="6.08984375" style="1226" hidden="1"/>
    <col min="5229" max="5229" width="3" style="1226" hidden="1"/>
    <col min="5230" max="5469" width="8.6328125" style="1226" hidden="1"/>
    <col min="5470" max="5475" width="14.90625" style="1226" hidden="1"/>
    <col min="5476" max="5477" width="15.90625" style="1226" hidden="1"/>
    <col min="5478" max="5483" width="16.08984375" style="1226" hidden="1"/>
    <col min="5484" max="5484" width="6.08984375" style="1226" hidden="1"/>
    <col min="5485" max="5485" width="3" style="1226" hidden="1"/>
    <col min="5486" max="5725" width="8.6328125" style="1226" hidden="1"/>
    <col min="5726" max="5731" width="14.90625" style="1226" hidden="1"/>
    <col min="5732" max="5733" width="15.90625" style="1226" hidden="1"/>
    <col min="5734" max="5739" width="16.08984375" style="1226" hidden="1"/>
    <col min="5740" max="5740" width="6.08984375" style="1226" hidden="1"/>
    <col min="5741" max="5741" width="3" style="1226" hidden="1"/>
    <col min="5742" max="5981" width="8.6328125" style="1226" hidden="1"/>
    <col min="5982" max="5987" width="14.90625" style="1226" hidden="1"/>
    <col min="5988" max="5989" width="15.90625" style="1226" hidden="1"/>
    <col min="5990" max="5995" width="16.08984375" style="1226" hidden="1"/>
    <col min="5996" max="5996" width="6.08984375" style="1226" hidden="1"/>
    <col min="5997" max="5997" width="3" style="1226" hidden="1"/>
    <col min="5998" max="6237" width="8.6328125" style="1226" hidden="1"/>
    <col min="6238" max="6243" width="14.90625" style="1226" hidden="1"/>
    <col min="6244" max="6245" width="15.90625" style="1226" hidden="1"/>
    <col min="6246" max="6251" width="16.08984375" style="1226" hidden="1"/>
    <col min="6252" max="6252" width="6.08984375" style="1226" hidden="1"/>
    <col min="6253" max="6253" width="3" style="1226" hidden="1"/>
    <col min="6254" max="6493" width="8.6328125" style="1226" hidden="1"/>
    <col min="6494" max="6499" width="14.90625" style="1226" hidden="1"/>
    <col min="6500" max="6501" width="15.90625" style="1226" hidden="1"/>
    <col min="6502" max="6507" width="16.08984375" style="1226" hidden="1"/>
    <col min="6508" max="6508" width="6.08984375" style="1226" hidden="1"/>
    <col min="6509" max="6509" width="3" style="1226" hidden="1"/>
    <col min="6510" max="6749" width="8.6328125" style="1226" hidden="1"/>
    <col min="6750" max="6755" width="14.90625" style="1226" hidden="1"/>
    <col min="6756" max="6757" width="15.90625" style="1226" hidden="1"/>
    <col min="6758" max="6763" width="16.08984375" style="1226" hidden="1"/>
    <col min="6764" max="6764" width="6.08984375" style="1226" hidden="1"/>
    <col min="6765" max="6765" width="3" style="1226" hidden="1"/>
    <col min="6766" max="7005" width="8.6328125" style="1226" hidden="1"/>
    <col min="7006" max="7011" width="14.90625" style="1226" hidden="1"/>
    <col min="7012" max="7013" width="15.90625" style="1226" hidden="1"/>
    <col min="7014" max="7019" width="16.08984375" style="1226" hidden="1"/>
    <col min="7020" max="7020" width="6.08984375" style="1226" hidden="1"/>
    <col min="7021" max="7021" width="3" style="1226" hidden="1"/>
    <col min="7022" max="7261" width="8.6328125" style="1226" hidden="1"/>
    <col min="7262" max="7267" width="14.90625" style="1226" hidden="1"/>
    <col min="7268" max="7269" width="15.90625" style="1226" hidden="1"/>
    <col min="7270" max="7275" width="16.08984375" style="1226" hidden="1"/>
    <col min="7276" max="7276" width="6.08984375" style="1226" hidden="1"/>
    <col min="7277" max="7277" width="3" style="1226" hidden="1"/>
    <col min="7278" max="7517" width="8.6328125" style="1226" hidden="1"/>
    <col min="7518" max="7523" width="14.90625" style="1226" hidden="1"/>
    <col min="7524" max="7525" width="15.90625" style="1226" hidden="1"/>
    <col min="7526" max="7531" width="16.08984375" style="1226" hidden="1"/>
    <col min="7532" max="7532" width="6.08984375" style="1226" hidden="1"/>
    <col min="7533" max="7533" width="3" style="1226" hidden="1"/>
    <col min="7534" max="7773" width="8.6328125" style="1226" hidden="1"/>
    <col min="7774" max="7779" width="14.90625" style="1226" hidden="1"/>
    <col min="7780" max="7781" width="15.90625" style="1226" hidden="1"/>
    <col min="7782" max="7787" width="16.08984375" style="1226" hidden="1"/>
    <col min="7788" max="7788" width="6.08984375" style="1226" hidden="1"/>
    <col min="7789" max="7789" width="3" style="1226" hidden="1"/>
    <col min="7790" max="8029" width="8.6328125" style="1226" hidden="1"/>
    <col min="8030" max="8035" width="14.90625" style="1226" hidden="1"/>
    <col min="8036" max="8037" width="15.90625" style="1226" hidden="1"/>
    <col min="8038" max="8043" width="16.08984375" style="1226" hidden="1"/>
    <col min="8044" max="8044" width="6.08984375" style="1226" hidden="1"/>
    <col min="8045" max="8045" width="3" style="1226" hidden="1"/>
    <col min="8046" max="8285" width="8.6328125" style="1226" hidden="1"/>
    <col min="8286" max="8291" width="14.90625" style="1226" hidden="1"/>
    <col min="8292" max="8293" width="15.90625" style="1226" hidden="1"/>
    <col min="8294" max="8299" width="16.08984375" style="1226" hidden="1"/>
    <col min="8300" max="8300" width="6.08984375" style="1226" hidden="1"/>
    <col min="8301" max="8301" width="3" style="1226" hidden="1"/>
    <col min="8302" max="8541" width="8.6328125" style="1226" hidden="1"/>
    <col min="8542" max="8547" width="14.90625" style="1226" hidden="1"/>
    <col min="8548" max="8549" width="15.90625" style="1226" hidden="1"/>
    <col min="8550" max="8555" width="16.08984375" style="1226" hidden="1"/>
    <col min="8556" max="8556" width="6.08984375" style="1226" hidden="1"/>
    <col min="8557" max="8557" width="3" style="1226" hidden="1"/>
    <col min="8558" max="8797" width="8.6328125" style="1226" hidden="1"/>
    <col min="8798" max="8803" width="14.90625" style="1226" hidden="1"/>
    <col min="8804" max="8805" width="15.90625" style="1226" hidden="1"/>
    <col min="8806" max="8811" width="16.08984375" style="1226" hidden="1"/>
    <col min="8812" max="8812" width="6.08984375" style="1226" hidden="1"/>
    <col min="8813" max="8813" width="3" style="1226" hidden="1"/>
    <col min="8814" max="9053" width="8.6328125" style="1226" hidden="1"/>
    <col min="9054" max="9059" width="14.90625" style="1226" hidden="1"/>
    <col min="9060" max="9061" width="15.90625" style="1226" hidden="1"/>
    <col min="9062" max="9067" width="16.08984375" style="1226" hidden="1"/>
    <col min="9068" max="9068" width="6.08984375" style="1226" hidden="1"/>
    <col min="9069" max="9069" width="3" style="1226" hidden="1"/>
    <col min="9070" max="9309" width="8.6328125" style="1226" hidden="1"/>
    <col min="9310" max="9315" width="14.90625" style="1226" hidden="1"/>
    <col min="9316" max="9317" width="15.90625" style="1226" hidden="1"/>
    <col min="9318" max="9323" width="16.08984375" style="1226" hidden="1"/>
    <col min="9324" max="9324" width="6.08984375" style="1226" hidden="1"/>
    <col min="9325" max="9325" width="3" style="1226" hidden="1"/>
    <col min="9326" max="9565" width="8.6328125" style="1226" hidden="1"/>
    <col min="9566" max="9571" width="14.90625" style="1226" hidden="1"/>
    <col min="9572" max="9573" width="15.90625" style="1226" hidden="1"/>
    <col min="9574" max="9579" width="16.08984375" style="1226" hidden="1"/>
    <col min="9580" max="9580" width="6.08984375" style="1226" hidden="1"/>
    <col min="9581" max="9581" width="3" style="1226" hidden="1"/>
    <col min="9582" max="9821" width="8.6328125" style="1226" hidden="1"/>
    <col min="9822" max="9827" width="14.90625" style="1226" hidden="1"/>
    <col min="9828" max="9829" width="15.90625" style="1226" hidden="1"/>
    <col min="9830" max="9835" width="16.08984375" style="1226" hidden="1"/>
    <col min="9836" max="9836" width="6.08984375" style="1226" hidden="1"/>
    <col min="9837" max="9837" width="3" style="1226" hidden="1"/>
    <col min="9838" max="10077" width="8.6328125" style="1226" hidden="1"/>
    <col min="10078" max="10083" width="14.90625" style="1226" hidden="1"/>
    <col min="10084" max="10085" width="15.90625" style="1226" hidden="1"/>
    <col min="10086" max="10091" width="16.08984375" style="1226" hidden="1"/>
    <col min="10092" max="10092" width="6.08984375" style="1226" hidden="1"/>
    <col min="10093" max="10093" width="3" style="1226" hidden="1"/>
    <col min="10094" max="10333" width="8.6328125" style="1226" hidden="1"/>
    <col min="10334" max="10339" width="14.90625" style="1226" hidden="1"/>
    <col min="10340" max="10341" width="15.90625" style="1226" hidden="1"/>
    <col min="10342" max="10347" width="16.08984375" style="1226" hidden="1"/>
    <col min="10348" max="10348" width="6.08984375" style="1226" hidden="1"/>
    <col min="10349" max="10349" width="3" style="1226" hidden="1"/>
    <col min="10350" max="10589" width="8.6328125" style="1226" hidden="1"/>
    <col min="10590" max="10595" width="14.90625" style="1226" hidden="1"/>
    <col min="10596" max="10597" width="15.90625" style="1226" hidden="1"/>
    <col min="10598" max="10603" width="16.08984375" style="1226" hidden="1"/>
    <col min="10604" max="10604" width="6.08984375" style="1226" hidden="1"/>
    <col min="10605" max="10605" width="3" style="1226" hidden="1"/>
    <col min="10606" max="10845" width="8.6328125" style="1226" hidden="1"/>
    <col min="10846" max="10851" width="14.90625" style="1226" hidden="1"/>
    <col min="10852" max="10853" width="15.90625" style="1226" hidden="1"/>
    <col min="10854" max="10859" width="16.08984375" style="1226" hidden="1"/>
    <col min="10860" max="10860" width="6.08984375" style="1226" hidden="1"/>
    <col min="10861" max="10861" width="3" style="1226" hidden="1"/>
    <col min="10862" max="11101" width="8.6328125" style="1226" hidden="1"/>
    <col min="11102" max="11107" width="14.90625" style="1226" hidden="1"/>
    <col min="11108" max="11109" width="15.90625" style="1226" hidden="1"/>
    <col min="11110" max="11115" width="16.08984375" style="1226" hidden="1"/>
    <col min="11116" max="11116" width="6.08984375" style="1226" hidden="1"/>
    <col min="11117" max="11117" width="3" style="1226" hidden="1"/>
    <col min="11118" max="11357" width="8.6328125" style="1226" hidden="1"/>
    <col min="11358" max="11363" width="14.90625" style="1226" hidden="1"/>
    <col min="11364" max="11365" width="15.90625" style="1226" hidden="1"/>
    <col min="11366" max="11371" width="16.08984375" style="1226" hidden="1"/>
    <col min="11372" max="11372" width="6.08984375" style="1226" hidden="1"/>
    <col min="11373" max="11373" width="3" style="1226" hidden="1"/>
    <col min="11374" max="11613" width="8.6328125" style="1226" hidden="1"/>
    <col min="11614" max="11619" width="14.90625" style="1226" hidden="1"/>
    <col min="11620" max="11621" width="15.90625" style="1226" hidden="1"/>
    <col min="11622" max="11627" width="16.08984375" style="1226" hidden="1"/>
    <col min="11628" max="11628" width="6.08984375" style="1226" hidden="1"/>
    <col min="11629" max="11629" width="3" style="1226" hidden="1"/>
    <col min="11630" max="11869" width="8.6328125" style="1226" hidden="1"/>
    <col min="11870" max="11875" width="14.90625" style="1226" hidden="1"/>
    <col min="11876" max="11877" width="15.90625" style="1226" hidden="1"/>
    <col min="11878" max="11883" width="16.08984375" style="1226" hidden="1"/>
    <col min="11884" max="11884" width="6.08984375" style="1226" hidden="1"/>
    <col min="11885" max="11885" width="3" style="1226" hidden="1"/>
    <col min="11886" max="12125" width="8.6328125" style="1226" hidden="1"/>
    <col min="12126" max="12131" width="14.90625" style="1226" hidden="1"/>
    <col min="12132" max="12133" width="15.90625" style="1226" hidden="1"/>
    <col min="12134" max="12139" width="16.08984375" style="1226" hidden="1"/>
    <col min="12140" max="12140" width="6.08984375" style="1226" hidden="1"/>
    <col min="12141" max="12141" width="3" style="1226" hidden="1"/>
    <col min="12142" max="12381" width="8.6328125" style="1226" hidden="1"/>
    <col min="12382" max="12387" width="14.90625" style="1226" hidden="1"/>
    <col min="12388" max="12389" width="15.90625" style="1226" hidden="1"/>
    <col min="12390" max="12395" width="16.08984375" style="1226" hidden="1"/>
    <col min="12396" max="12396" width="6.08984375" style="1226" hidden="1"/>
    <col min="12397" max="12397" width="3" style="1226" hidden="1"/>
    <col min="12398" max="12637" width="8.6328125" style="1226" hidden="1"/>
    <col min="12638" max="12643" width="14.90625" style="1226" hidden="1"/>
    <col min="12644" max="12645" width="15.90625" style="1226" hidden="1"/>
    <col min="12646" max="12651" width="16.08984375" style="1226" hidden="1"/>
    <col min="12652" max="12652" width="6.08984375" style="1226" hidden="1"/>
    <col min="12653" max="12653" width="3" style="1226" hidden="1"/>
    <col min="12654" max="12893" width="8.6328125" style="1226" hidden="1"/>
    <col min="12894" max="12899" width="14.90625" style="1226" hidden="1"/>
    <col min="12900" max="12901" width="15.90625" style="1226" hidden="1"/>
    <col min="12902" max="12907" width="16.08984375" style="1226" hidden="1"/>
    <col min="12908" max="12908" width="6.08984375" style="1226" hidden="1"/>
    <col min="12909" max="12909" width="3" style="1226" hidden="1"/>
    <col min="12910" max="13149" width="8.6328125" style="1226" hidden="1"/>
    <col min="13150" max="13155" width="14.90625" style="1226" hidden="1"/>
    <col min="13156" max="13157" width="15.90625" style="1226" hidden="1"/>
    <col min="13158" max="13163" width="16.08984375" style="1226" hidden="1"/>
    <col min="13164" max="13164" width="6.08984375" style="1226" hidden="1"/>
    <col min="13165" max="13165" width="3" style="1226" hidden="1"/>
    <col min="13166" max="13405" width="8.6328125" style="1226" hidden="1"/>
    <col min="13406" max="13411" width="14.90625" style="1226" hidden="1"/>
    <col min="13412" max="13413" width="15.90625" style="1226" hidden="1"/>
    <col min="13414" max="13419" width="16.08984375" style="1226" hidden="1"/>
    <col min="13420" max="13420" width="6.08984375" style="1226" hidden="1"/>
    <col min="13421" max="13421" width="3" style="1226" hidden="1"/>
    <col min="13422" max="13661" width="8.6328125" style="1226" hidden="1"/>
    <col min="13662" max="13667" width="14.90625" style="1226" hidden="1"/>
    <col min="13668" max="13669" width="15.90625" style="1226" hidden="1"/>
    <col min="13670" max="13675" width="16.08984375" style="1226" hidden="1"/>
    <col min="13676" max="13676" width="6.08984375" style="1226" hidden="1"/>
    <col min="13677" max="13677" width="3" style="1226" hidden="1"/>
    <col min="13678" max="13917" width="8.6328125" style="1226" hidden="1"/>
    <col min="13918" max="13923" width="14.90625" style="1226" hidden="1"/>
    <col min="13924" max="13925" width="15.90625" style="1226" hidden="1"/>
    <col min="13926" max="13931" width="16.08984375" style="1226" hidden="1"/>
    <col min="13932" max="13932" width="6.08984375" style="1226" hidden="1"/>
    <col min="13933" max="13933" width="3" style="1226" hidden="1"/>
    <col min="13934" max="14173" width="8.6328125" style="1226" hidden="1"/>
    <col min="14174" max="14179" width="14.90625" style="1226" hidden="1"/>
    <col min="14180" max="14181" width="15.90625" style="1226" hidden="1"/>
    <col min="14182" max="14187" width="16.08984375" style="1226" hidden="1"/>
    <col min="14188" max="14188" width="6.08984375" style="1226" hidden="1"/>
    <col min="14189" max="14189" width="3" style="1226" hidden="1"/>
    <col min="14190" max="14429" width="8.6328125" style="1226" hidden="1"/>
    <col min="14430" max="14435" width="14.90625" style="1226" hidden="1"/>
    <col min="14436" max="14437" width="15.90625" style="1226" hidden="1"/>
    <col min="14438" max="14443" width="16.08984375" style="1226" hidden="1"/>
    <col min="14444" max="14444" width="6.08984375" style="1226" hidden="1"/>
    <col min="14445" max="14445" width="3" style="1226" hidden="1"/>
    <col min="14446" max="14685" width="8.6328125" style="1226" hidden="1"/>
    <col min="14686" max="14691" width="14.90625" style="1226" hidden="1"/>
    <col min="14692" max="14693" width="15.90625" style="1226" hidden="1"/>
    <col min="14694" max="14699" width="16.08984375" style="1226" hidden="1"/>
    <col min="14700" max="14700" width="6.08984375" style="1226" hidden="1"/>
    <col min="14701" max="14701" width="3" style="1226" hidden="1"/>
    <col min="14702" max="14941" width="8.6328125" style="1226" hidden="1"/>
    <col min="14942" max="14947" width="14.90625" style="1226" hidden="1"/>
    <col min="14948" max="14949" width="15.90625" style="1226" hidden="1"/>
    <col min="14950" max="14955" width="16.08984375" style="1226" hidden="1"/>
    <col min="14956" max="14956" width="6.08984375" style="1226" hidden="1"/>
    <col min="14957" max="14957" width="3" style="1226" hidden="1"/>
    <col min="14958" max="15197" width="8.6328125" style="1226" hidden="1"/>
    <col min="15198" max="15203" width="14.90625" style="1226" hidden="1"/>
    <col min="15204" max="15205" width="15.90625" style="1226" hidden="1"/>
    <col min="15206" max="15211" width="16.08984375" style="1226" hidden="1"/>
    <col min="15212" max="15212" width="6.08984375" style="1226" hidden="1"/>
    <col min="15213" max="15213" width="3" style="1226" hidden="1"/>
    <col min="15214" max="15453" width="8.6328125" style="1226" hidden="1"/>
    <col min="15454" max="15459" width="14.90625" style="1226" hidden="1"/>
    <col min="15460" max="15461" width="15.90625" style="1226" hidden="1"/>
    <col min="15462" max="15467" width="16.08984375" style="1226" hidden="1"/>
    <col min="15468" max="15468" width="6.08984375" style="1226" hidden="1"/>
    <col min="15469" max="15469" width="3" style="1226" hidden="1"/>
    <col min="15470" max="15709" width="8.6328125" style="1226" hidden="1"/>
    <col min="15710" max="15715" width="14.90625" style="1226" hidden="1"/>
    <col min="15716" max="15717" width="15.90625" style="1226" hidden="1"/>
    <col min="15718" max="15723" width="16.08984375" style="1226" hidden="1"/>
    <col min="15724" max="15724" width="6.08984375" style="1226" hidden="1"/>
    <col min="15725" max="15725" width="3" style="1226" hidden="1"/>
    <col min="15726" max="15965" width="8.6328125" style="1226" hidden="1"/>
    <col min="15966" max="15971" width="14.90625" style="1226" hidden="1"/>
    <col min="15972" max="15973" width="15.90625" style="1226" hidden="1"/>
    <col min="15974" max="15979" width="16.08984375" style="1226" hidden="1"/>
    <col min="15980" max="15980" width="6.08984375" style="1226" hidden="1"/>
    <col min="15981" max="15981" width="3" style="1226" hidden="1"/>
    <col min="15982" max="16221" width="8.6328125" style="1226" hidden="1"/>
    <col min="16222" max="16227" width="14.90625" style="1226" hidden="1"/>
    <col min="16228" max="16229" width="15.90625" style="1226" hidden="1"/>
    <col min="16230" max="16235" width="16.08984375" style="1226" hidden="1"/>
    <col min="16236" max="16236" width="6.08984375" style="1226" hidden="1"/>
    <col min="16237" max="16237" width="3" style="1226" hidden="1"/>
    <col min="16238" max="16384" width="8.6328125" style="1226" hidden="1"/>
  </cols>
  <sheetData>
    <row r="1" spans="1:143" ht="42.75" customHeight="1" x14ac:dyDescent="0.2">
      <c r="A1" s="1224"/>
      <c r="B1" s="1225"/>
      <c r="DD1" s="1226"/>
      <c r="DE1" s="1226"/>
    </row>
    <row r="2" spans="1:143" ht="25.5" customHeight="1" x14ac:dyDescent="0.2">
      <c r="A2" s="1227"/>
      <c r="C2" s="1227"/>
      <c r="O2" s="1227"/>
      <c r="P2" s="1227"/>
      <c r="Q2" s="1227"/>
      <c r="R2" s="1227"/>
      <c r="S2" s="1227"/>
      <c r="T2" s="1227"/>
      <c r="U2" s="1227"/>
      <c r="V2" s="1227"/>
      <c r="W2" s="1227"/>
      <c r="X2" s="1227"/>
      <c r="Y2" s="1227"/>
      <c r="Z2" s="1227"/>
      <c r="AA2" s="1227"/>
      <c r="AB2" s="1227"/>
      <c r="AC2" s="1227"/>
      <c r="AD2" s="1227"/>
      <c r="AE2" s="1227"/>
      <c r="AF2" s="1227"/>
      <c r="AG2" s="1227"/>
      <c r="AH2" s="1227"/>
      <c r="AI2" s="1227"/>
      <c r="AU2" s="1227"/>
      <c r="BG2" s="1227"/>
      <c r="BS2" s="1227"/>
      <c r="CE2" s="1227"/>
      <c r="CQ2" s="1227"/>
      <c r="DD2" s="1226"/>
      <c r="DE2" s="1226"/>
    </row>
    <row r="3" spans="1:143" ht="25.5" customHeight="1" x14ac:dyDescent="0.2">
      <c r="A3" s="1227"/>
      <c r="C3" s="1227"/>
      <c r="O3" s="1227"/>
      <c r="P3" s="1227"/>
      <c r="Q3" s="1227"/>
      <c r="R3" s="1227"/>
      <c r="S3" s="1227"/>
      <c r="T3" s="1227"/>
      <c r="U3" s="1227"/>
      <c r="V3" s="1227"/>
      <c r="W3" s="1227"/>
      <c r="X3" s="1227"/>
      <c r="Y3" s="1227"/>
      <c r="Z3" s="1227"/>
      <c r="AA3" s="1227"/>
      <c r="AB3" s="1227"/>
      <c r="AC3" s="1227"/>
      <c r="AD3" s="1227"/>
      <c r="AE3" s="1227"/>
      <c r="AF3" s="1227"/>
      <c r="AG3" s="1227"/>
      <c r="AH3" s="1227"/>
      <c r="AI3" s="1227"/>
      <c r="AU3" s="1227"/>
      <c r="BG3" s="1227"/>
      <c r="BS3" s="1227"/>
      <c r="CE3" s="1227"/>
      <c r="CQ3" s="1227"/>
      <c r="DD3" s="1226"/>
      <c r="DE3" s="1226"/>
    </row>
    <row r="4" spans="1:143" s="277" customFormat="1" ht="13" x14ac:dyDescent="0.2">
      <c r="A4" s="1227"/>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227"/>
      <c r="AF4" s="1227"/>
      <c r="AG4" s="1227"/>
      <c r="AH4" s="1227"/>
      <c r="AI4" s="1227"/>
      <c r="AJ4" s="1227"/>
      <c r="AK4" s="1227"/>
      <c r="AL4" s="1227"/>
      <c r="AM4" s="1227"/>
      <c r="AN4" s="1227"/>
      <c r="AO4" s="1227"/>
      <c r="AP4" s="1227"/>
      <c r="AQ4" s="1227"/>
      <c r="AR4" s="1227"/>
      <c r="AS4" s="1227"/>
      <c r="AT4" s="1227"/>
      <c r="AU4" s="1227"/>
      <c r="AV4" s="1227"/>
      <c r="AW4" s="1227"/>
      <c r="AX4" s="1227"/>
      <c r="AY4" s="1227"/>
      <c r="AZ4" s="1227"/>
      <c r="BA4" s="1227"/>
      <c r="BB4" s="1227"/>
      <c r="BC4" s="1227"/>
      <c r="BD4" s="1227"/>
      <c r="BE4" s="1227"/>
      <c r="BF4" s="1227"/>
      <c r="BG4" s="1227"/>
      <c r="BH4" s="1227"/>
      <c r="BI4" s="1227"/>
      <c r="BJ4" s="1227"/>
      <c r="BK4" s="1227"/>
      <c r="BL4" s="1227"/>
      <c r="BM4" s="1227"/>
      <c r="BN4" s="1227"/>
      <c r="BO4" s="1227"/>
      <c r="BP4" s="1227"/>
      <c r="BQ4" s="1227"/>
      <c r="BR4" s="1227"/>
      <c r="BS4" s="1227"/>
      <c r="BT4" s="1227"/>
      <c r="BU4" s="1227"/>
      <c r="BV4" s="1227"/>
      <c r="BW4" s="1227"/>
      <c r="BX4" s="1227"/>
      <c r="BY4" s="1227"/>
      <c r="BZ4" s="1227"/>
      <c r="CA4" s="1227"/>
      <c r="CB4" s="1227"/>
      <c r="CC4" s="1227"/>
      <c r="CD4" s="1227"/>
      <c r="CE4" s="1227"/>
      <c r="CF4" s="1227"/>
      <c r="CG4" s="1227"/>
      <c r="CH4" s="1227"/>
      <c r="CI4" s="1227"/>
      <c r="CJ4" s="1227"/>
      <c r="CK4" s="1227"/>
      <c r="CL4" s="1227"/>
      <c r="CM4" s="1227"/>
      <c r="CN4" s="1227"/>
      <c r="CO4" s="1227"/>
      <c r="CP4" s="1227"/>
      <c r="CQ4" s="1227"/>
      <c r="CR4" s="1227"/>
      <c r="CS4" s="1227"/>
      <c r="CT4" s="1227"/>
      <c r="CU4" s="1227"/>
      <c r="CV4" s="1227"/>
      <c r="CW4" s="1227"/>
      <c r="CX4" s="1227"/>
      <c r="CY4" s="1227"/>
      <c r="CZ4" s="1227"/>
      <c r="DA4" s="1227"/>
      <c r="DB4" s="1227"/>
      <c r="DC4" s="1227"/>
      <c r="DD4" s="1227"/>
      <c r="DE4" s="1227"/>
      <c r="DF4" s="278"/>
      <c r="DG4" s="278"/>
      <c r="DH4" s="278"/>
      <c r="DI4" s="278"/>
      <c r="DJ4" s="278"/>
      <c r="DK4" s="278"/>
      <c r="DL4" s="278"/>
      <c r="DM4" s="278"/>
      <c r="DN4" s="278"/>
      <c r="DO4" s="278"/>
      <c r="DP4" s="278"/>
      <c r="DQ4" s="278"/>
      <c r="DR4" s="278"/>
      <c r="DS4" s="278"/>
      <c r="DT4" s="278"/>
      <c r="DU4" s="278"/>
      <c r="DV4" s="278"/>
      <c r="DW4" s="278"/>
    </row>
    <row r="5" spans="1:143" s="277" customFormat="1" ht="13" x14ac:dyDescent="0.2">
      <c r="A5" s="1227"/>
      <c r="B5" s="1227"/>
      <c r="C5" s="1227"/>
      <c r="D5" s="1227"/>
      <c r="E5" s="1227"/>
      <c r="F5" s="1227"/>
      <c r="G5" s="1227"/>
      <c r="H5" s="1227"/>
      <c r="I5" s="1227"/>
      <c r="J5" s="1227"/>
      <c r="K5" s="1227"/>
      <c r="L5" s="1227"/>
      <c r="M5" s="1227"/>
      <c r="N5" s="1227"/>
      <c r="O5" s="1227"/>
      <c r="P5" s="1227"/>
      <c r="Q5" s="1227"/>
      <c r="R5" s="1227"/>
      <c r="S5" s="1227"/>
      <c r="T5" s="1227"/>
      <c r="U5" s="1227"/>
      <c r="V5" s="1227"/>
      <c r="W5" s="1227"/>
      <c r="X5" s="1227"/>
      <c r="Y5" s="1227"/>
      <c r="Z5" s="1227"/>
      <c r="AA5" s="1227"/>
      <c r="AB5" s="1227"/>
      <c r="AC5" s="1227"/>
      <c r="AD5" s="1227"/>
      <c r="AE5" s="1227"/>
      <c r="AF5" s="1227"/>
      <c r="AG5" s="1227"/>
      <c r="AH5" s="1227"/>
      <c r="AI5" s="1227"/>
      <c r="AJ5" s="1227"/>
      <c r="AK5" s="1227"/>
      <c r="AL5" s="1227"/>
      <c r="AM5" s="1227"/>
      <c r="AN5" s="1227"/>
      <c r="AO5" s="1227"/>
      <c r="AP5" s="1227"/>
      <c r="AQ5" s="1227"/>
      <c r="AR5" s="1227"/>
      <c r="AS5" s="1227"/>
      <c r="AT5" s="1227"/>
      <c r="AU5" s="1227"/>
      <c r="AV5" s="1227"/>
      <c r="AW5" s="1227"/>
      <c r="AX5" s="1227"/>
      <c r="AY5" s="1227"/>
      <c r="AZ5" s="1227"/>
      <c r="BA5" s="1227"/>
      <c r="BB5" s="1227"/>
      <c r="BC5" s="1227"/>
      <c r="BD5" s="1227"/>
      <c r="BE5" s="1227"/>
      <c r="BF5" s="1227"/>
      <c r="BG5" s="1227"/>
      <c r="BH5" s="1227"/>
      <c r="BI5" s="1227"/>
      <c r="BJ5" s="1227"/>
      <c r="BK5" s="1227"/>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c r="DF5" s="278"/>
      <c r="DG5" s="278"/>
      <c r="DH5" s="278"/>
      <c r="DI5" s="278"/>
      <c r="DJ5" s="278"/>
      <c r="DK5" s="278"/>
      <c r="DL5" s="278"/>
      <c r="DM5" s="278"/>
      <c r="DN5" s="278"/>
      <c r="DO5" s="278"/>
      <c r="DP5" s="278"/>
      <c r="DQ5" s="278"/>
      <c r="DR5" s="278"/>
      <c r="DS5" s="278"/>
      <c r="DT5" s="278"/>
      <c r="DU5" s="278"/>
      <c r="DV5" s="278"/>
      <c r="DW5" s="278"/>
    </row>
    <row r="6" spans="1:143" s="277" customFormat="1" ht="13" x14ac:dyDescent="0.2">
      <c r="A6" s="1227"/>
      <c r="B6" s="1227"/>
      <c r="C6" s="1227"/>
      <c r="D6" s="1227"/>
      <c r="E6" s="1227"/>
      <c r="F6" s="1227"/>
      <c r="G6" s="1227"/>
      <c r="H6" s="1227"/>
      <c r="I6" s="1227"/>
      <c r="J6" s="1227"/>
      <c r="K6" s="1227"/>
      <c r="L6" s="1227"/>
      <c r="M6" s="1227"/>
      <c r="N6" s="1227"/>
      <c r="O6" s="1227"/>
      <c r="P6" s="1227"/>
      <c r="Q6" s="1227"/>
      <c r="R6" s="1227"/>
      <c r="S6" s="1227"/>
      <c r="T6" s="1227"/>
      <c r="U6" s="1227"/>
      <c r="V6" s="1227"/>
      <c r="W6" s="1227"/>
      <c r="X6" s="1227"/>
      <c r="Y6" s="1227"/>
      <c r="Z6" s="1227"/>
      <c r="AA6" s="1227"/>
      <c r="AB6" s="1227"/>
      <c r="AC6" s="1227"/>
      <c r="AD6" s="1227"/>
      <c r="AE6" s="1227"/>
      <c r="AF6" s="1227"/>
      <c r="AG6" s="1227"/>
      <c r="AH6" s="1227"/>
      <c r="AI6" s="1227"/>
      <c r="AJ6" s="1227"/>
      <c r="AK6" s="1227"/>
      <c r="AL6" s="1227"/>
      <c r="AM6" s="1227"/>
      <c r="AN6" s="1227"/>
      <c r="AO6" s="1227"/>
      <c r="AP6" s="1227"/>
      <c r="AQ6" s="1227"/>
      <c r="AR6" s="1227"/>
      <c r="AS6" s="1227"/>
      <c r="AT6" s="1227"/>
      <c r="AU6" s="1227"/>
      <c r="AV6" s="1227"/>
      <c r="AW6" s="1227"/>
      <c r="AX6" s="1227"/>
      <c r="AY6" s="1227"/>
      <c r="AZ6" s="1227"/>
      <c r="BA6" s="1227"/>
      <c r="BB6" s="1227"/>
      <c r="BC6" s="1227"/>
      <c r="BD6" s="1227"/>
      <c r="BE6" s="1227"/>
      <c r="BF6" s="1227"/>
      <c r="BG6" s="1227"/>
      <c r="BH6" s="1227"/>
      <c r="BI6" s="1227"/>
      <c r="BJ6" s="1227"/>
      <c r="BK6" s="1227"/>
      <c r="BL6" s="1227"/>
      <c r="BM6" s="1227"/>
      <c r="BN6" s="1227"/>
      <c r="BO6" s="1227"/>
      <c r="BP6" s="1227"/>
      <c r="BQ6" s="1227"/>
      <c r="BR6" s="1227"/>
      <c r="BS6" s="1227"/>
      <c r="BT6" s="1227"/>
      <c r="BU6" s="1227"/>
      <c r="BV6" s="1227"/>
      <c r="BW6" s="1227"/>
      <c r="BX6" s="1227"/>
      <c r="BY6" s="1227"/>
      <c r="BZ6" s="1227"/>
      <c r="CA6" s="1227"/>
      <c r="CB6" s="1227"/>
      <c r="CC6" s="1227"/>
      <c r="CD6" s="1227"/>
      <c r="CE6" s="1227"/>
      <c r="CF6" s="1227"/>
      <c r="CG6" s="1227"/>
      <c r="CH6" s="1227"/>
      <c r="CI6" s="1227"/>
      <c r="CJ6" s="1227"/>
      <c r="CK6" s="1227"/>
      <c r="CL6" s="1227"/>
      <c r="CM6" s="1227"/>
      <c r="CN6" s="1227"/>
      <c r="CO6" s="1227"/>
      <c r="CP6" s="1227"/>
      <c r="CQ6" s="1227"/>
      <c r="CR6" s="1227"/>
      <c r="CS6" s="1227"/>
      <c r="CT6" s="1227"/>
      <c r="CU6" s="1227"/>
      <c r="CV6" s="1227"/>
      <c r="CW6" s="1227"/>
      <c r="CX6" s="1227"/>
      <c r="CY6" s="1227"/>
      <c r="CZ6" s="1227"/>
      <c r="DA6" s="1227"/>
      <c r="DB6" s="1227"/>
      <c r="DC6" s="1227"/>
      <c r="DD6" s="1227"/>
      <c r="DE6" s="1227"/>
      <c r="DF6" s="278"/>
      <c r="DG6" s="278"/>
      <c r="DH6" s="278"/>
      <c r="DI6" s="278"/>
      <c r="DJ6" s="278"/>
      <c r="DK6" s="278"/>
      <c r="DL6" s="278"/>
      <c r="DM6" s="278"/>
      <c r="DN6" s="278"/>
      <c r="DO6" s="278"/>
      <c r="DP6" s="278"/>
      <c r="DQ6" s="278"/>
      <c r="DR6" s="278"/>
      <c r="DS6" s="278"/>
      <c r="DT6" s="278"/>
      <c r="DU6" s="278"/>
      <c r="DV6" s="278"/>
      <c r="DW6" s="278"/>
    </row>
    <row r="7" spans="1:143" s="277" customFormat="1" ht="13" x14ac:dyDescent="0.2">
      <c r="A7" s="1227"/>
      <c r="B7" s="1227"/>
      <c r="C7" s="1227"/>
      <c r="D7" s="1227"/>
      <c r="E7" s="1227"/>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c r="AG7" s="1227"/>
      <c r="AH7" s="1227"/>
      <c r="AI7" s="1227"/>
      <c r="AJ7" s="1227"/>
      <c r="AK7" s="1227"/>
      <c r="AL7" s="1227"/>
      <c r="AM7" s="1227"/>
      <c r="AN7" s="1227"/>
      <c r="AO7" s="1227"/>
      <c r="AP7" s="1227"/>
      <c r="AQ7" s="1227"/>
      <c r="AR7" s="1227"/>
      <c r="AS7" s="1227"/>
      <c r="AT7" s="1227"/>
      <c r="AU7" s="1227"/>
      <c r="AV7" s="1227"/>
      <c r="AW7" s="1227"/>
      <c r="AX7" s="1227"/>
      <c r="AY7" s="1227"/>
      <c r="AZ7" s="1227"/>
      <c r="BA7" s="1227"/>
      <c r="BB7" s="1227"/>
      <c r="BC7" s="1227"/>
      <c r="BD7" s="1227"/>
      <c r="BE7" s="1227"/>
      <c r="BF7" s="1227"/>
      <c r="BG7" s="1227"/>
      <c r="BH7" s="1227"/>
      <c r="BI7" s="1227"/>
      <c r="BJ7" s="1227"/>
      <c r="BK7" s="1227"/>
      <c r="BL7" s="1227"/>
      <c r="BM7" s="1227"/>
      <c r="BN7" s="1227"/>
      <c r="BO7" s="1227"/>
      <c r="BP7" s="1227"/>
      <c r="BQ7" s="1227"/>
      <c r="BR7" s="1227"/>
      <c r="BS7" s="1227"/>
      <c r="BT7" s="1227"/>
      <c r="BU7" s="1227"/>
      <c r="BV7" s="1227"/>
      <c r="BW7" s="1227"/>
      <c r="BX7" s="1227"/>
      <c r="BY7" s="1227"/>
      <c r="BZ7" s="1227"/>
      <c r="CA7" s="1227"/>
      <c r="CB7" s="1227"/>
      <c r="CC7" s="1227"/>
      <c r="CD7" s="1227"/>
      <c r="CE7" s="1227"/>
      <c r="CF7" s="1227"/>
      <c r="CG7" s="1227"/>
      <c r="CH7" s="1227"/>
      <c r="CI7" s="1227"/>
      <c r="CJ7" s="1227"/>
      <c r="CK7" s="1227"/>
      <c r="CL7" s="1227"/>
      <c r="CM7" s="1227"/>
      <c r="CN7" s="1227"/>
      <c r="CO7" s="1227"/>
      <c r="CP7" s="1227"/>
      <c r="CQ7" s="1227"/>
      <c r="CR7" s="1227"/>
      <c r="CS7" s="1227"/>
      <c r="CT7" s="1227"/>
      <c r="CU7" s="1227"/>
      <c r="CV7" s="1227"/>
      <c r="CW7" s="1227"/>
      <c r="CX7" s="1227"/>
      <c r="CY7" s="1227"/>
      <c r="CZ7" s="1227"/>
      <c r="DA7" s="1227"/>
      <c r="DB7" s="1227"/>
      <c r="DC7" s="1227"/>
      <c r="DD7" s="1227"/>
      <c r="DE7" s="1227"/>
      <c r="DF7" s="278"/>
      <c r="DG7" s="278"/>
      <c r="DH7" s="278"/>
      <c r="DI7" s="278"/>
      <c r="DJ7" s="278"/>
      <c r="DK7" s="278"/>
      <c r="DL7" s="278"/>
      <c r="DM7" s="278"/>
      <c r="DN7" s="278"/>
      <c r="DO7" s="278"/>
      <c r="DP7" s="278"/>
      <c r="DQ7" s="278"/>
      <c r="DR7" s="278"/>
      <c r="DS7" s="278"/>
      <c r="DT7" s="278"/>
      <c r="DU7" s="278"/>
      <c r="DV7" s="278"/>
      <c r="DW7" s="278"/>
    </row>
    <row r="8" spans="1:143" s="277" customFormat="1" ht="13" x14ac:dyDescent="0.2">
      <c r="A8" s="1227"/>
      <c r="B8" s="1227"/>
      <c r="C8" s="1227"/>
      <c r="D8" s="1227"/>
      <c r="E8" s="1227"/>
      <c r="F8" s="1227"/>
      <c r="G8" s="1227"/>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c r="AE8" s="1227"/>
      <c r="AF8" s="1227"/>
      <c r="AG8" s="1227"/>
      <c r="AH8" s="1227"/>
      <c r="AI8" s="1227"/>
      <c r="AJ8" s="1227"/>
      <c r="AK8" s="1227"/>
      <c r="AL8" s="1227"/>
      <c r="AM8" s="1227"/>
      <c r="AN8" s="1227"/>
      <c r="AO8" s="1227"/>
      <c r="AP8" s="1227"/>
      <c r="AQ8" s="1227"/>
      <c r="AR8" s="1227"/>
      <c r="AS8" s="1227"/>
      <c r="AT8" s="1227"/>
      <c r="AU8" s="1227"/>
      <c r="AV8" s="1227"/>
      <c r="AW8" s="1227"/>
      <c r="AX8" s="1227"/>
      <c r="AY8" s="1227"/>
      <c r="AZ8" s="1227"/>
      <c r="BA8" s="1227"/>
      <c r="BB8" s="1227"/>
      <c r="BC8" s="1227"/>
      <c r="BD8" s="1227"/>
      <c r="BE8" s="1227"/>
      <c r="BF8" s="1227"/>
      <c r="BG8" s="1227"/>
      <c r="BH8" s="1227"/>
      <c r="BI8" s="1227"/>
      <c r="BJ8" s="1227"/>
      <c r="BK8" s="1227"/>
      <c r="BL8" s="1227"/>
      <c r="BM8" s="1227"/>
      <c r="BN8" s="1227"/>
      <c r="BO8" s="1227"/>
      <c r="BP8" s="1227"/>
      <c r="BQ8" s="1227"/>
      <c r="BR8" s="1227"/>
      <c r="BS8" s="1227"/>
      <c r="BT8" s="1227"/>
      <c r="BU8" s="1227"/>
      <c r="BV8" s="1227"/>
      <c r="BW8" s="1227"/>
      <c r="BX8" s="1227"/>
      <c r="BY8" s="1227"/>
      <c r="BZ8" s="1227"/>
      <c r="CA8" s="1227"/>
      <c r="CB8" s="1227"/>
      <c r="CC8" s="1227"/>
      <c r="CD8" s="1227"/>
      <c r="CE8" s="1227"/>
      <c r="CF8" s="1227"/>
      <c r="CG8" s="1227"/>
      <c r="CH8" s="1227"/>
      <c r="CI8" s="1227"/>
      <c r="CJ8" s="1227"/>
      <c r="CK8" s="1227"/>
      <c r="CL8" s="1227"/>
      <c r="CM8" s="1227"/>
      <c r="CN8" s="1227"/>
      <c r="CO8" s="1227"/>
      <c r="CP8" s="1227"/>
      <c r="CQ8" s="1227"/>
      <c r="CR8" s="1227"/>
      <c r="CS8" s="1227"/>
      <c r="CT8" s="1227"/>
      <c r="CU8" s="1227"/>
      <c r="CV8" s="1227"/>
      <c r="CW8" s="1227"/>
      <c r="CX8" s="1227"/>
      <c r="CY8" s="1227"/>
      <c r="CZ8" s="1227"/>
      <c r="DA8" s="1227"/>
      <c r="DB8" s="1227"/>
      <c r="DC8" s="1227"/>
      <c r="DD8" s="1227"/>
      <c r="DE8" s="1227"/>
      <c r="DF8" s="278"/>
      <c r="DG8" s="278"/>
      <c r="DH8" s="278"/>
      <c r="DI8" s="278"/>
      <c r="DJ8" s="278"/>
      <c r="DK8" s="278"/>
      <c r="DL8" s="278"/>
      <c r="DM8" s="278"/>
      <c r="DN8" s="278"/>
      <c r="DO8" s="278"/>
      <c r="DP8" s="278"/>
      <c r="DQ8" s="278"/>
      <c r="DR8" s="278"/>
      <c r="DS8" s="278"/>
      <c r="DT8" s="278"/>
      <c r="DU8" s="278"/>
      <c r="DV8" s="278"/>
      <c r="DW8" s="278"/>
    </row>
    <row r="9" spans="1:143" s="277" customFormat="1" ht="13" x14ac:dyDescent="0.2">
      <c r="A9" s="1227"/>
      <c r="B9" s="1227"/>
      <c r="C9" s="1227"/>
      <c r="D9" s="1227"/>
      <c r="E9" s="1227"/>
      <c r="F9" s="1227"/>
      <c r="G9" s="1227"/>
      <c r="H9" s="1227"/>
      <c r="I9" s="1227"/>
      <c r="J9" s="1227"/>
      <c r="K9" s="1227"/>
      <c r="L9" s="1227"/>
      <c r="M9" s="1227"/>
      <c r="N9" s="1227"/>
      <c r="O9" s="1227"/>
      <c r="P9" s="1227"/>
      <c r="Q9" s="1227"/>
      <c r="R9" s="1227"/>
      <c r="S9" s="1227"/>
      <c r="T9" s="1227"/>
      <c r="U9" s="1227"/>
      <c r="V9" s="1227"/>
      <c r="W9" s="1227"/>
      <c r="X9" s="1227"/>
      <c r="Y9" s="1227"/>
      <c r="Z9" s="1227"/>
      <c r="AA9" s="1227"/>
      <c r="AB9" s="1227"/>
      <c r="AC9" s="1227"/>
      <c r="AD9" s="1227"/>
      <c r="AE9" s="1227"/>
      <c r="AF9" s="1227"/>
      <c r="AG9" s="1227"/>
      <c r="AH9" s="1227"/>
      <c r="AI9" s="1227"/>
      <c r="AJ9" s="1227"/>
      <c r="AK9" s="1227"/>
      <c r="AL9" s="1227"/>
      <c r="AM9" s="1227"/>
      <c r="AN9" s="1227"/>
      <c r="AO9" s="1227"/>
      <c r="AP9" s="1227"/>
      <c r="AQ9" s="1227"/>
      <c r="AR9" s="1227"/>
      <c r="AS9" s="1227"/>
      <c r="AT9" s="1227"/>
      <c r="AU9" s="1227"/>
      <c r="AV9" s="1227"/>
      <c r="AW9" s="1227"/>
      <c r="AX9" s="1227"/>
      <c r="AY9" s="1227"/>
      <c r="AZ9" s="1227"/>
      <c r="BA9" s="1227"/>
      <c r="BB9" s="1227"/>
      <c r="BC9" s="1227"/>
      <c r="BD9" s="1227"/>
      <c r="BE9" s="1227"/>
      <c r="BF9" s="1227"/>
      <c r="BG9" s="1227"/>
      <c r="BH9" s="1227"/>
      <c r="BI9" s="1227"/>
      <c r="BJ9" s="1227"/>
      <c r="BK9" s="1227"/>
      <c r="BL9" s="1227"/>
      <c r="BM9" s="1227"/>
      <c r="BN9" s="1227"/>
      <c r="BO9" s="1227"/>
      <c r="BP9" s="1227"/>
      <c r="BQ9" s="1227"/>
      <c r="BR9" s="1227"/>
      <c r="BS9" s="1227"/>
      <c r="BT9" s="1227"/>
      <c r="BU9" s="1227"/>
      <c r="BV9" s="1227"/>
      <c r="BW9" s="1227"/>
      <c r="BX9" s="1227"/>
      <c r="BY9" s="1227"/>
      <c r="BZ9" s="1227"/>
      <c r="CA9" s="1227"/>
      <c r="CB9" s="1227"/>
      <c r="CC9" s="1227"/>
      <c r="CD9" s="1227"/>
      <c r="CE9" s="1227"/>
      <c r="CF9" s="1227"/>
      <c r="CG9" s="1227"/>
      <c r="CH9" s="1227"/>
      <c r="CI9" s="1227"/>
      <c r="CJ9" s="1227"/>
      <c r="CK9" s="1227"/>
      <c r="CL9" s="1227"/>
      <c r="CM9" s="1227"/>
      <c r="CN9" s="1227"/>
      <c r="CO9" s="1227"/>
      <c r="CP9" s="1227"/>
      <c r="CQ9" s="1227"/>
      <c r="CR9" s="1227"/>
      <c r="CS9" s="1227"/>
      <c r="CT9" s="1227"/>
      <c r="CU9" s="1227"/>
      <c r="CV9" s="1227"/>
      <c r="CW9" s="1227"/>
      <c r="CX9" s="1227"/>
      <c r="CY9" s="1227"/>
      <c r="CZ9" s="1227"/>
      <c r="DA9" s="1227"/>
      <c r="DB9" s="1227"/>
      <c r="DC9" s="1227"/>
      <c r="DD9" s="1227"/>
      <c r="DE9" s="1227"/>
      <c r="DF9" s="278"/>
      <c r="DG9" s="278"/>
      <c r="DH9" s="278"/>
      <c r="DI9" s="278"/>
      <c r="DJ9" s="278"/>
      <c r="DK9" s="278"/>
      <c r="DL9" s="278"/>
      <c r="DM9" s="278"/>
      <c r="DN9" s="278"/>
      <c r="DO9" s="278"/>
      <c r="DP9" s="278"/>
      <c r="DQ9" s="278"/>
      <c r="DR9" s="278"/>
      <c r="DS9" s="278"/>
      <c r="DT9" s="278"/>
      <c r="DU9" s="278"/>
      <c r="DV9" s="278"/>
      <c r="DW9" s="278"/>
    </row>
    <row r="10" spans="1:143" s="277" customFormat="1" ht="13" x14ac:dyDescent="0.2">
      <c r="A10" s="1227"/>
      <c r="B10" s="1227"/>
      <c r="C10" s="1227"/>
      <c r="D10" s="1227"/>
      <c r="E10" s="1227"/>
      <c r="F10" s="1227"/>
      <c r="G10" s="1227"/>
      <c r="H10" s="1227"/>
      <c r="I10" s="1227"/>
      <c r="J10" s="1227"/>
      <c r="K10" s="1227"/>
      <c r="L10" s="1227"/>
      <c r="M10" s="1227"/>
      <c r="N10" s="1227"/>
      <c r="O10" s="1227"/>
      <c r="P10" s="1227"/>
      <c r="Q10" s="1227"/>
      <c r="R10" s="1227"/>
      <c r="S10" s="1227"/>
      <c r="T10" s="1227"/>
      <c r="U10" s="1227"/>
      <c r="V10" s="1227"/>
      <c r="W10" s="1227"/>
      <c r="X10" s="1227"/>
      <c r="Y10" s="1227"/>
      <c r="Z10" s="1227"/>
      <c r="AA10" s="1227"/>
      <c r="AB10" s="1227"/>
      <c r="AC10" s="1227"/>
      <c r="AD10" s="1227"/>
      <c r="AE10" s="1227"/>
      <c r="AF10" s="1227"/>
      <c r="AG10" s="1227"/>
      <c r="AH10" s="1227"/>
      <c r="AI10" s="1227"/>
      <c r="AJ10" s="1227"/>
      <c r="AK10" s="1227"/>
      <c r="AL10" s="1227"/>
      <c r="AM10" s="1227"/>
      <c r="AN10" s="1227"/>
      <c r="AO10" s="1227"/>
      <c r="AP10" s="1227"/>
      <c r="AQ10" s="1227"/>
      <c r="AR10" s="1227"/>
      <c r="AS10" s="1227"/>
      <c r="AT10" s="1227"/>
      <c r="AU10" s="1227"/>
      <c r="AV10" s="1227"/>
      <c r="AW10" s="1227"/>
      <c r="AX10" s="1227"/>
      <c r="AY10" s="1227"/>
      <c r="AZ10" s="1227"/>
      <c r="BA10" s="1227"/>
      <c r="BB10" s="1227"/>
      <c r="BC10" s="1227"/>
      <c r="BD10" s="1227"/>
      <c r="BE10" s="1227"/>
      <c r="BF10" s="1227"/>
      <c r="BG10" s="1227"/>
      <c r="BH10" s="1227"/>
      <c r="BI10" s="1227"/>
      <c r="BJ10" s="1227"/>
      <c r="BK10" s="1227"/>
      <c r="BL10" s="1227"/>
      <c r="BM10" s="1227"/>
      <c r="BN10" s="1227"/>
      <c r="BO10" s="1227"/>
      <c r="BP10" s="1227"/>
      <c r="BQ10" s="1227"/>
      <c r="BR10" s="1227"/>
      <c r="BS10" s="1227"/>
      <c r="BT10" s="1227"/>
      <c r="BU10" s="1227"/>
      <c r="BV10" s="1227"/>
      <c r="BW10" s="1227"/>
      <c r="BX10" s="1227"/>
      <c r="BY10" s="1227"/>
      <c r="BZ10" s="1227"/>
      <c r="CA10" s="1227"/>
      <c r="CB10" s="1227"/>
      <c r="CC10" s="1227"/>
      <c r="CD10" s="1227"/>
      <c r="CE10" s="1227"/>
      <c r="CF10" s="1227"/>
      <c r="CG10" s="1227"/>
      <c r="CH10" s="1227"/>
      <c r="CI10" s="1227"/>
      <c r="CJ10" s="1227"/>
      <c r="CK10" s="1227"/>
      <c r="CL10" s="1227"/>
      <c r="CM10" s="1227"/>
      <c r="CN10" s="1227"/>
      <c r="CO10" s="1227"/>
      <c r="CP10" s="1227"/>
      <c r="CQ10" s="1227"/>
      <c r="CR10" s="1227"/>
      <c r="CS10" s="1227"/>
      <c r="CT10" s="1227"/>
      <c r="CU10" s="1227"/>
      <c r="CV10" s="1227"/>
      <c r="CW10" s="1227"/>
      <c r="CX10" s="1227"/>
      <c r="CY10" s="1227"/>
      <c r="CZ10" s="1227"/>
      <c r="DA10" s="1227"/>
      <c r="DB10" s="1227"/>
      <c r="DC10" s="1227"/>
      <c r="DD10" s="1227"/>
      <c r="DE10" s="1227"/>
      <c r="DF10" s="278"/>
      <c r="DG10" s="278"/>
      <c r="DH10" s="278"/>
      <c r="DI10" s="278"/>
      <c r="DJ10" s="278"/>
      <c r="DK10" s="278"/>
      <c r="DL10" s="278"/>
      <c r="DM10" s="278"/>
      <c r="DN10" s="278"/>
      <c r="DO10" s="278"/>
      <c r="DP10" s="278"/>
      <c r="DQ10" s="278"/>
      <c r="DR10" s="278"/>
      <c r="DS10" s="278"/>
      <c r="DT10" s="278"/>
      <c r="DU10" s="278"/>
      <c r="DV10" s="278"/>
      <c r="DW10" s="278"/>
      <c r="EM10" s="277" t="s">
        <v>599</v>
      </c>
    </row>
    <row r="11" spans="1:143" s="277" customFormat="1" ht="13" x14ac:dyDescent="0.2">
      <c r="A11" s="1227"/>
      <c r="B11" s="1227"/>
      <c r="C11" s="1227"/>
      <c r="D11" s="1227"/>
      <c r="E11" s="1227"/>
      <c r="F11" s="1227"/>
      <c r="G11" s="1227"/>
      <c r="H11" s="1227"/>
      <c r="I11" s="1227"/>
      <c r="J11" s="1227"/>
      <c r="K11" s="1227"/>
      <c r="L11" s="1227"/>
      <c r="M11" s="1227"/>
      <c r="N11" s="1227"/>
      <c r="O11" s="1227"/>
      <c r="P11" s="1227"/>
      <c r="Q11" s="1227"/>
      <c r="R11" s="1227"/>
      <c r="S11" s="1227"/>
      <c r="T11" s="1227"/>
      <c r="U11" s="1227"/>
      <c r="V11" s="1227"/>
      <c r="W11" s="1227"/>
      <c r="X11" s="1227"/>
      <c r="Y11" s="1227"/>
      <c r="Z11" s="1227"/>
      <c r="AA11" s="1227"/>
      <c r="AB11" s="1227"/>
      <c r="AC11" s="1227"/>
      <c r="AD11" s="1227"/>
      <c r="AE11" s="1227"/>
      <c r="AF11" s="1227"/>
      <c r="AG11" s="1227"/>
      <c r="AH11" s="1227"/>
      <c r="AI11" s="1227"/>
      <c r="AJ11" s="1227"/>
      <c r="AK11" s="1227"/>
      <c r="AL11" s="1227"/>
      <c r="AM11" s="1227"/>
      <c r="AN11" s="1227"/>
      <c r="AO11" s="1227"/>
      <c r="AP11" s="1227"/>
      <c r="AQ11" s="1227"/>
      <c r="AR11" s="1227"/>
      <c r="AS11" s="1227"/>
      <c r="AT11" s="1227"/>
      <c r="AU11" s="1227"/>
      <c r="AV11" s="1227"/>
      <c r="AW11" s="1227"/>
      <c r="AX11" s="1227"/>
      <c r="AY11" s="1227"/>
      <c r="AZ11" s="1227"/>
      <c r="BA11" s="1227"/>
      <c r="BB11" s="1227"/>
      <c r="BC11" s="1227"/>
      <c r="BD11" s="1227"/>
      <c r="BE11" s="1227"/>
      <c r="BF11" s="1227"/>
      <c r="BG11" s="1227"/>
      <c r="BH11" s="1227"/>
      <c r="BI11" s="1227"/>
      <c r="BJ11" s="1227"/>
      <c r="BK11" s="1227"/>
      <c r="BL11" s="1227"/>
      <c r="BM11" s="1227"/>
      <c r="BN11" s="1227"/>
      <c r="BO11" s="1227"/>
      <c r="BP11" s="1227"/>
      <c r="BQ11" s="1227"/>
      <c r="BR11" s="1227"/>
      <c r="BS11" s="1227"/>
      <c r="BT11" s="1227"/>
      <c r="BU11" s="1227"/>
      <c r="BV11" s="1227"/>
      <c r="BW11" s="1227"/>
      <c r="BX11" s="1227"/>
      <c r="BY11" s="1227"/>
      <c r="BZ11" s="1227"/>
      <c r="CA11" s="1227"/>
      <c r="CB11" s="1227"/>
      <c r="CC11" s="1227"/>
      <c r="CD11" s="1227"/>
      <c r="CE11" s="1227"/>
      <c r="CF11" s="1227"/>
      <c r="CG11" s="1227"/>
      <c r="CH11" s="1227"/>
      <c r="CI11" s="1227"/>
      <c r="CJ11" s="1227"/>
      <c r="CK11" s="1227"/>
      <c r="CL11" s="1227"/>
      <c r="CM11" s="1227"/>
      <c r="CN11" s="1227"/>
      <c r="CO11" s="1227"/>
      <c r="CP11" s="1227"/>
      <c r="CQ11" s="1227"/>
      <c r="CR11" s="1227"/>
      <c r="CS11" s="1227"/>
      <c r="CT11" s="1227"/>
      <c r="CU11" s="1227"/>
      <c r="CV11" s="1227"/>
      <c r="CW11" s="1227"/>
      <c r="CX11" s="1227"/>
      <c r="CY11" s="1227"/>
      <c r="CZ11" s="1227"/>
      <c r="DA11" s="1227"/>
      <c r="DB11" s="1227"/>
      <c r="DC11" s="1227"/>
      <c r="DD11" s="1227"/>
      <c r="DE11" s="1227"/>
      <c r="DF11" s="278"/>
      <c r="DG11" s="278"/>
      <c r="DH11" s="278"/>
      <c r="DI11" s="278"/>
      <c r="DJ11" s="278"/>
      <c r="DK11" s="278"/>
      <c r="DL11" s="278"/>
      <c r="DM11" s="278"/>
      <c r="DN11" s="278"/>
      <c r="DO11" s="278"/>
      <c r="DP11" s="278"/>
      <c r="DQ11" s="278"/>
      <c r="DR11" s="278"/>
      <c r="DS11" s="278"/>
      <c r="DT11" s="278"/>
      <c r="DU11" s="278"/>
      <c r="DV11" s="278"/>
      <c r="DW11" s="278"/>
    </row>
    <row r="12" spans="1:143" s="277" customFormat="1" ht="13" x14ac:dyDescent="0.2">
      <c r="A12" s="1227"/>
      <c r="B12" s="1227"/>
      <c r="C12" s="1227"/>
      <c r="D12" s="1227"/>
      <c r="E12" s="1227"/>
      <c r="F12" s="1227"/>
      <c r="G12" s="1227"/>
      <c r="H12" s="1227"/>
      <c r="I12" s="1227"/>
      <c r="J12" s="1227"/>
      <c r="K12" s="1227"/>
      <c r="L12" s="1227"/>
      <c r="M12" s="1227"/>
      <c r="N12" s="1227"/>
      <c r="O12" s="1227"/>
      <c r="P12" s="1227"/>
      <c r="Q12" s="1227"/>
      <c r="R12" s="1227"/>
      <c r="S12" s="1227"/>
      <c r="T12" s="1227"/>
      <c r="U12" s="1227"/>
      <c r="V12" s="1227"/>
      <c r="W12" s="1227"/>
      <c r="X12" s="1227"/>
      <c r="Y12" s="1227"/>
      <c r="Z12" s="1227"/>
      <c r="AA12" s="1227"/>
      <c r="AB12" s="1227"/>
      <c r="AC12" s="1227"/>
      <c r="AD12" s="1227"/>
      <c r="AE12" s="1227"/>
      <c r="AF12" s="1227"/>
      <c r="AG12" s="1227"/>
      <c r="AH12" s="1227"/>
      <c r="AI12" s="1227"/>
      <c r="AJ12" s="1227"/>
      <c r="AK12" s="1227"/>
      <c r="AL12" s="1227"/>
      <c r="AM12" s="1227"/>
      <c r="AN12" s="1227"/>
      <c r="AO12" s="1227"/>
      <c r="AP12" s="1227"/>
      <c r="AQ12" s="1227"/>
      <c r="AR12" s="1227"/>
      <c r="AS12" s="1227"/>
      <c r="AT12" s="1227"/>
      <c r="AU12" s="1227"/>
      <c r="AV12" s="1227"/>
      <c r="AW12" s="1227"/>
      <c r="AX12" s="1227"/>
      <c r="AY12" s="1227"/>
      <c r="AZ12" s="1227"/>
      <c r="BA12" s="1227"/>
      <c r="BB12" s="1227"/>
      <c r="BC12" s="1227"/>
      <c r="BD12" s="1227"/>
      <c r="BE12" s="1227"/>
      <c r="BF12" s="1227"/>
      <c r="BG12" s="1227"/>
      <c r="BH12" s="1227"/>
      <c r="BI12" s="1227"/>
      <c r="BJ12" s="1227"/>
      <c r="BK12" s="1227"/>
      <c r="BL12" s="1227"/>
      <c r="BM12" s="1227"/>
      <c r="BN12" s="1227"/>
      <c r="BO12" s="1227"/>
      <c r="BP12" s="1227"/>
      <c r="BQ12" s="1227"/>
      <c r="BR12" s="1227"/>
      <c r="BS12" s="1227"/>
      <c r="BT12" s="1227"/>
      <c r="BU12" s="1227"/>
      <c r="BV12" s="1227"/>
      <c r="BW12" s="1227"/>
      <c r="BX12" s="1227"/>
      <c r="BY12" s="1227"/>
      <c r="BZ12" s="1227"/>
      <c r="CA12" s="1227"/>
      <c r="CB12" s="1227"/>
      <c r="CC12" s="1227"/>
      <c r="CD12" s="1227"/>
      <c r="CE12" s="1227"/>
      <c r="CF12" s="1227"/>
      <c r="CG12" s="1227"/>
      <c r="CH12" s="1227"/>
      <c r="CI12" s="1227"/>
      <c r="CJ12" s="1227"/>
      <c r="CK12" s="1227"/>
      <c r="CL12" s="1227"/>
      <c r="CM12" s="1227"/>
      <c r="CN12" s="1227"/>
      <c r="CO12" s="1227"/>
      <c r="CP12" s="1227"/>
      <c r="CQ12" s="1227"/>
      <c r="CR12" s="1227"/>
      <c r="CS12" s="1227"/>
      <c r="CT12" s="1227"/>
      <c r="CU12" s="1227"/>
      <c r="CV12" s="1227"/>
      <c r="CW12" s="1227"/>
      <c r="CX12" s="1227"/>
      <c r="CY12" s="1227"/>
      <c r="CZ12" s="1227"/>
      <c r="DA12" s="1227"/>
      <c r="DB12" s="1227"/>
      <c r="DC12" s="1227"/>
      <c r="DD12" s="1227"/>
      <c r="DE12" s="1227"/>
      <c r="DF12" s="278"/>
      <c r="DG12" s="278"/>
      <c r="DH12" s="278"/>
      <c r="DI12" s="278"/>
      <c r="DJ12" s="278"/>
      <c r="DK12" s="278"/>
      <c r="DL12" s="278"/>
      <c r="DM12" s="278"/>
      <c r="DN12" s="278"/>
      <c r="DO12" s="278"/>
      <c r="DP12" s="278"/>
      <c r="DQ12" s="278"/>
      <c r="DR12" s="278"/>
      <c r="DS12" s="278"/>
      <c r="DT12" s="278"/>
      <c r="DU12" s="278"/>
      <c r="DV12" s="278"/>
      <c r="DW12" s="278"/>
      <c r="EM12" s="277" t="s">
        <v>599</v>
      </c>
    </row>
    <row r="13" spans="1:143" s="277" customFormat="1" ht="13" x14ac:dyDescent="0.2">
      <c r="A13" s="1227"/>
      <c r="B13" s="1227"/>
      <c r="C13" s="1227"/>
      <c r="D13" s="1227"/>
      <c r="E13" s="1227"/>
      <c r="F13" s="1227"/>
      <c r="G13" s="1227"/>
      <c r="H13" s="1227"/>
      <c r="I13" s="1227"/>
      <c r="J13" s="1227"/>
      <c r="K13" s="1227"/>
      <c r="L13" s="1227"/>
      <c r="M13" s="1227"/>
      <c r="N13" s="1227"/>
      <c r="O13" s="1227"/>
      <c r="P13" s="1227"/>
      <c r="Q13" s="1227"/>
      <c r="R13" s="1227"/>
      <c r="S13" s="1227"/>
      <c r="T13" s="1227"/>
      <c r="U13" s="1227"/>
      <c r="V13" s="1227"/>
      <c r="W13" s="1227"/>
      <c r="X13" s="1227"/>
      <c r="Y13" s="1227"/>
      <c r="Z13" s="1227"/>
      <c r="AA13" s="1227"/>
      <c r="AB13" s="1227"/>
      <c r="AC13" s="1227"/>
      <c r="AD13" s="1227"/>
      <c r="AE13" s="1227"/>
      <c r="AF13" s="1227"/>
      <c r="AG13" s="1227"/>
      <c r="AH13" s="1227"/>
      <c r="AI13" s="1227"/>
      <c r="AJ13" s="1227"/>
      <c r="AK13" s="1227"/>
      <c r="AL13" s="1227"/>
      <c r="AM13" s="1227"/>
      <c r="AN13" s="1227"/>
      <c r="AO13" s="1227"/>
      <c r="AP13" s="1227"/>
      <c r="AQ13" s="1227"/>
      <c r="AR13" s="1227"/>
      <c r="AS13" s="1227"/>
      <c r="AT13" s="1227"/>
      <c r="AU13" s="1227"/>
      <c r="AV13" s="1227"/>
      <c r="AW13" s="1227"/>
      <c r="AX13" s="1227"/>
      <c r="AY13" s="1227"/>
      <c r="AZ13" s="1227"/>
      <c r="BA13" s="1227"/>
      <c r="BB13" s="1227"/>
      <c r="BC13" s="1227"/>
      <c r="BD13" s="1227"/>
      <c r="BE13" s="1227"/>
      <c r="BF13" s="1227"/>
      <c r="BG13" s="1227"/>
      <c r="BH13" s="1227"/>
      <c r="BI13" s="1227"/>
      <c r="BJ13" s="1227"/>
      <c r="BK13" s="1227"/>
      <c r="BL13" s="1227"/>
      <c r="BM13" s="1227"/>
      <c r="BN13" s="1227"/>
      <c r="BO13" s="1227"/>
      <c r="BP13" s="1227"/>
      <c r="BQ13" s="1227"/>
      <c r="BR13" s="1227"/>
      <c r="BS13" s="1227"/>
      <c r="BT13" s="1227"/>
      <c r="BU13" s="1227"/>
      <c r="BV13" s="1227"/>
      <c r="BW13" s="1227"/>
      <c r="BX13" s="1227"/>
      <c r="BY13" s="1227"/>
      <c r="BZ13" s="1227"/>
      <c r="CA13" s="1227"/>
      <c r="CB13" s="1227"/>
      <c r="CC13" s="1227"/>
      <c r="CD13" s="1227"/>
      <c r="CE13" s="1227"/>
      <c r="CF13" s="1227"/>
      <c r="CG13" s="1227"/>
      <c r="CH13" s="1227"/>
      <c r="CI13" s="1227"/>
      <c r="CJ13" s="1227"/>
      <c r="CK13" s="1227"/>
      <c r="CL13" s="1227"/>
      <c r="CM13" s="1227"/>
      <c r="CN13" s="1227"/>
      <c r="CO13" s="1227"/>
      <c r="CP13" s="1227"/>
      <c r="CQ13" s="1227"/>
      <c r="CR13" s="1227"/>
      <c r="CS13" s="1227"/>
      <c r="CT13" s="1227"/>
      <c r="CU13" s="1227"/>
      <c r="CV13" s="1227"/>
      <c r="CW13" s="1227"/>
      <c r="CX13" s="1227"/>
      <c r="CY13" s="1227"/>
      <c r="CZ13" s="1227"/>
      <c r="DA13" s="1227"/>
      <c r="DB13" s="1227"/>
      <c r="DC13" s="1227"/>
      <c r="DD13" s="1227"/>
      <c r="DE13" s="1227"/>
      <c r="DF13" s="278"/>
      <c r="DG13" s="278"/>
      <c r="DH13" s="278"/>
      <c r="DI13" s="278"/>
      <c r="DJ13" s="278"/>
      <c r="DK13" s="278"/>
      <c r="DL13" s="278"/>
      <c r="DM13" s="278"/>
      <c r="DN13" s="278"/>
      <c r="DO13" s="278"/>
      <c r="DP13" s="278"/>
      <c r="DQ13" s="278"/>
      <c r="DR13" s="278"/>
      <c r="DS13" s="278"/>
      <c r="DT13" s="278"/>
      <c r="DU13" s="278"/>
      <c r="DV13" s="278"/>
      <c r="DW13" s="278"/>
    </row>
    <row r="14" spans="1:143" s="277" customFormat="1" ht="13" x14ac:dyDescent="0.2">
      <c r="A14" s="1227"/>
      <c r="B14" s="1227"/>
      <c r="C14" s="1227"/>
      <c r="D14" s="1227"/>
      <c r="E14" s="1227"/>
      <c r="F14" s="1227"/>
      <c r="G14" s="1227"/>
      <c r="H14" s="1227"/>
      <c r="I14" s="1227"/>
      <c r="J14" s="1227"/>
      <c r="K14" s="1227"/>
      <c r="L14" s="1227"/>
      <c r="M14" s="1227"/>
      <c r="N14" s="1227"/>
      <c r="O14" s="1227"/>
      <c r="P14" s="1227"/>
      <c r="Q14" s="1227"/>
      <c r="R14" s="1227"/>
      <c r="S14" s="1227"/>
      <c r="T14" s="1227"/>
      <c r="U14" s="1227"/>
      <c r="V14" s="1227"/>
      <c r="W14" s="1227"/>
      <c r="X14" s="1227"/>
      <c r="Y14" s="1227"/>
      <c r="Z14" s="1227"/>
      <c r="AA14" s="1227"/>
      <c r="AB14" s="1227"/>
      <c r="AC14" s="1227"/>
      <c r="AD14" s="1227"/>
      <c r="AE14" s="1227"/>
      <c r="AF14" s="1227"/>
      <c r="AG14" s="1227"/>
      <c r="AH14" s="1227"/>
      <c r="AI14" s="1227"/>
      <c r="AJ14" s="1227"/>
      <c r="AK14" s="1227"/>
      <c r="AL14" s="1227"/>
      <c r="AM14" s="1227"/>
      <c r="AN14" s="1227"/>
      <c r="AO14" s="1227"/>
      <c r="AP14" s="1227"/>
      <c r="AQ14" s="1227"/>
      <c r="AR14" s="1227"/>
      <c r="AS14" s="1227"/>
      <c r="AT14" s="1227"/>
      <c r="AU14" s="1227"/>
      <c r="AV14" s="1227"/>
      <c r="AW14" s="1227"/>
      <c r="AX14" s="1227"/>
      <c r="AY14" s="1227"/>
      <c r="AZ14" s="1227"/>
      <c r="BA14" s="1227"/>
      <c r="BB14" s="1227"/>
      <c r="BC14" s="1227"/>
      <c r="BD14" s="1227"/>
      <c r="BE14" s="1227"/>
      <c r="BF14" s="1227"/>
      <c r="BG14" s="1227"/>
      <c r="BH14" s="1227"/>
      <c r="BI14" s="1227"/>
      <c r="BJ14" s="1227"/>
      <c r="BK14" s="1227"/>
      <c r="BL14" s="1227"/>
      <c r="BM14" s="1227"/>
      <c r="BN14" s="1227"/>
      <c r="BO14" s="1227"/>
      <c r="BP14" s="1227"/>
      <c r="BQ14" s="1227"/>
      <c r="BR14" s="1227"/>
      <c r="BS14" s="1227"/>
      <c r="BT14" s="1227"/>
      <c r="BU14" s="1227"/>
      <c r="BV14" s="1227"/>
      <c r="BW14" s="1227"/>
      <c r="BX14" s="1227"/>
      <c r="BY14" s="1227"/>
      <c r="BZ14" s="1227"/>
      <c r="CA14" s="1227"/>
      <c r="CB14" s="1227"/>
      <c r="CC14" s="1227"/>
      <c r="CD14" s="1227"/>
      <c r="CE14" s="1227"/>
      <c r="CF14" s="1227"/>
      <c r="CG14" s="1227"/>
      <c r="CH14" s="1227"/>
      <c r="CI14" s="1227"/>
      <c r="CJ14" s="1227"/>
      <c r="CK14" s="1227"/>
      <c r="CL14" s="1227"/>
      <c r="CM14" s="1227"/>
      <c r="CN14" s="1227"/>
      <c r="CO14" s="1227"/>
      <c r="CP14" s="1227"/>
      <c r="CQ14" s="1227"/>
      <c r="CR14" s="1227"/>
      <c r="CS14" s="1227"/>
      <c r="CT14" s="1227"/>
      <c r="CU14" s="1227"/>
      <c r="CV14" s="1227"/>
      <c r="CW14" s="1227"/>
      <c r="CX14" s="1227"/>
      <c r="CY14" s="1227"/>
      <c r="CZ14" s="1227"/>
      <c r="DA14" s="1227"/>
      <c r="DB14" s="1227"/>
      <c r="DC14" s="1227"/>
      <c r="DD14" s="1227"/>
      <c r="DE14" s="1227"/>
      <c r="DF14" s="278"/>
      <c r="DG14" s="278"/>
      <c r="DH14" s="278"/>
      <c r="DI14" s="278"/>
      <c r="DJ14" s="278"/>
      <c r="DK14" s="278"/>
      <c r="DL14" s="278"/>
      <c r="DM14" s="278"/>
      <c r="DN14" s="278"/>
      <c r="DO14" s="278"/>
      <c r="DP14" s="278"/>
      <c r="DQ14" s="278"/>
      <c r="DR14" s="278"/>
      <c r="DS14" s="278"/>
      <c r="DT14" s="278"/>
      <c r="DU14" s="278"/>
      <c r="DV14" s="278"/>
      <c r="DW14" s="278"/>
    </row>
    <row r="15" spans="1:143" s="277" customFormat="1" ht="13" x14ac:dyDescent="0.2">
      <c r="A15" s="1226"/>
      <c r="B15" s="1227"/>
      <c r="C15" s="1227"/>
      <c r="D15" s="1227"/>
      <c r="E15" s="1227"/>
      <c r="F15" s="1227"/>
      <c r="G15" s="1227"/>
      <c r="H15" s="1227"/>
      <c r="I15" s="1227"/>
      <c r="J15" s="1227"/>
      <c r="K15" s="1227"/>
      <c r="L15" s="1227"/>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7"/>
      <c r="AM15" s="1227"/>
      <c r="AN15" s="1227"/>
      <c r="AO15" s="1227"/>
      <c r="AP15" s="1227"/>
      <c r="AQ15" s="1227"/>
      <c r="AR15" s="1227"/>
      <c r="AS15" s="1227"/>
      <c r="AT15" s="1227"/>
      <c r="AU15" s="1227"/>
      <c r="AV15" s="1227"/>
      <c r="AW15" s="1227"/>
      <c r="AX15" s="1227"/>
      <c r="AY15" s="1227"/>
      <c r="AZ15" s="1227"/>
      <c r="BA15" s="1227"/>
      <c r="BB15" s="1227"/>
      <c r="BC15" s="1227"/>
      <c r="BD15" s="1227"/>
      <c r="BE15" s="1227"/>
      <c r="BF15" s="1227"/>
      <c r="BG15" s="1227"/>
      <c r="BH15" s="1227"/>
      <c r="BI15" s="1227"/>
      <c r="BJ15" s="1227"/>
      <c r="BK15" s="1227"/>
      <c r="BL15" s="1227"/>
      <c r="BM15" s="1227"/>
      <c r="BN15" s="1227"/>
      <c r="BO15" s="1227"/>
      <c r="BP15" s="1227"/>
      <c r="BQ15" s="1227"/>
      <c r="BR15" s="1227"/>
      <c r="BS15" s="1227"/>
      <c r="BT15" s="1227"/>
      <c r="BU15" s="1227"/>
      <c r="BV15" s="1227"/>
      <c r="BW15" s="1227"/>
      <c r="BX15" s="1227"/>
      <c r="BY15" s="1227"/>
      <c r="BZ15" s="1227"/>
      <c r="CA15" s="1227"/>
      <c r="CB15" s="1227"/>
      <c r="CC15" s="1227"/>
      <c r="CD15" s="1227"/>
      <c r="CE15" s="1227"/>
      <c r="CF15" s="1227"/>
      <c r="CG15" s="1227"/>
      <c r="CH15" s="1227"/>
      <c r="CI15" s="1227"/>
      <c r="CJ15" s="1227"/>
      <c r="CK15" s="1227"/>
      <c r="CL15" s="1227"/>
      <c r="CM15" s="1227"/>
      <c r="CN15" s="1227"/>
      <c r="CO15" s="1227"/>
      <c r="CP15" s="1227"/>
      <c r="CQ15" s="1227"/>
      <c r="CR15" s="1227"/>
      <c r="CS15" s="1227"/>
      <c r="CT15" s="1227"/>
      <c r="CU15" s="1227"/>
      <c r="CV15" s="1227"/>
      <c r="CW15" s="1227"/>
      <c r="CX15" s="1227"/>
      <c r="CY15" s="1227"/>
      <c r="CZ15" s="1227"/>
      <c r="DA15" s="1227"/>
      <c r="DB15" s="1227"/>
      <c r="DC15" s="1227"/>
      <c r="DD15" s="1227"/>
      <c r="DE15" s="1227"/>
      <c r="DF15" s="278"/>
      <c r="DG15" s="278"/>
      <c r="DH15" s="278"/>
      <c r="DI15" s="278"/>
      <c r="DJ15" s="278"/>
      <c r="DK15" s="278"/>
      <c r="DL15" s="278"/>
      <c r="DM15" s="278"/>
      <c r="DN15" s="278"/>
      <c r="DO15" s="278"/>
      <c r="DP15" s="278"/>
      <c r="DQ15" s="278"/>
      <c r="DR15" s="278"/>
      <c r="DS15" s="278"/>
      <c r="DT15" s="278"/>
      <c r="DU15" s="278"/>
      <c r="DV15" s="278"/>
      <c r="DW15" s="278"/>
    </row>
    <row r="16" spans="1:143" s="277" customFormat="1" ht="13" x14ac:dyDescent="0.2">
      <c r="A16" s="1226"/>
      <c r="B16" s="1227"/>
      <c r="C16" s="1227"/>
      <c r="D16" s="1227"/>
      <c r="E16" s="1227"/>
      <c r="F16" s="1227"/>
      <c r="G16" s="1227"/>
      <c r="H16" s="1227"/>
      <c r="I16" s="1227"/>
      <c r="J16" s="1227"/>
      <c r="K16" s="1227"/>
      <c r="L16" s="1227"/>
      <c r="M16" s="1227"/>
      <c r="N16" s="1227"/>
      <c r="O16" s="1227"/>
      <c r="P16" s="1227"/>
      <c r="Q16" s="1227"/>
      <c r="R16" s="1227"/>
      <c r="S16" s="1227"/>
      <c r="T16" s="1227"/>
      <c r="U16" s="1227"/>
      <c r="V16" s="1227"/>
      <c r="W16" s="1227"/>
      <c r="X16" s="1227"/>
      <c r="Y16" s="1227"/>
      <c r="Z16" s="1227"/>
      <c r="AA16" s="1227"/>
      <c r="AB16" s="1227"/>
      <c r="AC16" s="1227"/>
      <c r="AD16" s="1227"/>
      <c r="AE16" s="1227"/>
      <c r="AF16" s="1227"/>
      <c r="AG16" s="1227"/>
      <c r="AH16" s="1227"/>
      <c r="AI16" s="1227"/>
      <c r="AJ16" s="1227"/>
      <c r="AK16" s="1227"/>
      <c r="AL16" s="1227"/>
      <c r="AM16" s="1227"/>
      <c r="AN16" s="1227"/>
      <c r="AO16" s="1227"/>
      <c r="AP16" s="1227"/>
      <c r="AQ16" s="1227"/>
      <c r="AR16" s="1227"/>
      <c r="AS16" s="1227"/>
      <c r="AT16" s="1227"/>
      <c r="AU16" s="1227"/>
      <c r="AV16" s="1227"/>
      <c r="AW16" s="1227"/>
      <c r="AX16" s="1227"/>
      <c r="AY16" s="1227"/>
      <c r="AZ16" s="1227"/>
      <c r="BA16" s="1227"/>
      <c r="BB16" s="1227"/>
      <c r="BC16" s="1227"/>
      <c r="BD16" s="1227"/>
      <c r="BE16" s="1227"/>
      <c r="BF16" s="1227"/>
      <c r="BG16" s="1227"/>
      <c r="BH16" s="1227"/>
      <c r="BI16" s="1227"/>
      <c r="BJ16" s="1227"/>
      <c r="BK16" s="1227"/>
      <c r="BL16" s="1227"/>
      <c r="BM16" s="1227"/>
      <c r="BN16" s="1227"/>
      <c r="BO16" s="1227"/>
      <c r="BP16" s="1227"/>
      <c r="BQ16" s="1227"/>
      <c r="BR16" s="1227"/>
      <c r="BS16" s="1227"/>
      <c r="BT16" s="1227"/>
      <c r="BU16" s="1227"/>
      <c r="BV16" s="1227"/>
      <c r="BW16" s="1227"/>
      <c r="BX16" s="1227"/>
      <c r="BY16" s="1227"/>
      <c r="BZ16" s="1227"/>
      <c r="CA16" s="1227"/>
      <c r="CB16" s="1227"/>
      <c r="CC16" s="1227"/>
      <c r="CD16" s="1227"/>
      <c r="CE16" s="1227"/>
      <c r="CF16" s="1227"/>
      <c r="CG16" s="1227"/>
      <c r="CH16" s="1227"/>
      <c r="CI16" s="1227"/>
      <c r="CJ16" s="1227"/>
      <c r="CK16" s="1227"/>
      <c r="CL16" s="1227"/>
      <c r="CM16" s="1227"/>
      <c r="CN16" s="1227"/>
      <c r="CO16" s="1227"/>
      <c r="CP16" s="1227"/>
      <c r="CQ16" s="1227"/>
      <c r="CR16" s="1227"/>
      <c r="CS16" s="1227"/>
      <c r="CT16" s="1227"/>
      <c r="CU16" s="1227"/>
      <c r="CV16" s="1227"/>
      <c r="CW16" s="1227"/>
      <c r="CX16" s="1227"/>
      <c r="CY16" s="1227"/>
      <c r="CZ16" s="1227"/>
      <c r="DA16" s="1227"/>
      <c r="DB16" s="1227"/>
      <c r="DC16" s="1227"/>
      <c r="DD16" s="1227"/>
      <c r="DE16" s="1227"/>
      <c r="DF16" s="278"/>
      <c r="DG16" s="278"/>
      <c r="DH16" s="278"/>
      <c r="DI16" s="278"/>
      <c r="DJ16" s="278"/>
      <c r="DK16" s="278"/>
      <c r="DL16" s="278"/>
      <c r="DM16" s="278"/>
      <c r="DN16" s="278"/>
      <c r="DO16" s="278"/>
      <c r="DP16" s="278"/>
      <c r="DQ16" s="278"/>
      <c r="DR16" s="278"/>
      <c r="DS16" s="278"/>
      <c r="DT16" s="278"/>
      <c r="DU16" s="278"/>
      <c r="DV16" s="278"/>
      <c r="DW16" s="278"/>
    </row>
    <row r="17" spans="1:351" s="277" customFormat="1" ht="13" x14ac:dyDescent="0.2">
      <c r="A17" s="1226"/>
      <c r="B17" s="1227"/>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1227"/>
      <c r="Y17" s="1227"/>
      <c r="Z17" s="1227"/>
      <c r="AA17" s="1227"/>
      <c r="AB17" s="1227"/>
      <c r="AC17" s="1227"/>
      <c r="AD17" s="1227"/>
      <c r="AE17" s="1227"/>
      <c r="AF17" s="1227"/>
      <c r="AG17" s="1227"/>
      <c r="AH17" s="1227"/>
      <c r="AI17" s="1227"/>
      <c r="AJ17" s="1227"/>
      <c r="AK17" s="1227"/>
      <c r="AL17" s="1227"/>
      <c r="AM17" s="1227"/>
      <c r="AN17" s="1227"/>
      <c r="AO17" s="1227"/>
      <c r="AP17" s="1227"/>
      <c r="AQ17" s="1227"/>
      <c r="AR17" s="1227"/>
      <c r="AS17" s="1227"/>
      <c r="AT17" s="1227"/>
      <c r="AU17" s="1227"/>
      <c r="AV17" s="1227"/>
      <c r="AW17" s="1227"/>
      <c r="AX17" s="1227"/>
      <c r="AY17" s="1227"/>
      <c r="AZ17" s="1227"/>
      <c r="BA17" s="1227"/>
      <c r="BB17" s="1227"/>
      <c r="BC17" s="1227"/>
      <c r="BD17" s="1227"/>
      <c r="BE17" s="1227"/>
      <c r="BF17" s="1227"/>
      <c r="BG17" s="1227"/>
      <c r="BH17" s="1227"/>
      <c r="BI17" s="1227"/>
      <c r="BJ17" s="1227"/>
      <c r="BK17" s="1227"/>
      <c r="BL17" s="1227"/>
      <c r="BM17" s="1227"/>
      <c r="BN17" s="1227"/>
      <c r="BO17" s="1227"/>
      <c r="BP17" s="1227"/>
      <c r="BQ17" s="1227"/>
      <c r="BR17" s="1227"/>
      <c r="BS17" s="1227"/>
      <c r="BT17" s="1227"/>
      <c r="BU17" s="1227"/>
      <c r="BV17" s="1227"/>
      <c r="BW17" s="1227"/>
      <c r="BX17" s="1227"/>
      <c r="BY17" s="1227"/>
      <c r="BZ17" s="1227"/>
      <c r="CA17" s="1227"/>
      <c r="CB17" s="1227"/>
      <c r="CC17" s="1227"/>
      <c r="CD17" s="1227"/>
      <c r="CE17" s="1227"/>
      <c r="CF17" s="1227"/>
      <c r="CG17" s="1227"/>
      <c r="CH17" s="1227"/>
      <c r="CI17" s="1227"/>
      <c r="CJ17" s="1227"/>
      <c r="CK17" s="1227"/>
      <c r="CL17" s="1227"/>
      <c r="CM17" s="1227"/>
      <c r="CN17" s="1227"/>
      <c r="CO17" s="1227"/>
      <c r="CP17" s="1227"/>
      <c r="CQ17" s="1227"/>
      <c r="CR17" s="1227"/>
      <c r="CS17" s="1227"/>
      <c r="CT17" s="1227"/>
      <c r="CU17" s="1227"/>
      <c r="CV17" s="1227"/>
      <c r="CW17" s="1227"/>
      <c r="CX17" s="1227"/>
      <c r="CY17" s="1227"/>
      <c r="CZ17" s="1227"/>
      <c r="DA17" s="1227"/>
      <c r="DB17" s="1227"/>
      <c r="DC17" s="1227"/>
      <c r="DD17" s="1227"/>
      <c r="DE17" s="1227"/>
      <c r="DF17" s="278"/>
      <c r="DG17" s="278"/>
      <c r="DH17" s="278"/>
      <c r="DI17" s="278"/>
      <c r="DJ17" s="278"/>
      <c r="DK17" s="278"/>
      <c r="DL17" s="278"/>
      <c r="DM17" s="278"/>
      <c r="DN17" s="278"/>
      <c r="DO17" s="278"/>
      <c r="DP17" s="278"/>
      <c r="DQ17" s="278"/>
      <c r="DR17" s="278"/>
      <c r="DS17" s="278"/>
      <c r="DT17" s="278"/>
      <c r="DU17" s="278"/>
      <c r="DV17" s="278"/>
      <c r="DW17" s="278"/>
    </row>
    <row r="18" spans="1:351" s="277" customFormat="1" ht="13" x14ac:dyDescent="0.2">
      <c r="A18" s="1226"/>
      <c r="B18" s="1227"/>
      <c r="C18" s="1227"/>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7"/>
      <c r="AL18" s="1227"/>
      <c r="AM18" s="1227"/>
      <c r="AN18" s="1227"/>
      <c r="AO18" s="1227"/>
      <c r="AP18" s="1227"/>
      <c r="AQ18" s="1227"/>
      <c r="AR18" s="1227"/>
      <c r="AS18" s="1227"/>
      <c r="AT18" s="1227"/>
      <c r="AU18" s="1227"/>
      <c r="AV18" s="1227"/>
      <c r="AW18" s="1227"/>
      <c r="AX18" s="1227"/>
      <c r="AY18" s="1227"/>
      <c r="AZ18" s="1227"/>
      <c r="BA18" s="1227"/>
      <c r="BB18" s="1227"/>
      <c r="BC18" s="1227"/>
      <c r="BD18" s="1227"/>
      <c r="BE18" s="1227"/>
      <c r="BF18" s="1227"/>
      <c r="BG18" s="1227"/>
      <c r="BH18" s="1227"/>
      <c r="BI18" s="1227"/>
      <c r="BJ18" s="1227"/>
      <c r="BK18" s="1227"/>
      <c r="BL18" s="1227"/>
      <c r="BM18" s="1227"/>
      <c r="BN18" s="1227"/>
      <c r="BO18" s="1227"/>
      <c r="BP18" s="1227"/>
      <c r="BQ18" s="1227"/>
      <c r="BR18" s="1227"/>
      <c r="BS18" s="1227"/>
      <c r="BT18" s="1227"/>
      <c r="BU18" s="1227"/>
      <c r="BV18" s="1227"/>
      <c r="BW18" s="1227"/>
      <c r="BX18" s="1227"/>
      <c r="BY18" s="1227"/>
      <c r="BZ18" s="1227"/>
      <c r="CA18" s="1227"/>
      <c r="CB18" s="1227"/>
      <c r="CC18" s="1227"/>
      <c r="CD18" s="1227"/>
      <c r="CE18" s="1227"/>
      <c r="CF18" s="1227"/>
      <c r="CG18" s="1227"/>
      <c r="CH18" s="1227"/>
      <c r="CI18" s="1227"/>
      <c r="CJ18" s="1227"/>
      <c r="CK18" s="1227"/>
      <c r="CL18" s="1227"/>
      <c r="CM18" s="1227"/>
      <c r="CN18" s="1227"/>
      <c r="CO18" s="1227"/>
      <c r="CP18" s="1227"/>
      <c r="CQ18" s="1227"/>
      <c r="CR18" s="1227"/>
      <c r="CS18" s="1227"/>
      <c r="CT18" s="1227"/>
      <c r="CU18" s="1227"/>
      <c r="CV18" s="1227"/>
      <c r="CW18" s="1227"/>
      <c r="CX18" s="1227"/>
      <c r="CY18" s="1227"/>
      <c r="CZ18" s="1227"/>
      <c r="DA18" s="1227"/>
      <c r="DB18" s="1227"/>
      <c r="DC18" s="1227"/>
      <c r="DD18" s="1227"/>
      <c r="DE18" s="1227"/>
      <c r="DF18" s="278"/>
      <c r="DG18" s="278"/>
      <c r="DH18" s="278"/>
      <c r="DI18" s="278"/>
      <c r="DJ18" s="278"/>
      <c r="DK18" s="278"/>
      <c r="DL18" s="278"/>
      <c r="DM18" s="278"/>
      <c r="DN18" s="278"/>
      <c r="DO18" s="278"/>
      <c r="DP18" s="278"/>
      <c r="DQ18" s="278"/>
      <c r="DR18" s="278"/>
      <c r="DS18" s="278"/>
      <c r="DT18" s="278"/>
      <c r="DU18" s="278"/>
      <c r="DV18" s="278"/>
      <c r="DW18" s="278"/>
    </row>
    <row r="19" spans="1:351" ht="13" x14ac:dyDescent="0.2">
      <c r="DD19" s="1226"/>
      <c r="DE19" s="1226"/>
    </row>
    <row r="20" spans="1:351" ht="13" x14ac:dyDescent="0.2">
      <c r="DD20" s="1226"/>
      <c r="DE20" s="1226"/>
    </row>
    <row r="21" spans="1:351" ht="16.5" x14ac:dyDescent="0.2">
      <c r="B21" s="1228"/>
      <c r="C21" s="1229"/>
      <c r="D21" s="1229"/>
      <c r="E21" s="1229"/>
      <c r="F21" s="1229"/>
      <c r="G21" s="1229"/>
      <c r="H21" s="1229"/>
      <c r="I21" s="1229"/>
      <c r="J21" s="1229"/>
      <c r="K21" s="1229"/>
      <c r="L21" s="1229"/>
      <c r="M21" s="1229"/>
      <c r="N21" s="1230"/>
      <c r="O21" s="1229"/>
      <c r="P21" s="1229"/>
      <c r="Q21" s="1229"/>
      <c r="R21" s="1229"/>
      <c r="S21" s="1229"/>
      <c r="T21" s="1229"/>
      <c r="U21" s="1229"/>
      <c r="V21" s="1229"/>
      <c r="W21" s="1229"/>
      <c r="X21" s="1229"/>
      <c r="Y21" s="1229"/>
      <c r="Z21" s="1229"/>
      <c r="AA21" s="1229"/>
      <c r="AB21" s="1229"/>
      <c r="AC21" s="1229"/>
      <c r="AD21" s="1229"/>
      <c r="AE21" s="1229"/>
      <c r="AF21" s="1229"/>
      <c r="AG21" s="1229"/>
      <c r="AH21" s="1229"/>
      <c r="AI21" s="1229"/>
      <c r="AJ21" s="1229"/>
      <c r="AK21" s="1229"/>
      <c r="AL21" s="1229"/>
      <c r="AM21" s="1229"/>
      <c r="AN21" s="1229"/>
      <c r="AO21" s="1229"/>
      <c r="AP21" s="1229"/>
      <c r="AQ21" s="1229"/>
      <c r="AR21" s="1229"/>
      <c r="AS21" s="1229"/>
      <c r="AT21" s="1230"/>
      <c r="AU21" s="1229"/>
      <c r="AV21" s="1229"/>
      <c r="AW21" s="1229"/>
      <c r="AX21" s="1229"/>
      <c r="AY21" s="1229"/>
      <c r="AZ21" s="1229"/>
      <c r="BA21" s="1229"/>
      <c r="BB21" s="1229"/>
      <c r="BC21" s="1229"/>
      <c r="BD21" s="1229"/>
      <c r="BE21" s="1229"/>
      <c r="BF21" s="1230"/>
      <c r="BG21" s="1229"/>
      <c r="BH21" s="1229"/>
      <c r="BI21" s="1229"/>
      <c r="BJ21" s="1229"/>
      <c r="BK21" s="1229"/>
      <c r="BL21" s="1229"/>
      <c r="BM21" s="1229"/>
      <c r="BN21" s="1229"/>
      <c r="BO21" s="1229"/>
      <c r="BP21" s="1229"/>
      <c r="BQ21" s="1229"/>
      <c r="BR21" s="1230"/>
      <c r="BS21" s="1229"/>
      <c r="BT21" s="1229"/>
      <c r="BU21" s="1229"/>
      <c r="BV21" s="1229"/>
      <c r="BW21" s="1229"/>
      <c r="BX21" s="1229"/>
      <c r="BY21" s="1229"/>
      <c r="BZ21" s="1229"/>
      <c r="CA21" s="1229"/>
      <c r="CB21" s="1229"/>
      <c r="CC21" s="1229"/>
      <c r="CD21" s="1230"/>
      <c r="CE21" s="1229"/>
      <c r="CF21" s="1229"/>
      <c r="CG21" s="1229"/>
      <c r="CH21" s="1229"/>
      <c r="CI21" s="1229"/>
      <c r="CJ21" s="1229"/>
      <c r="CK21" s="1229"/>
      <c r="CL21" s="1229"/>
      <c r="CM21" s="1229"/>
      <c r="CN21" s="1229"/>
      <c r="CO21" s="1229"/>
      <c r="CP21" s="1230"/>
      <c r="CQ21" s="1229"/>
      <c r="CR21" s="1229"/>
      <c r="CS21" s="1229"/>
      <c r="CT21" s="1229"/>
      <c r="CU21" s="1229"/>
      <c r="CV21" s="1229"/>
      <c r="CW21" s="1229"/>
      <c r="CX21" s="1229"/>
      <c r="CY21" s="1229"/>
      <c r="CZ21" s="1229"/>
      <c r="DA21" s="1229"/>
      <c r="DB21" s="1230"/>
      <c r="DC21" s="1229"/>
      <c r="DD21" s="1231"/>
      <c r="DE21" s="1226"/>
      <c r="MM21" s="1232"/>
    </row>
    <row r="22" spans="1:351" ht="16.5" x14ac:dyDescent="0.2">
      <c r="B22" s="1233"/>
      <c r="MM22" s="1232"/>
    </row>
    <row r="23" spans="1:351" ht="13" x14ac:dyDescent="0.2">
      <c r="B23" s="1233"/>
    </row>
    <row r="24" spans="1:351" ht="13" x14ac:dyDescent="0.2">
      <c r="B24" s="1233"/>
    </row>
    <row r="25" spans="1:351" ht="13" x14ac:dyDescent="0.2">
      <c r="B25" s="1233"/>
    </row>
    <row r="26" spans="1:351" ht="13" x14ac:dyDescent="0.2">
      <c r="B26" s="1233"/>
    </row>
    <row r="27" spans="1:351" ht="13" x14ac:dyDescent="0.2">
      <c r="B27" s="1233"/>
    </row>
    <row r="28" spans="1:351" ht="13" x14ac:dyDescent="0.2">
      <c r="B28" s="1233"/>
    </row>
    <row r="29" spans="1:351" ht="13" x14ac:dyDescent="0.2">
      <c r="B29" s="1233"/>
    </row>
    <row r="30" spans="1:351" ht="13" x14ac:dyDescent="0.2">
      <c r="B30" s="1233"/>
    </row>
    <row r="31" spans="1:351" ht="13" x14ac:dyDescent="0.2">
      <c r="B31" s="1233"/>
    </row>
    <row r="32" spans="1:351" ht="13" x14ac:dyDescent="0.2">
      <c r="B32" s="1233"/>
    </row>
    <row r="33" spans="2:109" ht="13" x14ac:dyDescent="0.2">
      <c r="B33" s="1233"/>
    </row>
    <row r="34" spans="2:109" ht="13" x14ac:dyDescent="0.2">
      <c r="B34" s="1233"/>
    </row>
    <row r="35" spans="2:109" ht="13" x14ac:dyDescent="0.2">
      <c r="B35" s="1233"/>
    </row>
    <row r="36" spans="2:109" ht="13" x14ac:dyDescent="0.2">
      <c r="B36" s="1233"/>
    </row>
    <row r="37" spans="2:109" ht="13" x14ac:dyDescent="0.2">
      <c r="B37" s="1233"/>
    </row>
    <row r="38" spans="2:109" ht="13" x14ac:dyDescent="0.2">
      <c r="B38" s="1233"/>
    </row>
    <row r="39" spans="2:109" ht="13" x14ac:dyDescent="0.2">
      <c r="B39" s="1235"/>
      <c r="C39" s="1236"/>
      <c r="D39" s="1236"/>
      <c r="E39" s="1236"/>
      <c r="F39" s="1236"/>
      <c r="G39" s="1236"/>
      <c r="H39" s="1236"/>
      <c r="I39" s="1236"/>
      <c r="J39" s="1236"/>
      <c r="K39" s="1236"/>
      <c r="L39" s="1236"/>
      <c r="M39" s="1236"/>
      <c r="N39" s="1236"/>
      <c r="O39" s="1236"/>
      <c r="P39" s="1236"/>
      <c r="Q39" s="1236"/>
      <c r="R39" s="1236"/>
      <c r="S39" s="1236"/>
      <c r="T39" s="1236"/>
      <c r="U39" s="1236"/>
      <c r="V39" s="1236"/>
      <c r="W39" s="1236"/>
      <c r="X39" s="1236"/>
      <c r="Y39" s="1236"/>
      <c r="Z39" s="1236"/>
      <c r="AA39" s="1236"/>
      <c r="AB39" s="1236"/>
      <c r="AC39" s="1236"/>
      <c r="AD39" s="1236"/>
      <c r="AE39" s="1236"/>
      <c r="AF39" s="1236"/>
      <c r="AG39" s="1236"/>
      <c r="AH39" s="1236"/>
      <c r="AI39" s="1236"/>
      <c r="AJ39" s="1236"/>
      <c r="AK39" s="1236"/>
      <c r="AL39" s="1236"/>
      <c r="AM39" s="1236"/>
      <c r="AN39" s="1236"/>
      <c r="AO39" s="1236"/>
      <c r="AP39" s="1236"/>
      <c r="AQ39" s="1236"/>
      <c r="AR39" s="1236"/>
      <c r="AS39" s="1236"/>
      <c r="AT39" s="1236"/>
      <c r="AU39" s="1236"/>
      <c r="AV39" s="1236"/>
      <c r="AW39" s="1236"/>
      <c r="AX39" s="1236"/>
      <c r="AY39" s="1236"/>
      <c r="AZ39" s="1236"/>
      <c r="BA39" s="1236"/>
      <c r="BB39" s="1236"/>
      <c r="BC39" s="1236"/>
      <c r="BD39" s="1236"/>
      <c r="BE39" s="1236"/>
      <c r="BF39" s="1236"/>
      <c r="BG39" s="1236"/>
      <c r="BH39" s="1236"/>
      <c r="BI39" s="1236"/>
      <c r="BJ39" s="1236"/>
      <c r="BK39" s="1236"/>
      <c r="BL39" s="1236"/>
      <c r="BM39" s="1236"/>
      <c r="BN39" s="1236"/>
      <c r="BO39" s="1236"/>
      <c r="BP39" s="1236"/>
      <c r="BQ39" s="1236"/>
      <c r="BR39" s="1236"/>
      <c r="BS39" s="1236"/>
      <c r="BT39" s="1236"/>
      <c r="BU39" s="1236"/>
      <c r="BV39" s="1236"/>
      <c r="BW39" s="1236"/>
      <c r="BX39" s="1236"/>
      <c r="BY39" s="1236"/>
      <c r="BZ39" s="1236"/>
      <c r="CA39" s="1236"/>
      <c r="CB39" s="1236"/>
      <c r="CC39" s="1236"/>
      <c r="CD39" s="1236"/>
      <c r="CE39" s="1236"/>
      <c r="CF39" s="1236"/>
      <c r="CG39" s="1236"/>
      <c r="CH39" s="1236"/>
      <c r="CI39" s="1236"/>
      <c r="CJ39" s="1236"/>
      <c r="CK39" s="1236"/>
      <c r="CL39" s="1236"/>
      <c r="CM39" s="1236"/>
      <c r="CN39" s="1236"/>
      <c r="CO39" s="1236"/>
      <c r="CP39" s="1236"/>
      <c r="CQ39" s="1236"/>
      <c r="CR39" s="1236"/>
      <c r="CS39" s="1236"/>
      <c r="CT39" s="1236"/>
      <c r="CU39" s="1236"/>
      <c r="CV39" s="1236"/>
      <c r="CW39" s="1236"/>
      <c r="CX39" s="1236"/>
      <c r="CY39" s="1236"/>
      <c r="CZ39" s="1236"/>
      <c r="DA39" s="1236"/>
      <c r="DB39" s="1236"/>
      <c r="DC39" s="1236"/>
      <c r="DD39" s="1237"/>
    </row>
    <row r="40" spans="2:109" ht="13" x14ac:dyDescent="0.2">
      <c r="B40" s="1238"/>
      <c r="DD40" s="1238"/>
      <c r="DE40" s="1226"/>
    </row>
    <row r="41" spans="2:109" ht="16.5" x14ac:dyDescent="0.2">
      <c r="B41" s="1239" t="s">
        <v>600</v>
      </c>
      <c r="C41" s="1229"/>
      <c r="D41" s="1229"/>
      <c r="E41" s="1229"/>
      <c r="F41" s="1229"/>
      <c r="G41" s="1229"/>
      <c r="H41" s="1229"/>
      <c r="I41" s="1229"/>
      <c r="J41" s="1229"/>
      <c r="K41" s="1229"/>
      <c r="L41" s="1229"/>
      <c r="M41" s="1229"/>
      <c r="N41" s="1229"/>
      <c r="O41" s="1229"/>
      <c r="P41" s="1229"/>
      <c r="Q41" s="1229"/>
      <c r="R41" s="1229"/>
      <c r="S41" s="1229"/>
      <c r="T41" s="1229"/>
      <c r="U41" s="1229"/>
      <c r="V41" s="1229"/>
      <c r="W41" s="1229"/>
      <c r="X41" s="1229"/>
      <c r="Y41" s="1229"/>
      <c r="Z41" s="1229"/>
      <c r="AA41" s="1229"/>
      <c r="AB41" s="1229"/>
      <c r="AC41" s="1229"/>
      <c r="AD41" s="1229"/>
      <c r="AE41" s="1229"/>
      <c r="AF41" s="1229"/>
      <c r="AG41" s="1229"/>
      <c r="AH41" s="1229"/>
      <c r="AI41" s="1229"/>
      <c r="AJ41" s="1229"/>
      <c r="AK41" s="1229"/>
      <c r="AL41" s="1229"/>
      <c r="AM41" s="1229"/>
      <c r="AN41" s="1229"/>
      <c r="AO41" s="1229"/>
      <c r="AP41" s="1229"/>
      <c r="AQ41" s="1229"/>
      <c r="AR41" s="1229"/>
      <c r="AS41" s="1229"/>
      <c r="AT41" s="1229"/>
      <c r="AU41" s="1229"/>
      <c r="AV41" s="1229"/>
      <c r="AW41" s="1229"/>
      <c r="AX41" s="1229"/>
      <c r="AY41" s="1229"/>
      <c r="AZ41" s="1229"/>
      <c r="BA41" s="1229"/>
      <c r="BB41" s="1229"/>
      <c r="BC41" s="1229"/>
      <c r="BD41" s="1229"/>
      <c r="BE41" s="1229"/>
      <c r="BF41" s="1229"/>
      <c r="BG41" s="1229"/>
      <c r="BH41" s="1229"/>
      <c r="BI41" s="1229"/>
      <c r="BJ41" s="1229"/>
      <c r="BK41" s="1229"/>
      <c r="BL41" s="1229"/>
      <c r="BM41" s="1229"/>
      <c r="BN41" s="1229"/>
      <c r="BO41" s="1229"/>
      <c r="BP41" s="1229"/>
      <c r="BQ41" s="1229"/>
      <c r="BR41" s="1229"/>
      <c r="BS41" s="1229"/>
      <c r="BT41" s="1229"/>
      <c r="BU41" s="1229"/>
      <c r="BV41" s="1229"/>
      <c r="BW41" s="1229"/>
      <c r="BX41" s="1229"/>
      <c r="BY41" s="1229"/>
      <c r="BZ41" s="1229"/>
      <c r="CA41" s="1229"/>
      <c r="CB41" s="1229"/>
      <c r="CC41" s="1229"/>
      <c r="CD41" s="1229"/>
      <c r="CE41" s="1229"/>
      <c r="CF41" s="1229"/>
      <c r="CG41" s="1229"/>
      <c r="CH41" s="1229"/>
      <c r="CI41" s="1229"/>
      <c r="CJ41" s="1229"/>
      <c r="CK41" s="1229"/>
      <c r="CL41" s="1229"/>
      <c r="CM41" s="1229"/>
      <c r="CN41" s="1229"/>
      <c r="CO41" s="1229"/>
      <c r="CP41" s="1229"/>
      <c r="CQ41" s="1229"/>
      <c r="CR41" s="1229"/>
      <c r="CS41" s="1229"/>
      <c r="CT41" s="1229"/>
      <c r="CU41" s="1229"/>
      <c r="CV41" s="1229"/>
      <c r="CW41" s="1229"/>
      <c r="CX41" s="1229"/>
      <c r="CY41" s="1229"/>
      <c r="CZ41" s="1229"/>
      <c r="DA41" s="1229"/>
      <c r="DB41" s="1229"/>
      <c r="DC41" s="1229"/>
      <c r="DD41" s="1231"/>
    </row>
    <row r="42" spans="2:109" ht="13" x14ac:dyDescent="0.2">
      <c r="B42" s="1233"/>
      <c r="G42" s="1240"/>
      <c r="I42" s="1241"/>
      <c r="J42" s="1241"/>
      <c r="K42" s="1241"/>
      <c r="AM42" s="1240"/>
      <c r="AN42" s="1240" t="s">
        <v>601</v>
      </c>
      <c r="AP42" s="1241"/>
      <c r="AQ42" s="1241"/>
      <c r="AR42" s="1241"/>
      <c r="AY42" s="1240"/>
      <c r="BA42" s="1241"/>
      <c r="BB42" s="1241"/>
      <c r="BC42" s="1241"/>
      <c r="BK42" s="1240"/>
      <c r="BM42" s="1241"/>
      <c r="BN42" s="1241"/>
      <c r="BO42" s="1241"/>
      <c r="BW42" s="1240"/>
      <c r="BY42" s="1241"/>
      <c r="BZ42" s="1241"/>
      <c r="CA42" s="1241"/>
      <c r="CI42" s="1240"/>
      <c r="CK42" s="1241"/>
      <c r="CL42" s="1241"/>
      <c r="CM42" s="1241"/>
      <c r="CU42" s="1240"/>
      <c r="CW42" s="1241"/>
      <c r="CX42" s="1241"/>
      <c r="CY42" s="1241"/>
    </row>
    <row r="43" spans="2:109" ht="13.5" customHeight="1" x14ac:dyDescent="0.2">
      <c r="B43" s="1233"/>
      <c r="AN43" s="1242" t="s">
        <v>602</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ht="13" x14ac:dyDescent="0.2">
      <c r="B44" s="1233"/>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ht="13" x14ac:dyDescent="0.2">
      <c r="B45" s="1233"/>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ht="13" x14ac:dyDescent="0.2">
      <c r="B46" s="1233"/>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ht="13" x14ac:dyDescent="0.2">
      <c r="B47" s="1233"/>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ht="13" x14ac:dyDescent="0.2">
      <c r="B48" s="1233"/>
      <c r="H48" s="1251"/>
      <c r="I48" s="1251"/>
      <c r="J48" s="1251"/>
      <c r="AN48" s="1251"/>
      <c r="AO48" s="1251"/>
      <c r="AP48" s="1251"/>
      <c r="AZ48" s="1251"/>
      <c r="BA48" s="1251"/>
      <c r="BB48" s="1251"/>
      <c r="BL48" s="1251"/>
      <c r="BM48" s="1251"/>
      <c r="BN48" s="1251"/>
      <c r="BX48" s="1251"/>
      <c r="BY48" s="1251"/>
      <c r="BZ48" s="1251"/>
      <c r="CJ48" s="1251"/>
      <c r="CK48" s="1251"/>
      <c r="CL48" s="1251"/>
      <c r="CV48" s="1251"/>
      <c r="CW48" s="1251"/>
      <c r="CX48" s="1251"/>
    </row>
    <row r="49" spans="1:109" ht="13" x14ac:dyDescent="0.2">
      <c r="B49" s="1233"/>
      <c r="AN49" s="1226" t="s">
        <v>603</v>
      </c>
    </row>
    <row r="50" spans="1:109" ht="13" x14ac:dyDescent="0.2">
      <c r="B50" s="1233"/>
      <c r="G50" s="1252"/>
      <c r="H50" s="1252"/>
      <c r="I50" s="1252"/>
      <c r="J50" s="1252"/>
      <c r="K50" s="1253"/>
      <c r="L50" s="1253"/>
      <c r="M50" s="1254"/>
      <c r="N50" s="1254"/>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534</v>
      </c>
      <c r="BQ50" s="1258"/>
      <c r="BR50" s="1258"/>
      <c r="BS50" s="1258"/>
      <c r="BT50" s="1258"/>
      <c r="BU50" s="1258"/>
      <c r="BV50" s="1258"/>
      <c r="BW50" s="1258"/>
      <c r="BX50" s="1258" t="s">
        <v>535</v>
      </c>
      <c r="BY50" s="1258"/>
      <c r="BZ50" s="1258"/>
      <c r="CA50" s="1258"/>
      <c r="CB50" s="1258"/>
      <c r="CC50" s="1258"/>
      <c r="CD50" s="1258"/>
      <c r="CE50" s="1258"/>
      <c r="CF50" s="1258" t="s">
        <v>536</v>
      </c>
      <c r="CG50" s="1258"/>
      <c r="CH50" s="1258"/>
      <c r="CI50" s="1258"/>
      <c r="CJ50" s="1258"/>
      <c r="CK50" s="1258"/>
      <c r="CL50" s="1258"/>
      <c r="CM50" s="1258"/>
      <c r="CN50" s="1258" t="s">
        <v>537</v>
      </c>
      <c r="CO50" s="1258"/>
      <c r="CP50" s="1258"/>
      <c r="CQ50" s="1258"/>
      <c r="CR50" s="1258"/>
      <c r="CS50" s="1258"/>
      <c r="CT50" s="1258"/>
      <c r="CU50" s="1258"/>
      <c r="CV50" s="1258" t="s">
        <v>538</v>
      </c>
      <c r="CW50" s="1258"/>
      <c r="CX50" s="1258"/>
      <c r="CY50" s="1258"/>
      <c r="CZ50" s="1258"/>
      <c r="DA50" s="1258"/>
      <c r="DB50" s="1258"/>
      <c r="DC50" s="1258"/>
    </row>
    <row r="51" spans="1:109" ht="13.5" customHeight="1" x14ac:dyDescent="0.2">
      <c r="B51" s="1233"/>
      <c r="G51" s="1259"/>
      <c r="H51" s="1259"/>
      <c r="I51" s="1260"/>
      <c r="J51" s="1260"/>
      <c r="K51" s="1261"/>
      <c r="L51" s="1261"/>
      <c r="M51" s="1261"/>
      <c r="N51" s="1261"/>
      <c r="AM51" s="1251"/>
      <c r="AN51" s="1262" t="s">
        <v>604</v>
      </c>
      <c r="AO51" s="1262"/>
      <c r="AP51" s="1262"/>
      <c r="AQ51" s="1262"/>
      <c r="AR51" s="1262"/>
      <c r="AS51" s="1262"/>
      <c r="AT51" s="1262"/>
      <c r="AU51" s="1262"/>
      <c r="AV51" s="1262"/>
      <c r="AW51" s="1262"/>
      <c r="AX51" s="1262"/>
      <c r="AY51" s="1262"/>
      <c r="AZ51" s="1262"/>
      <c r="BA51" s="1262"/>
      <c r="BB51" s="1262" t="s">
        <v>605</v>
      </c>
      <c r="BC51" s="1262"/>
      <c r="BD51" s="1262"/>
      <c r="BE51" s="1262"/>
      <c r="BF51" s="1262"/>
      <c r="BG51" s="1262"/>
      <c r="BH51" s="1262"/>
      <c r="BI51" s="1262"/>
      <c r="BJ51" s="1262"/>
      <c r="BK51" s="1262"/>
      <c r="BL51" s="1262"/>
      <c r="BM51" s="1262"/>
      <c r="BN51" s="1262"/>
      <c r="BO51" s="1262"/>
      <c r="BP51" s="1263"/>
      <c r="BQ51" s="1264"/>
      <c r="BR51" s="1264"/>
      <c r="BS51" s="1264"/>
      <c r="BT51" s="1264"/>
      <c r="BU51" s="1264"/>
      <c r="BV51" s="1264"/>
      <c r="BW51" s="1264"/>
      <c r="BX51" s="1263"/>
      <c r="BY51" s="1264"/>
      <c r="BZ51" s="1264"/>
      <c r="CA51" s="1264"/>
      <c r="CB51" s="1264"/>
      <c r="CC51" s="1264"/>
      <c r="CD51" s="1264"/>
      <c r="CE51" s="1264"/>
      <c r="CF51" s="1264">
        <v>159.30000000000001</v>
      </c>
      <c r="CG51" s="1264"/>
      <c r="CH51" s="1264"/>
      <c r="CI51" s="1264"/>
      <c r="CJ51" s="1264"/>
      <c r="CK51" s="1264"/>
      <c r="CL51" s="1264"/>
      <c r="CM51" s="1264"/>
      <c r="CN51" s="1264">
        <v>162</v>
      </c>
      <c r="CO51" s="1264"/>
      <c r="CP51" s="1264"/>
      <c r="CQ51" s="1264"/>
      <c r="CR51" s="1264"/>
      <c r="CS51" s="1264"/>
      <c r="CT51" s="1264"/>
      <c r="CU51" s="1264"/>
      <c r="CV51" s="1264">
        <v>167.4</v>
      </c>
      <c r="CW51" s="1264"/>
      <c r="CX51" s="1264"/>
      <c r="CY51" s="1264"/>
      <c r="CZ51" s="1264"/>
      <c r="DA51" s="1264"/>
      <c r="DB51" s="1264"/>
      <c r="DC51" s="1264"/>
    </row>
    <row r="52" spans="1:109" ht="13" x14ac:dyDescent="0.2">
      <c r="B52" s="1233"/>
      <c r="G52" s="1259"/>
      <c r="H52" s="1259"/>
      <c r="I52" s="1260"/>
      <c r="J52" s="1260"/>
      <c r="K52" s="1261"/>
      <c r="L52" s="1261"/>
      <c r="M52" s="1261"/>
      <c r="N52" s="1261"/>
      <c r="AM52" s="1251"/>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ht="13" x14ac:dyDescent="0.2">
      <c r="A53" s="1241"/>
      <c r="B53" s="1233"/>
      <c r="G53" s="1259"/>
      <c r="H53" s="1259"/>
      <c r="I53" s="1252"/>
      <c r="J53" s="1252"/>
      <c r="K53" s="1261"/>
      <c r="L53" s="1261"/>
      <c r="M53" s="1261"/>
      <c r="N53" s="1261"/>
      <c r="AM53" s="1251"/>
      <c r="AN53" s="1262"/>
      <c r="AO53" s="1262"/>
      <c r="AP53" s="1262"/>
      <c r="AQ53" s="1262"/>
      <c r="AR53" s="1262"/>
      <c r="AS53" s="1262"/>
      <c r="AT53" s="1262"/>
      <c r="AU53" s="1262"/>
      <c r="AV53" s="1262"/>
      <c r="AW53" s="1262"/>
      <c r="AX53" s="1262"/>
      <c r="AY53" s="1262"/>
      <c r="AZ53" s="1262"/>
      <c r="BA53" s="1262"/>
      <c r="BB53" s="1262" t="s">
        <v>606</v>
      </c>
      <c r="BC53" s="1262"/>
      <c r="BD53" s="1262"/>
      <c r="BE53" s="1262"/>
      <c r="BF53" s="1262"/>
      <c r="BG53" s="1262"/>
      <c r="BH53" s="1262"/>
      <c r="BI53" s="1262"/>
      <c r="BJ53" s="1262"/>
      <c r="BK53" s="1262"/>
      <c r="BL53" s="1262"/>
      <c r="BM53" s="1262"/>
      <c r="BN53" s="1262"/>
      <c r="BO53" s="1262"/>
      <c r="BP53" s="1263"/>
      <c r="BQ53" s="1264"/>
      <c r="BR53" s="1264"/>
      <c r="BS53" s="1264"/>
      <c r="BT53" s="1264"/>
      <c r="BU53" s="1264"/>
      <c r="BV53" s="1264"/>
      <c r="BW53" s="1264"/>
      <c r="BX53" s="1263"/>
      <c r="BY53" s="1264"/>
      <c r="BZ53" s="1264"/>
      <c r="CA53" s="1264"/>
      <c r="CB53" s="1264"/>
      <c r="CC53" s="1264"/>
      <c r="CD53" s="1264"/>
      <c r="CE53" s="1264"/>
      <c r="CF53" s="1264">
        <v>47.6</v>
      </c>
      <c r="CG53" s="1264"/>
      <c r="CH53" s="1264"/>
      <c r="CI53" s="1264"/>
      <c r="CJ53" s="1264"/>
      <c r="CK53" s="1264"/>
      <c r="CL53" s="1264"/>
      <c r="CM53" s="1264"/>
      <c r="CN53" s="1264">
        <v>49</v>
      </c>
      <c r="CO53" s="1264"/>
      <c r="CP53" s="1264"/>
      <c r="CQ53" s="1264"/>
      <c r="CR53" s="1264"/>
      <c r="CS53" s="1264"/>
      <c r="CT53" s="1264"/>
      <c r="CU53" s="1264"/>
      <c r="CV53" s="1264">
        <v>50.2</v>
      </c>
      <c r="CW53" s="1264"/>
      <c r="CX53" s="1264"/>
      <c r="CY53" s="1264"/>
      <c r="CZ53" s="1264"/>
      <c r="DA53" s="1264"/>
      <c r="DB53" s="1264"/>
      <c r="DC53" s="1264"/>
    </row>
    <row r="54" spans="1:109" ht="13" x14ac:dyDescent="0.2">
      <c r="A54" s="1241"/>
      <c r="B54" s="1233"/>
      <c r="G54" s="1259"/>
      <c r="H54" s="1259"/>
      <c r="I54" s="1252"/>
      <c r="J54" s="1252"/>
      <c r="K54" s="1261"/>
      <c r="L54" s="1261"/>
      <c r="M54" s="1261"/>
      <c r="N54" s="1261"/>
      <c r="AM54" s="1251"/>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ht="13" x14ac:dyDescent="0.2">
      <c r="A55" s="1241"/>
      <c r="B55" s="1233"/>
      <c r="G55" s="1252"/>
      <c r="H55" s="1252"/>
      <c r="I55" s="1252"/>
      <c r="J55" s="1252"/>
      <c r="K55" s="1261"/>
      <c r="L55" s="1261"/>
      <c r="M55" s="1261"/>
      <c r="N55" s="1261"/>
      <c r="AN55" s="1258" t="s">
        <v>607</v>
      </c>
      <c r="AO55" s="1258"/>
      <c r="AP55" s="1258"/>
      <c r="AQ55" s="1258"/>
      <c r="AR55" s="1258"/>
      <c r="AS55" s="1258"/>
      <c r="AT55" s="1258"/>
      <c r="AU55" s="1258"/>
      <c r="AV55" s="1258"/>
      <c r="AW55" s="1258"/>
      <c r="AX55" s="1258"/>
      <c r="AY55" s="1258"/>
      <c r="AZ55" s="1258"/>
      <c r="BA55" s="1258"/>
      <c r="BB55" s="1262" t="s">
        <v>605</v>
      </c>
      <c r="BC55" s="1262"/>
      <c r="BD55" s="1262"/>
      <c r="BE55" s="1262"/>
      <c r="BF55" s="1262"/>
      <c r="BG55" s="1262"/>
      <c r="BH55" s="1262"/>
      <c r="BI55" s="1262"/>
      <c r="BJ55" s="1262"/>
      <c r="BK55" s="1262"/>
      <c r="BL55" s="1262"/>
      <c r="BM55" s="1262"/>
      <c r="BN55" s="1262"/>
      <c r="BO55" s="1262"/>
      <c r="BP55" s="1263"/>
      <c r="BQ55" s="1264"/>
      <c r="BR55" s="1264"/>
      <c r="BS55" s="1264"/>
      <c r="BT55" s="1264"/>
      <c r="BU55" s="1264"/>
      <c r="BV55" s="1264"/>
      <c r="BW55" s="1264"/>
      <c r="BX55" s="1263"/>
      <c r="BY55" s="1264"/>
      <c r="BZ55" s="1264"/>
      <c r="CA55" s="1264"/>
      <c r="CB55" s="1264"/>
      <c r="CC55" s="1264"/>
      <c r="CD55" s="1264"/>
      <c r="CE55" s="1264"/>
      <c r="CF55" s="1264">
        <v>174.6</v>
      </c>
      <c r="CG55" s="1264"/>
      <c r="CH55" s="1264"/>
      <c r="CI55" s="1264"/>
      <c r="CJ55" s="1264"/>
      <c r="CK55" s="1264"/>
      <c r="CL55" s="1264"/>
      <c r="CM55" s="1264"/>
      <c r="CN55" s="1264">
        <v>173</v>
      </c>
      <c r="CO55" s="1264"/>
      <c r="CP55" s="1264"/>
      <c r="CQ55" s="1264"/>
      <c r="CR55" s="1264"/>
      <c r="CS55" s="1264"/>
      <c r="CT55" s="1264"/>
      <c r="CU55" s="1264"/>
      <c r="CV55" s="1264">
        <v>171.9</v>
      </c>
      <c r="CW55" s="1264"/>
      <c r="CX55" s="1264"/>
      <c r="CY55" s="1264"/>
      <c r="CZ55" s="1264"/>
      <c r="DA55" s="1264"/>
      <c r="DB55" s="1264"/>
      <c r="DC55" s="1264"/>
    </row>
    <row r="56" spans="1:109" ht="13" x14ac:dyDescent="0.2">
      <c r="A56" s="1241"/>
      <c r="B56" s="1233"/>
      <c r="G56" s="1252"/>
      <c r="H56" s="1252"/>
      <c r="I56" s="1252"/>
      <c r="J56" s="1252"/>
      <c r="K56" s="1261"/>
      <c r="L56" s="1261"/>
      <c r="M56" s="1261"/>
      <c r="N56" s="1261"/>
      <c r="AN56" s="1258"/>
      <c r="AO56" s="1258"/>
      <c r="AP56" s="1258"/>
      <c r="AQ56" s="1258"/>
      <c r="AR56" s="1258"/>
      <c r="AS56" s="1258"/>
      <c r="AT56" s="1258"/>
      <c r="AU56" s="1258"/>
      <c r="AV56" s="1258"/>
      <c r="AW56" s="1258"/>
      <c r="AX56" s="1258"/>
      <c r="AY56" s="1258"/>
      <c r="AZ56" s="1258"/>
      <c r="BA56" s="1258"/>
      <c r="BB56" s="1262"/>
      <c r="BC56" s="1262"/>
      <c r="BD56" s="1262"/>
      <c r="BE56" s="1262"/>
      <c r="BF56" s="1262"/>
      <c r="BG56" s="1262"/>
      <c r="BH56" s="1262"/>
      <c r="BI56" s="1262"/>
      <c r="BJ56" s="1262"/>
      <c r="BK56" s="1262"/>
      <c r="BL56" s="1262"/>
      <c r="BM56" s="1262"/>
      <c r="BN56" s="1262"/>
      <c r="BO56" s="1262"/>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1241" customFormat="1" ht="13" x14ac:dyDescent="0.2">
      <c r="B57" s="1265"/>
      <c r="G57" s="1252"/>
      <c r="H57" s="1252"/>
      <c r="I57" s="1266"/>
      <c r="J57" s="1266"/>
      <c r="K57" s="1261"/>
      <c r="L57" s="1261"/>
      <c r="M57" s="1261"/>
      <c r="N57" s="1261"/>
      <c r="AM57" s="1226"/>
      <c r="AN57" s="1258"/>
      <c r="AO57" s="1258"/>
      <c r="AP57" s="1258"/>
      <c r="AQ57" s="1258"/>
      <c r="AR57" s="1258"/>
      <c r="AS57" s="1258"/>
      <c r="AT57" s="1258"/>
      <c r="AU57" s="1258"/>
      <c r="AV57" s="1258"/>
      <c r="AW57" s="1258"/>
      <c r="AX57" s="1258"/>
      <c r="AY57" s="1258"/>
      <c r="AZ57" s="1258"/>
      <c r="BA57" s="1258"/>
      <c r="BB57" s="1262" t="s">
        <v>606</v>
      </c>
      <c r="BC57" s="1262"/>
      <c r="BD57" s="1262"/>
      <c r="BE57" s="1262"/>
      <c r="BF57" s="1262"/>
      <c r="BG57" s="1262"/>
      <c r="BH57" s="1262"/>
      <c r="BI57" s="1262"/>
      <c r="BJ57" s="1262"/>
      <c r="BK57" s="1262"/>
      <c r="BL57" s="1262"/>
      <c r="BM57" s="1262"/>
      <c r="BN57" s="1262"/>
      <c r="BO57" s="1262"/>
      <c r="BP57" s="1263"/>
      <c r="BQ57" s="1264"/>
      <c r="BR57" s="1264"/>
      <c r="BS57" s="1264"/>
      <c r="BT57" s="1264"/>
      <c r="BU57" s="1264"/>
      <c r="BV57" s="1264"/>
      <c r="BW57" s="1264"/>
      <c r="BX57" s="1263"/>
      <c r="BY57" s="1264"/>
      <c r="BZ57" s="1264"/>
      <c r="CA57" s="1264"/>
      <c r="CB57" s="1264"/>
      <c r="CC57" s="1264"/>
      <c r="CD57" s="1264"/>
      <c r="CE57" s="1264"/>
      <c r="CF57" s="1264">
        <v>53.3</v>
      </c>
      <c r="CG57" s="1264"/>
      <c r="CH57" s="1264"/>
      <c r="CI57" s="1264"/>
      <c r="CJ57" s="1264"/>
      <c r="CK57" s="1264"/>
      <c r="CL57" s="1264"/>
      <c r="CM57" s="1264"/>
      <c r="CN57" s="1264">
        <v>53.7</v>
      </c>
      <c r="CO57" s="1264"/>
      <c r="CP57" s="1264"/>
      <c r="CQ57" s="1264"/>
      <c r="CR57" s="1264"/>
      <c r="CS57" s="1264"/>
      <c r="CT57" s="1264"/>
      <c r="CU57" s="1264"/>
      <c r="CV57" s="1264">
        <v>55.8</v>
      </c>
      <c r="CW57" s="1264"/>
      <c r="CX57" s="1264"/>
      <c r="CY57" s="1264"/>
      <c r="CZ57" s="1264"/>
      <c r="DA57" s="1264"/>
      <c r="DB57" s="1264"/>
      <c r="DC57" s="1264"/>
      <c r="DD57" s="1267"/>
      <c r="DE57" s="1265"/>
    </row>
    <row r="58" spans="1:109" s="1241" customFormat="1" ht="13" x14ac:dyDescent="0.2">
      <c r="A58" s="1226"/>
      <c r="B58" s="1265"/>
      <c r="G58" s="1252"/>
      <c r="H58" s="1252"/>
      <c r="I58" s="1266"/>
      <c r="J58" s="1266"/>
      <c r="K58" s="1261"/>
      <c r="L58" s="1261"/>
      <c r="M58" s="1261"/>
      <c r="N58" s="1261"/>
      <c r="AM58" s="1226"/>
      <c r="AN58" s="1258"/>
      <c r="AO58" s="1258"/>
      <c r="AP58" s="1258"/>
      <c r="AQ58" s="1258"/>
      <c r="AR58" s="1258"/>
      <c r="AS58" s="1258"/>
      <c r="AT58" s="1258"/>
      <c r="AU58" s="1258"/>
      <c r="AV58" s="1258"/>
      <c r="AW58" s="1258"/>
      <c r="AX58" s="1258"/>
      <c r="AY58" s="1258"/>
      <c r="AZ58" s="1258"/>
      <c r="BA58" s="1258"/>
      <c r="BB58" s="1262"/>
      <c r="BC58" s="1262"/>
      <c r="BD58" s="1262"/>
      <c r="BE58" s="1262"/>
      <c r="BF58" s="1262"/>
      <c r="BG58" s="1262"/>
      <c r="BH58" s="1262"/>
      <c r="BI58" s="1262"/>
      <c r="BJ58" s="1262"/>
      <c r="BK58" s="1262"/>
      <c r="BL58" s="1262"/>
      <c r="BM58" s="1262"/>
      <c r="BN58" s="1262"/>
      <c r="BO58" s="1262"/>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1267"/>
      <c r="DE58" s="1265"/>
    </row>
    <row r="59" spans="1:109" s="1241" customFormat="1" ht="13" x14ac:dyDescent="0.2">
      <c r="A59" s="1226"/>
      <c r="B59" s="1265"/>
      <c r="K59" s="1268"/>
      <c r="L59" s="1268"/>
      <c r="M59" s="1268"/>
      <c r="N59" s="1268"/>
      <c r="AQ59" s="1268"/>
      <c r="AR59" s="1268"/>
      <c r="AS59" s="1268"/>
      <c r="AT59" s="1268"/>
      <c r="BC59" s="1268"/>
      <c r="BD59" s="1268"/>
      <c r="BE59" s="1268"/>
      <c r="BF59" s="1268"/>
      <c r="BO59" s="1268"/>
      <c r="BP59" s="1268"/>
      <c r="BQ59" s="1268"/>
      <c r="BR59" s="1268"/>
      <c r="CA59" s="1268"/>
      <c r="CB59" s="1268"/>
      <c r="CC59" s="1268"/>
      <c r="CD59" s="1268"/>
      <c r="CM59" s="1268"/>
      <c r="CN59" s="1268"/>
      <c r="CO59" s="1268"/>
      <c r="CP59" s="1268"/>
      <c r="CY59" s="1268"/>
      <c r="CZ59" s="1268"/>
      <c r="DA59" s="1268"/>
      <c r="DB59" s="1268"/>
      <c r="DC59" s="1268"/>
      <c r="DD59" s="1267"/>
      <c r="DE59" s="1265"/>
    </row>
    <row r="60" spans="1:109" s="1241" customFormat="1" ht="13" x14ac:dyDescent="0.2">
      <c r="A60" s="1226"/>
      <c r="B60" s="1265"/>
      <c r="K60" s="1268"/>
      <c r="L60" s="1268"/>
      <c r="M60" s="1268"/>
      <c r="N60" s="1268"/>
      <c r="AQ60" s="1268"/>
      <c r="AR60" s="1268"/>
      <c r="AS60" s="1268"/>
      <c r="AT60" s="1268"/>
      <c r="BC60" s="1268"/>
      <c r="BD60" s="1268"/>
      <c r="BE60" s="1268"/>
      <c r="BF60" s="1268"/>
      <c r="BO60" s="1268"/>
      <c r="BP60" s="1268"/>
      <c r="BQ60" s="1268"/>
      <c r="BR60" s="1268"/>
      <c r="CA60" s="1268"/>
      <c r="CB60" s="1268"/>
      <c r="CC60" s="1268"/>
      <c r="CD60" s="1268"/>
      <c r="CM60" s="1268"/>
      <c r="CN60" s="1268"/>
      <c r="CO60" s="1268"/>
      <c r="CP60" s="1268"/>
      <c r="CY60" s="1268"/>
      <c r="CZ60" s="1268"/>
      <c r="DA60" s="1268"/>
      <c r="DB60" s="1268"/>
      <c r="DC60" s="1268"/>
      <c r="DD60" s="1267"/>
      <c r="DE60" s="1265"/>
    </row>
    <row r="61" spans="1:109" s="1241" customFormat="1" ht="13" x14ac:dyDescent="0.2">
      <c r="A61" s="1226"/>
      <c r="B61" s="1269"/>
      <c r="C61" s="1270"/>
      <c r="D61" s="1270"/>
      <c r="E61" s="1270"/>
      <c r="F61" s="1270"/>
      <c r="G61" s="1270"/>
      <c r="H61" s="1270"/>
      <c r="I61" s="1270"/>
      <c r="J61" s="1270"/>
      <c r="K61" s="1270"/>
      <c r="L61" s="1270"/>
      <c r="M61" s="1271"/>
      <c r="N61" s="1271"/>
      <c r="O61" s="1270"/>
      <c r="P61" s="1270"/>
      <c r="Q61" s="1270"/>
      <c r="R61" s="1270"/>
      <c r="S61" s="1270"/>
      <c r="T61" s="1270"/>
      <c r="U61" s="1270"/>
      <c r="V61" s="1270"/>
      <c r="W61" s="1270"/>
      <c r="X61" s="1270"/>
      <c r="Y61" s="1270"/>
      <c r="Z61" s="1270"/>
      <c r="AA61" s="1270"/>
      <c r="AB61" s="1270"/>
      <c r="AC61" s="1270"/>
      <c r="AD61" s="1270"/>
      <c r="AE61" s="1270"/>
      <c r="AF61" s="1270"/>
      <c r="AG61" s="1270"/>
      <c r="AH61" s="1270"/>
      <c r="AI61" s="1270"/>
      <c r="AJ61" s="1270"/>
      <c r="AK61" s="1270"/>
      <c r="AL61" s="1270"/>
      <c r="AM61" s="1270"/>
      <c r="AN61" s="1270"/>
      <c r="AO61" s="1270"/>
      <c r="AP61" s="1270"/>
      <c r="AQ61" s="1270"/>
      <c r="AR61" s="1270"/>
      <c r="AS61" s="1271"/>
      <c r="AT61" s="1271"/>
      <c r="AU61" s="1270"/>
      <c r="AV61" s="1270"/>
      <c r="AW61" s="1270"/>
      <c r="AX61" s="1270"/>
      <c r="AY61" s="1270"/>
      <c r="AZ61" s="1270"/>
      <c r="BA61" s="1270"/>
      <c r="BB61" s="1270"/>
      <c r="BC61" s="1270"/>
      <c r="BD61" s="1270"/>
      <c r="BE61" s="1271"/>
      <c r="BF61" s="1271"/>
      <c r="BG61" s="1270"/>
      <c r="BH61" s="1270"/>
      <c r="BI61" s="1270"/>
      <c r="BJ61" s="1270"/>
      <c r="BK61" s="1270"/>
      <c r="BL61" s="1270"/>
      <c r="BM61" s="1270"/>
      <c r="BN61" s="1270"/>
      <c r="BO61" s="1270"/>
      <c r="BP61" s="1270"/>
      <c r="BQ61" s="1271"/>
      <c r="BR61" s="1271"/>
      <c r="BS61" s="1270"/>
      <c r="BT61" s="1270"/>
      <c r="BU61" s="1270"/>
      <c r="BV61" s="1270"/>
      <c r="BW61" s="1270"/>
      <c r="BX61" s="1270"/>
      <c r="BY61" s="1270"/>
      <c r="BZ61" s="1270"/>
      <c r="CA61" s="1270"/>
      <c r="CB61" s="1270"/>
      <c r="CC61" s="1271"/>
      <c r="CD61" s="1271"/>
      <c r="CE61" s="1270"/>
      <c r="CF61" s="1270"/>
      <c r="CG61" s="1270"/>
      <c r="CH61" s="1270"/>
      <c r="CI61" s="1270"/>
      <c r="CJ61" s="1270"/>
      <c r="CK61" s="1270"/>
      <c r="CL61" s="1270"/>
      <c r="CM61" s="1270"/>
      <c r="CN61" s="1270"/>
      <c r="CO61" s="1271"/>
      <c r="CP61" s="1271"/>
      <c r="CQ61" s="1270"/>
      <c r="CR61" s="1270"/>
      <c r="CS61" s="1270"/>
      <c r="CT61" s="1270"/>
      <c r="CU61" s="1270"/>
      <c r="CV61" s="1270"/>
      <c r="CW61" s="1270"/>
      <c r="CX61" s="1270"/>
      <c r="CY61" s="1270"/>
      <c r="CZ61" s="1270"/>
      <c r="DA61" s="1271"/>
      <c r="DB61" s="1271"/>
      <c r="DC61" s="1271"/>
      <c r="DD61" s="1272"/>
      <c r="DE61" s="1265"/>
    </row>
    <row r="62" spans="1:109" ht="13" x14ac:dyDescent="0.2">
      <c r="B62" s="1238"/>
      <c r="C62" s="1238"/>
      <c r="D62" s="1238"/>
      <c r="E62" s="1238"/>
      <c r="F62" s="1238"/>
      <c r="G62" s="1238"/>
      <c r="H62" s="1238"/>
      <c r="I62" s="1238"/>
      <c r="J62" s="1238"/>
      <c r="K62" s="1238"/>
      <c r="L62" s="1238"/>
      <c r="M62" s="1238"/>
      <c r="N62" s="1238"/>
      <c r="O62" s="1238"/>
      <c r="P62" s="1238"/>
      <c r="Q62" s="1238"/>
      <c r="R62" s="1238"/>
      <c r="S62" s="1238"/>
      <c r="T62" s="1238"/>
      <c r="U62" s="1238"/>
      <c r="V62" s="1238"/>
      <c r="W62" s="1238"/>
      <c r="X62" s="1238"/>
      <c r="Y62" s="1238"/>
      <c r="Z62" s="1238"/>
      <c r="AA62" s="1238"/>
      <c r="AB62" s="1238"/>
      <c r="AC62" s="1238"/>
      <c r="AD62" s="1238"/>
      <c r="AE62" s="1238"/>
      <c r="AF62" s="1238"/>
      <c r="AG62" s="1238"/>
      <c r="AH62" s="1238"/>
      <c r="AI62" s="1238"/>
      <c r="AJ62" s="1238"/>
      <c r="AK62" s="1238"/>
      <c r="AL62" s="1238"/>
      <c r="AM62" s="1238"/>
      <c r="AN62" s="1238"/>
      <c r="AO62" s="1238"/>
      <c r="AP62" s="1238"/>
      <c r="AQ62" s="1238"/>
      <c r="AR62" s="1238"/>
      <c r="AS62" s="1238"/>
      <c r="AT62" s="1238"/>
      <c r="AU62" s="1238"/>
      <c r="AV62" s="1238"/>
      <c r="AW62" s="1238"/>
      <c r="AX62" s="1238"/>
      <c r="AY62" s="1238"/>
      <c r="AZ62" s="1238"/>
      <c r="BA62" s="1238"/>
      <c r="BB62" s="1238"/>
      <c r="BC62" s="1238"/>
      <c r="BD62" s="1238"/>
      <c r="BE62" s="1238"/>
      <c r="BF62" s="1238"/>
      <c r="BG62" s="1238"/>
      <c r="BH62" s="1238"/>
      <c r="BI62" s="1238"/>
      <c r="BJ62" s="1238"/>
      <c r="BK62" s="1238"/>
      <c r="BL62" s="1238"/>
      <c r="BM62" s="1238"/>
      <c r="BN62" s="1238"/>
      <c r="BO62" s="1238"/>
      <c r="BP62" s="1238"/>
      <c r="BQ62" s="1238"/>
      <c r="BR62" s="1238"/>
      <c r="BS62" s="1238"/>
      <c r="BT62" s="1238"/>
      <c r="BU62" s="1238"/>
      <c r="BV62" s="1238"/>
      <c r="BW62" s="1238"/>
      <c r="BX62" s="1238"/>
      <c r="BY62" s="1238"/>
      <c r="BZ62" s="1238"/>
      <c r="CA62" s="1238"/>
      <c r="CB62" s="1238"/>
      <c r="CC62" s="1238"/>
      <c r="CD62" s="1238"/>
      <c r="CE62" s="1238"/>
      <c r="CF62" s="1238"/>
      <c r="CG62" s="1238"/>
      <c r="CH62" s="1238"/>
      <c r="CI62" s="1238"/>
      <c r="CJ62" s="1238"/>
      <c r="CK62" s="1238"/>
      <c r="CL62" s="1238"/>
      <c r="CM62" s="1238"/>
      <c r="CN62" s="1238"/>
      <c r="CO62" s="1238"/>
      <c r="CP62" s="1238"/>
      <c r="CQ62" s="1238"/>
      <c r="CR62" s="1238"/>
      <c r="CS62" s="1238"/>
      <c r="CT62" s="1238"/>
      <c r="CU62" s="1238"/>
      <c r="CV62" s="1238"/>
      <c r="CW62" s="1238"/>
      <c r="CX62" s="1238"/>
      <c r="CY62" s="1238"/>
      <c r="CZ62" s="1238"/>
      <c r="DA62" s="1238"/>
      <c r="DB62" s="1238"/>
      <c r="DC62" s="1238"/>
      <c r="DD62" s="1238"/>
      <c r="DE62" s="1226"/>
    </row>
    <row r="63" spans="1:109" ht="16.5" x14ac:dyDescent="0.2">
      <c r="B63" s="1273" t="s">
        <v>608</v>
      </c>
    </row>
    <row r="64" spans="1:109" ht="13" x14ac:dyDescent="0.2">
      <c r="B64" s="1233"/>
      <c r="G64" s="1240"/>
      <c r="I64" s="1274"/>
      <c r="J64" s="1274"/>
      <c r="K64" s="1274"/>
      <c r="L64" s="1274"/>
      <c r="M64" s="1274"/>
      <c r="N64" s="1275"/>
      <c r="AM64" s="1240"/>
      <c r="AN64" s="1240" t="s">
        <v>601</v>
      </c>
      <c r="AP64" s="1241"/>
      <c r="AQ64" s="1241"/>
      <c r="AR64" s="1241"/>
      <c r="AY64" s="1240"/>
      <c r="BA64" s="1241"/>
      <c r="BB64" s="1241"/>
      <c r="BC64" s="1241"/>
      <c r="BK64" s="1240"/>
      <c r="BM64" s="1241"/>
      <c r="BN64" s="1241"/>
      <c r="BO64" s="1241"/>
      <c r="BW64" s="1240"/>
      <c r="BY64" s="1241"/>
      <c r="BZ64" s="1241"/>
      <c r="CA64" s="1241"/>
      <c r="CI64" s="1240"/>
      <c r="CK64" s="1241"/>
      <c r="CL64" s="1241"/>
      <c r="CM64" s="1241"/>
      <c r="CU64" s="1240"/>
      <c r="CW64" s="1241"/>
      <c r="CX64" s="1241"/>
      <c r="CY64" s="1241"/>
    </row>
    <row r="65" spans="2:107" ht="13" x14ac:dyDescent="0.2">
      <c r="B65" s="1233"/>
      <c r="AN65" s="1242" t="s">
        <v>609</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ht="13" x14ac:dyDescent="0.2">
      <c r="B66" s="1233"/>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ht="13" x14ac:dyDescent="0.2">
      <c r="B67" s="1233"/>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ht="13" x14ac:dyDescent="0.2">
      <c r="B68" s="1233"/>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ht="13" x14ac:dyDescent="0.2">
      <c r="B69" s="1233"/>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ht="13" x14ac:dyDescent="0.2">
      <c r="B70" s="1233"/>
      <c r="H70" s="1276"/>
      <c r="I70" s="1276"/>
      <c r="J70" s="1277"/>
      <c r="K70" s="1277"/>
      <c r="L70" s="1278"/>
      <c r="M70" s="1277"/>
      <c r="N70" s="1278"/>
      <c r="AN70" s="1251"/>
      <c r="AO70" s="1251"/>
      <c r="AP70" s="1251"/>
      <c r="AZ70" s="1251"/>
      <c r="BA70" s="1251"/>
      <c r="BB70" s="1251"/>
      <c r="BL70" s="1251"/>
      <c r="BM70" s="1251"/>
      <c r="BN70" s="1251"/>
      <c r="BX70" s="1251"/>
      <c r="BY70" s="1251"/>
      <c r="BZ70" s="1251"/>
      <c r="CJ70" s="1251"/>
      <c r="CK70" s="1251"/>
      <c r="CL70" s="1251"/>
      <c r="CV70" s="1251"/>
      <c r="CW70" s="1251"/>
      <c r="CX70" s="1251"/>
    </row>
    <row r="71" spans="2:107" ht="13" x14ac:dyDescent="0.2">
      <c r="B71" s="1233"/>
      <c r="G71" s="1279"/>
      <c r="I71" s="1280"/>
      <c r="J71" s="1277"/>
      <c r="K71" s="1277"/>
      <c r="L71" s="1278"/>
      <c r="M71" s="1277"/>
      <c r="N71" s="1278"/>
      <c r="AM71" s="1279"/>
      <c r="AN71" s="1226" t="s">
        <v>603</v>
      </c>
    </row>
    <row r="72" spans="2:107" ht="13" x14ac:dyDescent="0.2">
      <c r="B72" s="1233"/>
      <c r="G72" s="1252"/>
      <c r="H72" s="1252"/>
      <c r="I72" s="1252"/>
      <c r="J72" s="1252"/>
      <c r="K72" s="1253"/>
      <c r="L72" s="1253"/>
      <c r="M72" s="1254"/>
      <c r="N72" s="1254"/>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534</v>
      </c>
      <c r="BQ72" s="1258"/>
      <c r="BR72" s="1258"/>
      <c r="BS72" s="1258"/>
      <c r="BT72" s="1258"/>
      <c r="BU72" s="1258"/>
      <c r="BV72" s="1258"/>
      <c r="BW72" s="1258"/>
      <c r="BX72" s="1258" t="s">
        <v>535</v>
      </c>
      <c r="BY72" s="1258"/>
      <c r="BZ72" s="1258"/>
      <c r="CA72" s="1258"/>
      <c r="CB72" s="1258"/>
      <c r="CC72" s="1258"/>
      <c r="CD72" s="1258"/>
      <c r="CE72" s="1258"/>
      <c r="CF72" s="1258" t="s">
        <v>536</v>
      </c>
      <c r="CG72" s="1258"/>
      <c r="CH72" s="1258"/>
      <c r="CI72" s="1258"/>
      <c r="CJ72" s="1258"/>
      <c r="CK72" s="1258"/>
      <c r="CL72" s="1258"/>
      <c r="CM72" s="1258"/>
      <c r="CN72" s="1258" t="s">
        <v>537</v>
      </c>
      <c r="CO72" s="1258"/>
      <c r="CP72" s="1258"/>
      <c r="CQ72" s="1258"/>
      <c r="CR72" s="1258"/>
      <c r="CS72" s="1258"/>
      <c r="CT72" s="1258"/>
      <c r="CU72" s="1258"/>
      <c r="CV72" s="1258" t="s">
        <v>538</v>
      </c>
      <c r="CW72" s="1258"/>
      <c r="CX72" s="1258"/>
      <c r="CY72" s="1258"/>
      <c r="CZ72" s="1258"/>
      <c r="DA72" s="1258"/>
      <c r="DB72" s="1258"/>
      <c r="DC72" s="1258"/>
    </row>
    <row r="73" spans="2:107" ht="13" x14ac:dyDescent="0.2">
      <c r="B73" s="1233"/>
      <c r="G73" s="1259"/>
      <c r="H73" s="1259"/>
      <c r="I73" s="1259"/>
      <c r="J73" s="1259"/>
      <c r="K73" s="1281"/>
      <c r="L73" s="1281"/>
      <c r="M73" s="1281"/>
      <c r="N73" s="1281"/>
      <c r="AM73" s="1251"/>
      <c r="AN73" s="1262" t="s">
        <v>604</v>
      </c>
      <c r="AO73" s="1262"/>
      <c r="AP73" s="1262"/>
      <c r="AQ73" s="1262"/>
      <c r="AR73" s="1262"/>
      <c r="AS73" s="1262"/>
      <c r="AT73" s="1262"/>
      <c r="AU73" s="1262"/>
      <c r="AV73" s="1262"/>
      <c r="AW73" s="1262"/>
      <c r="AX73" s="1262"/>
      <c r="AY73" s="1262"/>
      <c r="AZ73" s="1262"/>
      <c r="BA73" s="1262"/>
      <c r="BB73" s="1262" t="s">
        <v>605</v>
      </c>
      <c r="BC73" s="1262"/>
      <c r="BD73" s="1262"/>
      <c r="BE73" s="1262"/>
      <c r="BF73" s="1262"/>
      <c r="BG73" s="1262"/>
      <c r="BH73" s="1262"/>
      <c r="BI73" s="1262"/>
      <c r="BJ73" s="1262"/>
      <c r="BK73" s="1262"/>
      <c r="BL73" s="1262"/>
      <c r="BM73" s="1262"/>
      <c r="BN73" s="1262"/>
      <c r="BO73" s="1262"/>
      <c r="BP73" s="1264">
        <v>165.7</v>
      </c>
      <c r="BQ73" s="1264"/>
      <c r="BR73" s="1264"/>
      <c r="BS73" s="1264"/>
      <c r="BT73" s="1264"/>
      <c r="BU73" s="1264"/>
      <c r="BV73" s="1264"/>
      <c r="BW73" s="1264"/>
      <c r="BX73" s="1264">
        <v>157</v>
      </c>
      <c r="BY73" s="1264"/>
      <c r="BZ73" s="1264"/>
      <c r="CA73" s="1264"/>
      <c r="CB73" s="1264"/>
      <c r="CC73" s="1264"/>
      <c r="CD73" s="1264"/>
      <c r="CE73" s="1264"/>
      <c r="CF73" s="1264">
        <v>159.30000000000001</v>
      </c>
      <c r="CG73" s="1264"/>
      <c r="CH73" s="1264"/>
      <c r="CI73" s="1264"/>
      <c r="CJ73" s="1264"/>
      <c r="CK73" s="1264"/>
      <c r="CL73" s="1264"/>
      <c r="CM73" s="1264"/>
      <c r="CN73" s="1264">
        <v>162</v>
      </c>
      <c r="CO73" s="1264"/>
      <c r="CP73" s="1264"/>
      <c r="CQ73" s="1264"/>
      <c r="CR73" s="1264"/>
      <c r="CS73" s="1264"/>
      <c r="CT73" s="1264"/>
      <c r="CU73" s="1264"/>
      <c r="CV73" s="1264">
        <v>167.4</v>
      </c>
      <c r="CW73" s="1264"/>
      <c r="CX73" s="1264"/>
      <c r="CY73" s="1264"/>
      <c r="CZ73" s="1264"/>
      <c r="DA73" s="1264"/>
      <c r="DB73" s="1264"/>
      <c r="DC73" s="1264"/>
    </row>
    <row r="74" spans="2:107" ht="13" x14ac:dyDescent="0.2">
      <c r="B74" s="1233"/>
      <c r="G74" s="1259"/>
      <c r="H74" s="1259"/>
      <c r="I74" s="1259"/>
      <c r="J74" s="1259"/>
      <c r="K74" s="1281"/>
      <c r="L74" s="1281"/>
      <c r="M74" s="1281"/>
      <c r="N74" s="1281"/>
      <c r="AM74" s="1251"/>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ht="13" x14ac:dyDescent="0.2">
      <c r="B75" s="1233"/>
      <c r="G75" s="1259"/>
      <c r="H75" s="1259"/>
      <c r="I75" s="1252"/>
      <c r="J75" s="1252"/>
      <c r="K75" s="1261"/>
      <c r="L75" s="1261"/>
      <c r="M75" s="1261"/>
      <c r="N75" s="1261"/>
      <c r="AM75" s="1251"/>
      <c r="AN75" s="1262"/>
      <c r="AO75" s="1262"/>
      <c r="AP75" s="1262"/>
      <c r="AQ75" s="1262"/>
      <c r="AR75" s="1262"/>
      <c r="AS75" s="1262"/>
      <c r="AT75" s="1262"/>
      <c r="AU75" s="1262"/>
      <c r="AV75" s="1262"/>
      <c r="AW75" s="1262"/>
      <c r="AX75" s="1262"/>
      <c r="AY75" s="1262"/>
      <c r="AZ75" s="1262"/>
      <c r="BA75" s="1262"/>
      <c r="BB75" s="1262" t="s">
        <v>610</v>
      </c>
      <c r="BC75" s="1262"/>
      <c r="BD75" s="1262"/>
      <c r="BE75" s="1262"/>
      <c r="BF75" s="1262"/>
      <c r="BG75" s="1262"/>
      <c r="BH75" s="1262"/>
      <c r="BI75" s="1262"/>
      <c r="BJ75" s="1262"/>
      <c r="BK75" s="1262"/>
      <c r="BL75" s="1262"/>
      <c r="BM75" s="1262"/>
      <c r="BN75" s="1262"/>
      <c r="BO75" s="1262"/>
      <c r="BP75" s="1264">
        <v>14.4</v>
      </c>
      <c r="BQ75" s="1264"/>
      <c r="BR75" s="1264"/>
      <c r="BS75" s="1264"/>
      <c r="BT75" s="1264"/>
      <c r="BU75" s="1264"/>
      <c r="BV75" s="1264"/>
      <c r="BW75" s="1264"/>
      <c r="BX75" s="1264">
        <v>12.7</v>
      </c>
      <c r="BY75" s="1264"/>
      <c r="BZ75" s="1264"/>
      <c r="CA75" s="1264"/>
      <c r="CB75" s="1264"/>
      <c r="CC75" s="1264"/>
      <c r="CD75" s="1264"/>
      <c r="CE75" s="1264"/>
      <c r="CF75" s="1264">
        <v>11.3</v>
      </c>
      <c r="CG75" s="1264"/>
      <c r="CH75" s="1264"/>
      <c r="CI75" s="1264"/>
      <c r="CJ75" s="1264"/>
      <c r="CK75" s="1264"/>
      <c r="CL75" s="1264"/>
      <c r="CM75" s="1264"/>
      <c r="CN75" s="1264">
        <v>10</v>
      </c>
      <c r="CO75" s="1264"/>
      <c r="CP75" s="1264"/>
      <c r="CQ75" s="1264"/>
      <c r="CR75" s="1264"/>
      <c r="CS75" s="1264"/>
      <c r="CT75" s="1264"/>
      <c r="CU75" s="1264"/>
      <c r="CV75" s="1264">
        <v>9.4</v>
      </c>
      <c r="CW75" s="1264"/>
      <c r="CX75" s="1264"/>
      <c r="CY75" s="1264"/>
      <c r="CZ75" s="1264"/>
      <c r="DA75" s="1264"/>
      <c r="DB75" s="1264"/>
      <c r="DC75" s="1264"/>
    </row>
    <row r="76" spans="2:107" ht="13" x14ac:dyDescent="0.2">
      <c r="B76" s="1233"/>
      <c r="G76" s="1259"/>
      <c r="H76" s="1259"/>
      <c r="I76" s="1252"/>
      <c r="J76" s="1252"/>
      <c r="K76" s="1261"/>
      <c r="L76" s="1261"/>
      <c r="M76" s="1261"/>
      <c r="N76" s="1261"/>
      <c r="AM76" s="1251"/>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ht="13" x14ac:dyDescent="0.2">
      <c r="B77" s="1233"/>
      <c r="G77" s="1252"/>
      <c r="H77" s="1252"/>
      <c r="I77" s="1252"/>
      <c r="J77" s="1252"/>
      <c r="K77" s="1281"/>
      <c r="L77" s="1281"/>
      <c r="M77" s="1281"/>
      <c r="N77" s="1281"/>
      <c r="AN77" s="1258" t="s">
        <v>607</v>
      </c>
      <c r="AO77" s="1258"/>
      <c r="AP77" s="1258"/>
      <c r="AQ77" s="1258"/>
      <c r="AR77" s="1258"/>
      <c r="AS77" s="1258"/>
      <c r="AT77" s="1258"/>
      <c r="AU77" s="1258"/>
      <c r="AV77" s="1258"/>
      <c r="AW77" s="1258"/>
      <c r="AX77" s="1258"/>
      <c r="AY77" s="1258"/>
      <c r="AZ77" s="1258"/>
      <c r="BA77" s="1258"/>
      <c r="BB77" s="1262" t="s">
        <v>605</v>
      </c>
      <c r="BC77" s="1262"/>
      <c r="BD77" s="1262"/>
      <c r="BE77" s="1262"/>
      <c r="BF77" s="1262"/>
      <c r="BG77" s="1262"/>
      <c r="BH77" s="1262"/>
      <c r="BI77" s="1262"/>
      <c r="BJ77" s="1262"/>
      <c r="BK77" s="1262"/>
      <c r="BL77" s="1262"/>
      <c r="BM77" s="1262"/>
      <c r="BN77" s="1262"/>
      <c r="BO77" s="1262"/>
      <c r="BP77" s="1264">
        <v>216</v>
      </c>
      <c r="BQ77" s="1264"/>
      <c r="BR77" s="1264"/>
      <c r="BS77" s="1264"/>
      <c r="BT77" s="1264"/>
      <c r="BU77" s="1264"/>
      <c r="BV77" s="1264"/>
      <c r="BW77" s="1264"/>
      <c r="BX77" s="1264">
        <v>169.1</v>
      </c>
      <c r="BY77" s="1264"/>
      <c r="BZ77" s="1264"/>
      <c r="CA77" s="1264"/>
      <c r="CB77" s="1264"/>
      <c r="CC77" s="1264"/>
      <c r="CD77" s="1264"/>
      <c r="CE77" s="1264"/>
      <c r="CF77" s="1264">
        <v>174.6</v>
      </c>
      <c r="CG77" s="1264"/>
      <c r="CH77" s="1264"/>
      <c r="CI77" s="1264"/>
      <c r="CJ77" s="1264"/>
      <c r="CK77" s="1264"/>
      <c r="CL77" s="1264"/>
      <c r="CM77" s="1264"/>
      <c r="CN77" s="1264">
        <v>173</v>
      </c>
      <c r="CO77" s="1264"/>
      <c r="CP77" s="1264"/>
      <c r="CQ77" s="1264"/>
      <c r="CR77" s="1264"/>
      <c r="CS77" s="1264"/>
      <c r="CT77" s="1264"/>
      <c r="CU77" s="1264"/>
      <c r="CV77" s="1264">
        <v>171.9</v>
      </c>
      <c r="CW77" s="1264"/>
      <c r="CX77" s="1264"/>
      <c r="CY77" s="1264"/>
      <c r="CZ77" s="1264"/>
      <c r="DA77" s="1264"/>
      <c r="DB77" s="1264"/>
      <c r="DC77" s="1264"/>
    </row>
    <row r="78" spans="2:107" ht="13" x14ac:dyDescent="0.2">
      <c r="B78" s="1233"/>
      <c r="G78" s="1252"/>
      <c r="H78" s="1252"/>
      <c r="I78" s="1252"/>
      <c r="J78" s="1252"/>
      <c r="K78" s="1281"/>
      <c r="L78" s="1281"/>
      <c r="M78" s="1281"/>
      <c r="N78" s="1281"/>
      <c r="AN78" s="1258"/>
      <c r="AO78" s="1258"/>
      <c r="AP78" s="1258"/>
      <c r="AQ78" s="1258"/>
      <c r="AR78" s="1258"/>
      <c r="AS78" s="1258"/>
      <c r="AT78" s="1258"/>
      <c r="AU78" s="1258"/>
      <c r="AV78" s="1258"/>
      <c r="AW78" s="1258"/>
      <c r="AX78" s="1258"/>
      <c r="AY78" s="1258"/>
      <c r="AZ78" s="1258"/>
      <c r="BA78" s="1258"/>
      <c r="BB78" s="1262"/>
      <c r="BC78" s="1262"/>
      <c r="BD78" s="1262"/>
      <c r="BE78" s="1262"/>
      <c r="BF78" s="1262"/>
      <c r="BG78" s="1262"/>
      <c r="BH78" s="1262"/>
      <c r="BI78" s="1262"/>
      <c r="BJ78" s="1262"/>
      <c r="BK78" s="1262"/>
      <c r="BL78" s="1262"/>
      <c r="BM78" s="1262"/>
      <c r="BN78" s="1262"/>
      <c r="BO78" s="1262"/>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ht="13" x14ac:dyDescent="0.2">
      <c r="B79" s="1233"/>
      <c r="G79" s="1252"/>
      <c r="H79" s="1252"/>
      <c r="I79" s="1266"/>
      <c r="J79" s="1266"/>
      <c r="K79" s="1282"/>
      <c r="L79" s="1282"/>
      <c r="M79" s="1282"/>
      <c r="N79" s="1282"/>
      <c r="AN79" s="1258"/>
      <c r="AO79" s="1258"/>
      <c r="AP79" s="1258"/>
      <c r="AQ79" s="1258"/>
      <c r="AR79" s="1258"/>
      <c r="AS79" s="1258"/>
      <c r="AT79" s="1258"/>
      <c r="AU79" s="1258"/>
      <c r="AV79" s="1258"/>
      <c r="AW79" s="1258"/>
      <c r="AX79" s="1258"/>
      <c r="AY79" s="1258"/>
      <c r="AZ79" s="1258"/>
      <c r="BA79" s="1258"/>
      <c r="BB79" s="1262" t="s">
        <v>610</v>
      </c>
      <c r="BC79" s="1262"/>
      <c r="BD79" s="1262"/>
      <c r="BE79" s="1262"/>
      <c r="BF79" s="1262"/>
      <c r="BG79" s="1262"/>
      <c r="BH79" s="1262"/>
      <c r="BI79" s="1262"/>
      <c r="BJ79" s="1262"/>
      <c r="BK79" s="1262"/>
      <c r="BL79" s="1262"/>
      <c r="BM79" s="1262"/>
      <c r="BN79" s="1262"/>
      <c r="BO79" s="1262"/>
      <c r="BP79" s="1264">
        <v>16.2</v>
      </c>
      <c r="BQ79" s="1264"/>
      <c r="BR79" s="1264"/>
      <c r="BS79" s="1264"/>
      <c r="BT79" s="1264"/>
      <c r="BU79" s="1264"/>
      <c r="BV79" s="1264"/>
      <c r="BW79" s="1264"/>
      <c r="BX79" s="1264">
        <v>14.1</v>
      </c>
      <c r="BY79" s="1264"/>
      <c r="BZ79" s="1264"/>
      <c r="CA79" s="1264"/>
      <c r="CB79" s="1264"/>
      <c r="CC79" s="1264"/>
      <c r="CD79" s="1264"/>
      <c r="CE79" s="1264"/>
      <c r="CF79" s="1264">
        <v>13.1</v>
      </c>
      <c r="CG79" s="1264"/>
      <c r="CH79" s="1264"/>
      <c r="CI79" s="1264"/>
      <c r="CJ79" s="1264"/>
      <c r="CK79" s="1264"/>
      <c r="CL79" s="1264"/>
      <c r="CM79" s="1264"/>
      <c r="CN79" s="1264">
        <v>12.2</v>
      </c>
      <c r="CO79" s="1264"/>
      <c r="CP79" s="1264"/>
      <c r="CQ79" s="1264"/>
      <c r="CR79" s="1264"/>
      <c r="CS79" s="1264"/>
      <c r="CT79" s="1264"/>
      <c r="CU79" s="1264"/>
      <c r="CV79" s="1264">
        <v>11.7</v>
      </c>
      <c r="CW79" s="1264"/>
      <c r="CX79" s="1264"/>
      <c r="CY79" s="1264"/>
      <c r="CZ79" s="1264"/>
      <c r="DA79" s="1264"/>
      <c r="DB79" s="1264"/>
      <c r="DC79" s="1264"/>
    </row>
    <row r="80" spans="2:107" ht="13" x14ac:dyDescent="0.2">
      <c r="B80" s="1233"/>
      <c r="G80" s="1252"/>
      <c r="H80" s="1252"/>
      <c r="I80" s="1266"/>
      <c r="J80" s="1266"/>
      <c r="K80" s="1282"/>
      <c r="L80" s="1282"/>
      <c r="M80" s="1282"/>
      <c r="N80" s="1282"/>
      <c r="AN80" s="1258"/>
      <c r="AO80" s="1258"/>
      <c r="AP80" s="1258"/>
      <c r="AQ80" s="1258"/>
      <c r="AR80" s="1258"/>
      <c r="AS80" s="1258"/>
      <c r="AT80" s="1258"/>
      <c r="AU80" s="1258"/>
      <c r="AV80" s="1258"/>
      <c r="AW80" s="1258"/>
      <c r="AX80" s="1258"/>
      <c r="AY80" s="1258"/>
      <c r="AZ80" s="1258"/>
      <c r="BA80" s="1258"/>
      <c r="BB80" s="1262"/>
      <c r="BC80" s="1262"/>
      <c r="BD80" s="1262"/>
      <c r="BE80" s="1262"/>
      <c r="BF80" s="1262"/>
      <c r="BG80" s="1262"/>
      <c r="BH80" s="1262"/>
      <c r="BI80" s="1262"/>
      <c r="BJ80" s="1262"/>
      <c r="BK80" s="1262"/>
      <c r="BL80" s="1262"/>
      <c r="BM80" s="1262"/>
      <c r="BN80" s="1262"/>
      <c r="BO80" s="1262"/>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ht="13" x14ac:dyDescent="0.2">
      <c r="B81" s="1233"/>
    </row>
    <row r="82" spans="2:109" ht="16.5" x14ac:dyDescent="0.2">
      <c r="B82" s="1233"/>
      <c r="K82" s="1283"/>
      <c r="L82" s="1283"/>
      <c r="M82" s="1283"/>
      <c r="N82" s="1283"/>
      <c r="AQ82" s="1283"/>
      <c r="AR82" s="1283"/>
      <c r="AS82" s="1283"/>
      <c r="AT82" s="1283"/>
      <c r="BC82" s="1283"/>
      <c r="BD82" s="1283"/>
      <c r="BE82" s="1283"/>
      <c r="BF82" s="1283"/>
      <c r="BO82" s="1283"/>
      <c r="BP82" s="1283"/>
      <c r="BQ82" s="1283"/>
      <c r="BR82" s="1283"/>
      <c r="CA82" s="1283"/>
      <c r="CB82" s="1283"/>
      <c r="CC82" s="1283"/>
      <c r="CD82" s="1283"/>
      <c r="CM82" s="1283"/>
      <c r="CN82" s="1283"/>
      <c r="CO82" s="1283"/>
      <c r="CP82" s="1283"/>
      <c r="CY82" s="1283"/>
      <c r="CZ82" s="1283"/>
      <c r="DA82" s="1283"/>
      <c r="DB82" s="1283"/>
      <c r="DC82" s="1283"/>
    </row>
    <row r="83" spans="2:109" ht="13" x14ac:dyDescent="0.2">
      <c r="B83" s="1235"/>
      <c r="C83" s="1236"/>
      <c r="D83" s="1236"/>
      <c r="E83" s="1236"/>
      <c r="F83" s="1236"/>
      <c r="G83" s="1236"/>
      <c r="H83" s="1236"/>
      <c r="I83" s="1236"/>
      <c r="J83" s="1236"/>
      <c r="K83" s="1236"/>
      <c r="L83" s="1236"/>
      <c r="M83" s="1236"/>
      <c r="N83" s="1236"/>
      <c r="O83" s="1236"/>
      <c r="P83" s="1236"/>
      <c r="Q83" s="1236"/>
      <c r="R83" s="1236"/>
      <c r="S83" s="1236"/>
      <c r="T83" s="1236"/>
      <c r="U83" s="1236"/>
      <c r="V83" s="1236"/>
      <c r="W83" s="1236"/>
      <c r="X83" s="1236"/>
      <c r="Y83" s="1236"/>
      <c r="Z83" s="1236"/>
      <c r="AA83" s="1236"/>
      <c r="AB83" s="1236"/>
      <c r="AC83" s="1236"/>
      <c r="AD83" s="1236"/>
      <c r="AE83" s="1236"/>
      <c r="AF83" s="1236"/>
      <c r="AG83" s="1236"/>
      <c r="AH83" s="1236"/>
      <c r="AI83" s="1236"/>
      <c r="AJ83" s="1236"/>
      <c r="AK83" s="1236"/>
      <c r="AL83" s="1236"/>
      <c r="AM83" s="1236"/>
      <c r="AN83" s="1236"/>
      <c r="AO83" s="1236"/>
      <c r="AP83" s="1236"/>
      <c r="AQ83" s="1236"/>
      <c r="AR83" s="1236"/>
      <c r="AS83" s="1236"/>
      <c r="AT83" s="1236"/>
      <c r="AU83" s="1236"/>
      <c r="AV83" s="1236"/>
      <c r="AW83" s="1236"/>
      <c r="AX83" s="1236"/>
      <c r="AY83" s="1236"/>
      <c r="AZ83" s="1236"/>
      <c r="BA83" s="1236"/>
      <c r="BB83" s="1236"/>
      <c r="BC83" s="1236"/>
      <c r="BD83" s="1236"/>
      <c r="BE83" s="1236"/>
      <c r="BF83" s="1236"/>
      <c r="BG83" s="1236"/>
      <c r="BH83" s="1236"/>
      <c r="BI83" s="1236"/>
      <c r="BJ83" s="1236"/>
      <c r="BK83" s="1236"/>
      <c r="BL83" s="1236"/>
      <c r="BM83" s="1236"/>
      <c r="BN83" s="1236"/>
      <c r="BO83" s="1236"/>
      <c r="BP83" s="1236"/>
      <c r="BQ83" s="1236"/>
      <c r="BR83" s="1236"/>
      <c r="BS83" s="1236"/>
      <c r="BT83" s="1236"/>
      <c r="BU83" s="1236"/>
      <c r="BV83" s="1236"/>
      <c r="BW83" s="1236"/>
      <c r="BX83" s="1236"/>
      <c r="BY83" s="1236"/>
      <c r="BZ83" s="1236"/>
      <c r="CA83" s="1236"/>
      <c r="CB83" s="1236"/>
      <c r="CC83" s="1236"/>
      <c r="CD83" s="1236"/>
      <c r="CE83" s="1236"/>
      <c r="CF83" s="1236"/>
      <c r="CG83" s="1236"/>
      <c r="CH83" s="1236"/>
      <c r="CI83" s="1236"/>
      <c r="CJ83" s="1236"/>
      <c r="CK83" s="1236"/>
      <c r="CL83" s="1236"/>
      <c r="CM83" s="1236"/>
      <c r="CN83" s="1236"/>
      <c r="CO83" s="1236"/>
      <c r="CP83" s="1236"/>
      <c r="CQ83" s="1236"/>
      <c r="CR83" s="1236"/>
      <c r="CS83" s="1236"/>
      <c r="CT83" s="1236"/>
      <c r="CU83" s="1236"/>
      <c r="CV83" s="1236"/>
      <c r="CW83" s="1236"/>
      <c r="CX83" s="1236"/>
      <c r="CY83" s="1236"/>
      <c r="CZ83" s="1236"/>
      <c r="DA83" s="1236"/>
      <c r="DB83" s="1236"/>
      <c r="DC83" s="1236"/>
      <c r="DD83" s="1237"/>
    </row>
    <row r="84" spans="2:109" ht="13" x14ac:dyDescent="0.2">
      <c r="DD84" s="1226"/>
      <c r="DE84" s="1226"/>
    </row>
    <row r="85" spans="2:109" ht="13" x14ac:dyDescent="0.2">
      <c r="DD85" s="1226"/>
      <c r="DE85" s="1226"/>
    </row>
    <row r="86" spans="2:109" ht="13" hidden="1" x14ac:dyDescent="0.2">
      <c r="DD86" s="1226"/>
      <c r="DE86" s="1226"/>
    </row>
    <row r="87" spans="2:109" ht="13" hidden="1" x14ac:dyDescent="0.2">
      <c r="K87" s="1284"/>
      <c r="AQ87" s="1284"/>
      <c r="BC87" s="1284"/>
      <c r="BO87" s="1284"/>
      <c r="CA87" s="1284"/>
      <c r="CM87" s="1284"/>
      <c r="CY87" s="1284"/>
      <c r="DD87" s="1226"/>
      <c r="DE87" s="1226"/>
    </row>
    <row r="88" spans="2:109" ht="13" hidden="1" x14ac:dyDescent="0.2">
      <c r="DD88" s="1226"/>
      <c r="DE88" s="1226"/>
    </row>
    <row r="89" spans="2:109" ht="13" hidden="1" x14ac:dyDescent="0.2">
      <c r="DD89" s="1226"/>
      <c r="DE89" s="1226"/>
    </row>
    <row r="90" spans="2:109" ht="13" hidden="1" x14ac:dyDescent="0.2">
      <c r="DD90" s="1226"/>
      <c r="DE90" s="1226"/>
    </row>
    <row r="91" spans="2:109" ht="13" hidden="1" x14ac:dyDescent="0.2">
      <c r="DD91" s="1226"/>
      <c r="DE91" s="1226"/>
    </row>
    <row r="92" spans="2:109" ht="13.5" hidden="1" customHeight="1" x14ac:dyDescent="0.2">
      <c r="DD92" s="1226"/>
      <c r="DE92" s="1226"/>
    </row>
    <row r="93" spans="2:109" ht="13.5" hidden="1" customHeight="1" x14ac:dyDescent="0.2">
      <c r="DD93" s="1226"/>
      <c r="DE93" s="1226"/>
    </row>
    <row r="94" spans="2:109" ht="13.5" hidden="1" customHeight="1" x14ac:dyDescent="0.2">
      <c r="DD94" s="1226"/>
      <c r="DE94" s="1226"/>
    </row>
    <row r="95" spans="2:109" ht="13.5" hidden="1" customHeight="1" x14ac:dyDescent="0.2">
      <c r="DD95" s="1226"/>
      <c r="DE95" s="1226"/>
    </row>
    <row r="96" spans="2:109" ht="13.5" hidden="1" customHeight="1" x14ac:dyDescent="0.2">
      <c r="DD96" s="1226"/>
      <c r="DE96" s="1226"/>
    </row>
    <row r="97" spans="108:109" ht="13.5" hidden="1" customHeight="1" x14ac:dyDescent="0.2">
      <c r="DD97" s="1226"/>
      <c r="DE97" s="1226"/>
    </row>
    <row r="98" spans="108:109" ht="13.5" hidden="1" customHeight="1" x14ac:dyDescent="0.2">
      <c r="DD98" s="1226"/>
      <c r="DE98" s="1226"/>
    </row>
    <row r="99" spans="108:109" ht="13.5" hidden="1" customHeight="1" x14ac:dyDescent="0.2">
      <c r="DD99" s="1226"/>
      <c r="DE99" s="1226"/>
    </row>
    <row r="100" spans="108:109" ht="13.5" hidden="1" customHeight="1" x14ac:dyDescent="0.2">
      <c r="DD100" s="1226"/>
      <c r="DE100" s="1226"/>
    </row>
    <row r="101" spans="108:109" ht="13.5" hidden="1" customHeight="1" x14ac:dyDescent="0.2">
      <c r="DD101" s="1226"/>
      <c r="DE101" s="1226"/>
    </row>
    <row r="102" spans="108:109" ht="13.5" hidden="1" customHeight="1" x14ac:dyDescent="0.2">
      <c r="DD102" s="1226"/>
      <c r="DE102" s="1226"/>
    </row>
    <row r="103" spans="108:109" ht="13.5" hidden="1" customHeight="1" x14ac:dyDescent="0.2">
      <c r="DD103" s="1226"/>
      <c r="DE103" s="1226"/>
    </row>
    <row r="104" spans="108:109" ht="13.5" hidden="1" customHeight="1" x14ac:dyDescent="0.2">
      <c r="DD104" s="1226"/>
      <c r="DE104" s="1226"/>
    </row>
    <row r="105" spans="108:109" ht="13.5" hidden="1" customHeight="1" x14ac:dyDescent="0.2">
      <c r="DD105" s="1226"/>
      <c r="DE105" s="1226"/>
    </row>
    <row r="106" spans="108:109" ht="13.5" hidden="1" customHeight="1" x14ac:dyDescent="0.2">
      <c r="DD106" s="1226"/>
      <c r="DE106" s="1226"/>
    </row>
    <row r="107" spans="108:109" ht="13.5" hidden="1" customHeight="1" x14ac:dyDescent="0.2">
      <c r="DD107" s="1226"/>
      <c r="DE107" s="1226"/>
    </row>
    <row r="108" spans="108:109" ht="13.5" hidden="1" customHeight="1" x14ac:dyDescent="0.2">
      <c r="DD108" s="1226"/>
      <c r="DE108" s="1226"/>
    </row>
    <row r="109" spans="108:109" ht="13.5" hidden="1" customHeight="1" x14ac:dyDescent="0.2">
      <c r="DD109" s="1226"/>
      <c r="DE109" s="1226"/>
    </row>
    <row r="110" spans="108:109" ht="13.5" hidden="1" customHeight="1" x14ac:dyDescent="0.2">
      <c r="DD110" s="1226"/>
      <c r="DE110" s="1226"/>
    </row>
    <row r="111" spans="108:109" ht="13.5" hidden="1" customHeight="1" x14ac:dyDescent="0.2">
      <c r="DD111" s="1226"/>
      <c r="DE111" s="1226"/>
    </row>
    <row r="112" spans="108:109" ht="13.5" hidden="1" customHeight="1" x14ac:dyDescent="0.2">
      <c r="DD112" s="1226"/>
      <c r="DE112" s="1226"/>
    </row>
    <row r="113" spans="108:109" ht="13.5" hidden="1" customHeight="1" x14ac:dyDescent="0.2">
      <c r="DD113" s="1226"/>
      <c r="DE113" s="1226"/>
    </row>
    <row r="114" spans="108:109" ht="13.5" hidden="1" customHeight="1" x14ac:dyDescent="0.2">
      <c r="DD114" s="1226"/>
      <c r="DE114" s="1226"/>
    </row>
    <row r="115" spans="108:109" ht="13.5" hidden="1" customHeight="1" x14ac:dyDescent="0.2">
      <c r="DD115" s="1226"/>
      <c r="DE115" s="1226"/>
    </row>
    <row r="116" spans="108:109" ht="13.5" hidden="1" customHeight="1" x14ac:dyDescent="0.2">
      <c r="DD116" s="1226"/>
      <c r="DE116" s="1226"/>
    </row>
    <row r="117" spans="108:109" ht="13.5" hidden="1" customHeight="1" x14ac:dyDescent="0.2">
      <c r="DD117" s="1226"/>
      <c r="DE117" s="1226"/>
    </row>
    <row r="118" spans="108:109" ht="13.5" hidden="1" customHeight="1" x14ac:dyDescent="0.2">
      <c r="DD118" s="1226"/>
      <c r="DE118" s="1226"/>
    </row>
    <row r="119" spans="108:109" ht="13.5" hidden="1" customHeight="1" x14ac:dyDescent="0.2">
      <c r="DD119" s="1226"/>
      <c r="DE119" s="1226"/>
    </row>
    <row r="120" spans="108:109" ht="13.5" hidden="1" customHeight="1" x14ac:dyDescent="0.2">
      <c r="DD120" s="1226"/>
      <c r="DE120" s="1226"/>
    </row>
    <row r="121" spans="108:109" ht="13.5" hidden="1" customHeight="1" x14ac:dyDescent="0.2">
      <c r="DD121" s="1226"/>
      <c r="DE121" s="1226"/>
    </row>
    <row r="122" spans="108:109" ht="13.5" hidden="1" customHeight="1" x14ac:dyDescent="0.2">
      <c r="DD122" s="1226"/>
      <c r="DE122" s="1226"/>
    </row>
    <row r="123" spans="108:109" ht="13.5" hidden="1" customHeight="1" x14ac:dyDescent="0.2">
      <c r="DD123" s="1226"/>
      <c r="DE123" s="1226"/>
    </row>
    <row r="124" spans="108:109" ht="13.5" hidden="1" customHeight="1" x14ac:dyDescent="0.2">
      <c r="DD124" s="1226"/>
      <c r="DE124" s="1226"/>
    </row>
    <row r="125" spans="108:109" ht="13.5" hidden="1" customHeight="1" x14ac:dyDescent="0.2">
      <c r="DD125" s="1226"/>
      <c r="DE125" s="1226"/>
    </row>
    <row r="126" spans="108:109" ht="13.5" hidden="1" customHeight="1" x14ac:dyDescent="0.2">
      <c r="DD126" s="1226"/>
      <c r="DE126" s="1226"/>
    </row>
    <row r="127" spans="108:109" ht="13.5" hidden="1" customHeight="1" x14ac:dyDescent="0.2">
      <c r="DD127" s="1226"/>
      <c r="DE127" s="1226"/>
    </row>
    <row r="128" spans="108:109" ht="13.5" hidden="1" customHeight="1" x14ac:dyDescent="0.2">
      <c r="DD128" s="1226"/>
      <c r="DE128" s="1226"/>
    </row>
    <row r="129" spans="108:109" ht="13.5" hidden="1" customHeight="1" x14ac:dyDescent="0.2">
      <c r="DD129" s="1226"/>
      <c r="DE129" s="1226"/>
    </row>
    <row r="130" spans="108:109" ht="13.5" hidden="1" customHeight="1" x14ac:dyDescent="0.2">
      <c r="DD130" s="1226"/>
      <c r="DE130" s="1226"/>
    </row>
    <row r="131" spans="108:109" ht="13.5" hidden="1" customHeight="1" x14ac:dyDescent="0.2">
      <c r="DD131" s="1226"/>
      <c r="DE131" s="1226"/>
    </row>
    <row r="132" spans="108:109" ht="13.5" hidden="1" customHeight="1" x14ac:dyDescent="0.2">
      <c r="DD132" s="1226"/>
      <c r="DE132" s="1226"/>
    </row>
    <row r="133" spans="108:109" ht="13.5" hidden="1" customHeight="1" x14ac:dyDescent="0.2">
      <c r="DD133" s="1226"/>
      <c r="DE133" s="1226"/>
    </row>
    <row r="134" spans="108:109" ht="13.5" hidden="1" customHeight="1" x14ac:dyDescent="0.2">
      <c r="DD134" s="1226"/>
      <c r="DE134" s="1226"/>
    </row>
    <row r="135" spans="108:109" ht="13.5" hidden="1" customHeight="1" x14ac:dyDescent="0.2">
      <c r="DD135" s="1226"/>
      <c r="DE135" s="1226"/>
    </row>
    <row r="136" spans="108:109" ht="13.5" hidden="1" customHeight="1" x14ac:dyDescent="0.2">
      <c r="DD136" s="1226"/>
      <c r="DE136" s="1226"/>
    </row>
    <row r="137" spans="108:109" ht="13.5" hidden="1" customHeight="1" x14ac:dyDescent="0.2">
      <c r="DD137" s="1226"/>
      <c r="DE137" s="1226"/>
    </row>
    <row r="138" spans="108:109" ht="13.5" hidden="1" customHeight="1" x14ac:dyDescent="0.2">
      <c r="DD138" s="1226"/>
      <c r="DE138" s="1226"/>
    </row>
    <row r="139" spans="108:109" ht="13.5" hidden="1" customHeight="1" x14ac:dyDescent="0.2">
      <c r="DD139" s="1226"/>
      <c r="DE139" s="1226"/>
    </row>
    <row r="140" spans="108:109" ht="13.5" hidden="1" customHeight="1" x14ac:dyDescent="0.2">
      <c r="DD140" s="1226"/>
      <c r="DE140" s="1226"/>
    </row>
    <row r="141" spans="108:109" ht="13.5" hidden="1" customHeight="1" x14ac:dyDescent="0.2">
      <c r="DD141" s="1226"/>
      <c r="DE141" s="1226"/>
    </row>
    <row r="142" spans="108:109" ht="13.5" hidden="1" customHeight="1" x14ac:dyDescent="0.2">
      <c r="DD142" s="1226"/>
      <c r="DE142" s="1226"/>
    </row>
    <row r="143" spans="108:109" ht="13.5" hidden="1" customHeight="1" x14ac:dyDescent="0.2">
      <c r="DD143" s="1226"/>
      <c r="DE143" s="1226"/>
    </row>
    <row r="144" spans="108:109" ht="13.5" hidden="1" customHeight="1" x14ac:dyDescent="0.2">
      <c r="DD144" s="1226"/>
      <c r="DE144" s="1226"/>
    </row>
    <row r="145" spans="108:109" ht="13.5" hidden="1" customHeight="1" x14ac:dyDescent="0.2">
      <c r="DD145" s="1226"/>
      <c r="DE145" s="1226"/>
    </row>
    <row r="146" spans="108:109" ht="13.5" hidden="1" customHeight="1" x14ac:dyDescent="0.2">
      <c r="DD146" s="1226"/>
      <c r="DE146" s="1226"/>
    </row>
    <row r="147" spans="108:109" ht="13.5" hidden="1" customHeight="1" x14ac:dyDescent="0.2">
      <c r="DD147" s="1226"/>
      <c r="DE147" s="1226"/>
    </row>
    <row r="148" spans="108:109" ht="13.5" hidden="1" customHeight="1" x14ac:dyDescent="0.2">
      <c r="DD148" s="1226"/>
      <c r="DE148" s="1226"/>
    </row>
    <row r="149" spans="108:109" ht="13.5" hidden="1" customHeight="1" x14ac:dyDescent="0.2">
      <c r="DD149" s="1226"/>
      <c r="DE149" s="1226"/>
    </row>
    <row r="150" spans="108:109" ht="13.5" hidden="1" customHeight="1" x14ac:dyDescent="0.2">
      <c r="DD150" s="1226"/>
      <c r="DE150" s="1226"/>
    </row>
    <row r="151" spans="108:109" ht="13.5" hidden="1" customHeight="1" x14ac:dyDescent="0.2">
      <c r="DD151" s="1226"/>
      <c r="DE151" s="1226"/>
    </row>
    <row r="152" spans="108:109" ht="13.5" hidden="1" customHeight="1" x14ac:dyDescent="0.2">
      <c r="DD152" s="1226"/>
      <c r="DE152" s="1226"/>
    </row>
    <row r="153" spans="108:109" ht="13.5" hidden="1" customHeight="1" x14ac:dyDescent="0.2">
      <c r="DD153" s="1226"/>
      <c r="DE153" s="1226"/>
    </row>
    <row r="154" spans="108:109" ht="13.5" hidden="1" customHeight="1" x14ac:dyDescent="0.2">
      <c r="DD154" s="1226"/>
      <c r="DE154" s="1226"/>
    </row>
    <row r="155" spans="108:109" ht="13.5" hidden="1" customHeight="1" x14ac:dyDescent="0.2">
      <c r="DD155" s="1226"/>
      <c r="DE155" s="1226"/>
    </row>
    <row r="156" spans="108:109" ht="13.5" hidden="1" customHeight="1" x14ac:dyDescent="0.2">
      <c r="DD156" s="1226"/>
      <c r="DE156" s="1226"/>
    </row>
    <row r="157" spans="108:109" ht="13.5" hidden="1" customHeight="1" x14ac:dyDescent="0.2">
      <c r="DD157" s="1226"/>
      <c r="DE157" s="1226"/>
    </row>
    <row r="158" spans="108:109" ht="13.5" hidden="1" customHeight="1" x14ac:dyDescent="0.2">
      <c r="DD158" s="1226"/>
      <c r="DE158" s="1226"/>
    </row>
    <row r="159" spans="108:109" ht="13.5" hidden="1" customHeight="1" x14ac:dyDescent="0.2">
      <c r="DD159" s="1226"/>
      <c r="DE159" s="1226"/>
    </row>
    <row r="160" spans="108:109" ht="13.5" hidden="1" customHeight="1" x14ac:dyDescent="0.2">
      <c r="DD160" s="1226"/>
      <c r="DE160" s="122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6w7GDKsYSRgO742nxSkKizKIea9wtczTZyji7iQHE2R9pEHfoR2s1Umk8rjI8hIcwyDEe41n9s/jNRTUBaV5g==" saltValue="g6PoVaqgL6X0OxG7c0GB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row>
    <row r="32" spans="12:34" ht="13" x14ac:dyDescent="0.2">
      <c r="L32" s="277"/>
    </row>
    <row r="33" spans="2:34" ht="13" x14ac:dyDescent="0.2">
      <c r="C33" s="277"/>
      <c r="E33" s="277"/>
      <c r="G33" s="277"/>
      <c r="I33" s="277"/>
      <c r="X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AG38" s="277"/>
      <c r="AH38" s="277"/>
    </row>
    <row r="39" spans="2:34" ht="13" x14ac:dyDescent="0.2"/>
    <row r="40" spans="2:34" ht="13" x14ac:dyDescent="0.2">
      <c r="X40" s="277"/>
    </row>
    <row r="41" spans="2:34" ht="13" x14ac:dyDescent="0.2">
      <c r="R41" s="277"/>
    </row>
    <row r="42" spans="2:34" ht="13" x14ac:dyDescent="0.2">
      <c r="W42" s="277"/>
    </row>
    <row r="43" spans="2:34" ht="13" x14ac:dyDescent="0.2">
      <c r="V43" s="277"/>
      <c r="Y43" s="277"/>
      <c r="Z43" s="277"/>
      <c r="AA43" s="277"/>
      <c r="AB43" s="277"/>
      <c r="AC43" s="277"/>
      <c r="AD43" s="277"/>
      <c r="AE43" s="277"/>
      <c r="AF43" s="277"/>
      <c r="AG43" s="277"/>
      <c r="AH43" s="277"/>
    </row>
    <row r="44" spans="2:34" ht="13" x14ac:dyDescent="0.2">
      <c r="AH44" s="277"/>
    </row>
    <row r="45" spans="2:34" ht="13" x14ac:dyDescent="0.2">
      <c r="X45" s="277"/>
    </row>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row r="125" spans="34:122" ht="13.5" customHeight="1" x14ac:dyDescent="0.2">
      <c r="DR125" s="277" t="s">
        <v>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je7SJzrUBdv1WUbauGVSuPnS5IVraD8pEBj7kZxIPTPxApyqySRXg1KERgKPgGvbQLzInPnNvbRTbfzze95mA==" saltValue="AhxWlOm6yf6APlfCoLwi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c r="X31" s="277"/>
    </row>
    <row r="32" spans="12:34" ht="13" x14ac:dyDescent="0.2">
      <c r="L32" s="277"/>
    </row>
    <row r="33" spans="2:34" ht="13" x14ac:dyDescent="0.2">
      <c r="C33" s="277"/>
      <c r="E33" s="277"/>
      <c r="G33" s="277"/>
      <c r="I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X38" s="277"/>
      <c r="AG38" s="277"/>
      <c r="AH38" s="277"/>
    </row>
    <row r="39" spans="2:34" ht="13" x14ac:dyDescent="0.2"/>
    <row r="40" spans="2:34" ht="13" x14ac:dyDescent="0.2"/>
    <row r="41" spans="2:34" ht="13" x14ac:dyDescent="0.2">
      <c r="R41" s="277"/>
    </row>
    <row r="42" spans="2:34" ht="13" x14ac:dyDescent="0.2">
      <c r="W42" s="277"/>
    </row>
    <row r="43" spans="2:34" ht="13" x14ac:dyDescent="0.2">
      <c r="V43" s="277"/>
      <c r="X43" s="277"/>
      <c r="Y43" s="277"/>
      <c r="Z43" s="277"/>
      <c r="AA43" s="277"/>
      <c r="AB43" s="277"/>
      <c r="AC43" s="277"/>
      <c r="AD43" s="277"/>
      <c r="AE43" s="277"/>
      <c r="AF43" s="277"/>
      <c r="AG43" s="277"/>
      <c r="AH43" s="277"/>
    </row>
    <row r="44" spans="2:34" ht="13" x14ac:dyDescent="0.2">
      <c r="AH44" s="277"/>
    </row>
    <row r="45" spans="2:34" ht="13" x14ac:dyDescent="0.2"/>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c r="AH124" s="277"/>
    </row>
    <row r="125" spans="34:122" ht="13.5" customHeight="1" x14ac:dyDescent="0.2">
      <c r="DR125" s="277" t="s">
        <v>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50a6PKjMAbRwZYEccw0q6EsRjBgaqiqR4aCimrvUffYKzvoJ7KXxhELy46Ad5RfiabURmDG2iwyIJJ3DXDSnA==" saltValue="21LPfHmb5G/JVHA1CmFj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0" customWidth="1"/>
    <col min="2" max="8" width="13.36328125" style="120" customWidth="1"/>
    <col min="9" max="16384" width="11.08984375" style="120"/>
  </cols>
  <sheetData>
    <row r="1" spans="1:8" x14ac:dyDescent="0.2">
      <c r="A1" s="114"/>
      <c r="B1" s="115"/>
      <c r="C1" s="116"/>
      <c r="D1" s="117"/>
      <c r="E1" s="118"/>
      <c r="F1" s="118"/>
      <c r="G1" s="118"/>
      <c r="H1" s="119"/>
    </row>
    <row r="2" spans="1:8" x14ac:dyDescent="0.2">
      <c r="A2" s="121"/>
      <c r="B2" s="122"/>
      <c r="C2" s="123"/>
      <c r="D2" s="124" t="s">
        <v>48</v>
      </c>
      <c r="E2" s="125"/>
      <c r="F2" s="126" t="s">
        <v>49</v>
      </c>
      <c r="G2" s="127"/>
      <c r="H2" s="128"/>
    </row>
    <row r="3" spans="1:8" x14ac:dyDescent="0.2">
      <c r="A3" s="124" t="s">
        <v>525</v>
      </c>
      <c r="B3" s="129"/>
      <c r="C3" s="130"/>
      <c r="D3" s="131">
        <v>99583</v>
      </c>
      <c r="E3" s="132"/>
      <c r="F3" s="133">
        <v>94715</v>
      </c>
      <c r="G3" s="134"/>
      <c r="H3" s="135"/>
    </row>
    <row r="4" spans="1:8" x14ac:dyDescent="0.2">
      <c r="A4" s="136"/>
      <c r="B4" s="137"/>
      <c r="C4" s="138"/>
      <c r="D4" s="139">
        <v>29556</v>
      </c>
      <c r="E4" s="140"/>
      <c r="F4" s="141">
        <v>24902</v>
      </c>
      <c r="G4" s="142"/>
      <c r="H4" s="143"/>
    </row>
    <row r="5" spans="1:8" x14ac:dyDescent="0.2">
      <c r="A5" s="124" t="s">
        <v>527</v>
      </c>
      <c r="B5" s="129"/>
      <c r="C5" s="130"/>
      <c r="D5" s="131">
        <v>90598</v>
      </c>
      <c r="E5" s="132"/>
      <c r="F5" s="133">
        <v>97161</v>
      </c>
      <c r="G5" s="134"/>
      <c r="H5" s="135"/>
    </row>
    <row r="6" spans="1:8" x14ac:dyDescent="0.2">
      <c r="A6" s="136"/>
      <c r="B6" s="137"/>
      <c r="C6" s="138"/>
      <c r="D6" s="139">
        <v>22985</v>
      </c>
      <c r="E6" s="140"/>
      <c r="F6" s="141">
        <v>26543</v>
      </c>
      <c r="G6" s="142"/>
      <c r="H6" s="143"/>
    </row>
    <row r="7" spans="1:8" x14ac:dyDescent="0.2">
      <c r="A7" s="124" t="s">
        <v>528</v>
      </c>
      <c r="B7" s="129"/>
      <c r="C7" s="130"/>
      <c r="D7" s="131">
        <v>95893</v>
      </c>
      <c r="E7" s="132"/>
      <c r="F7" s="133">
        <v>101731</v>
      </c>
      <c r="G7" s="134"/>
      <c r="H7" s="135"/>
    </row>
    <row r="8" spans="1:8" x14ac:dyDescent="0.2">
      <c r="A8" s="136"/>
      <c r="B8" s="137"/>
      <c r="C8" s="138"/>
      <c r="D8" s="139">
        <v>23029</v>
      </c>
      <c r="E8" s="140"/>
      <c r="F8" s="141">
        <v>26906</v>
      </c>
      <c r="G8" s="142"/>
      <c r="H8" s="143"/>
    </row>
    <row r="9" spans="1:8" x14ac:dyDescent="0.2">
      <c r="A9" s="124" t="s">
        <v>529</v>
      </c>
      <c r="B9" s="129"/>
      <c r="C9" s="130"/>
      <c r="D9" s="131">
        <v>99510</v>
      </c>
      <c r="E9" s="132"/>
      <c r="F9" s="133">
        <v>108224</v>
      </c>
      <c r="G9" s="134"/>
      <c r="H9" s="135"/>
    </row>
    <row r="10" spans="1:8" x14ac:dyDescent="0.2">
      <c r="A10" s="136"/>
      <c r="B10" s="137"/>
      <c r="C10" s="138"/>
      <c r="D10" s="139">
        <v>26613</v>
      </c>
      <c r="E10" s="140"/>
      <c r="F10" s="141">
        <v>27358</v>
      </c>
      <c r="G10" s="142"/>
      <c r="H10" s="143"/>
    </row>
    <row r="11" spans="1:8" x14ac:dyDescent="0.2">
      <c r="A11" s="124" t="s">
        <v>530</v>
      </c>
      <c r="B11" s="129"/>
      <c r="C11" s="130"/>
      <c r="D11" s="131">
        <v>110080</v>
      </c>
      <c r="E11" s="132"/>
      <c r="F11" s="133">
        <v>105585</v>
      </c>
      <c r="G11" s="134"/>
      <c r="H11" s="135"/>
    </row>
    <row r="12" spans="1:8" x14ac:dyDescent="0.2">
      <c r="A12" s="136"/>
      <c r="B12" s="137"/>
      <c r="C12" s="144"/>
      <c r="D12" s="139">
        <v>29929</v>
      </c>
      <c r="E12" s="140"/>
      <c r="F12" s="141">
        <v>26225</v>
      </c>
      <c r="G12" s="142"/>
      <c r="H12" s="143"/>
    </row>
    <row r="13" spans="1:8" x14ac:dyDescent="0.2">
      <c r="A13" s="124"/>
      <c r="B13" s="129"/>
      <c r="C13" s="145"/>
      <c r="D13" s="146">
        <v>99133</v>
      </c>
      <c r="E13" s="147"/>
      <c r="F13" s="148">
        <v>101483</v>
      </c>
      <c r="G13" s="149"/>
      <c r="H13" s="135"/>
    </row>
    <row r="14" spans="1:8" x14ac:dyDescent="0.2">
      <c r="A14" s="136"/>
      <c r="B14" s="137"/>
      <c r="C14" s="138"/>
      <c r="D14" s="139">
        <v>26422</v>
      </c>
      <c r="E14" s="140"/>
      <c r="F14" s="141">
        <v>26387</v>
      </c>
      <c r="G14" s="142"/>
      <c r="H14" s="143"/>
    </row>
    <row r="17" spans="1:11" x14ac:dyDescent="0.2">
      <c r="A17" s="120" t="s">
        <v>50</v>
      </c>
    </row>
    <row r="18" spans="1:11" x14ac:dyDescent="0.2">
      <c r="A18" s="150"/>
      <c r="B18" s="150" t="str">
        <f>実質収支比率等に係る経年分析!F$46</f>
        <v>H26</v>
      </c>
      <c r="C18" s="150" t="str">
        <f>実質収支比率等に係る経年分析!G$46</f>
        <v>H27</v>
      </c>
      <c r="D18" s="150" t="str">
        <f>実質収支比率等に係る経年分析!H$46</f>
        <v>H28</v>
      </c>
      <c r="E18" s="150" t="str">
        <f>実質収支比率等に係る経年分析!I$46</f>
        <v>H29</v>
      </c>
      <c r="F18" s="150" t="str">
        <f>実質収支比率等に係る経年分析!J$46</f>
        <v>H30</v>
      </c>
    </row>
    <row r="19" spans="1:11" x14ac:dyDescent="0.2">
      <c r="A19" s="150" t="s">
        <v>51</v>
      </c>
      <c r="B19" s="150">
        <f>ROUND(VALUE(SUBSTITUTE(実質収支比率等に係る経年分析!F$48,"▲","-")),2)</f>
        <v>0.85</v>
      </c>
      <c r="C19" s="150">
        <f>ROUND(VALUE(SUBSTITUTE(実質収支比率等に係る経年分析!G$48,"▲","-")),2)</f>
        <v>0.86</v>
      </c>
      <c r="D19" s="150">
        <f>ROUND(VALUE(SUBSTITUTE(実質収支比率等に係る経年分析!H$48,"▲","-")),2)</f>
        <v>0.84</v>
      </c>
      <c r="E19" s="150">
        <f>ROUND(VALUE(SUBSTITUTE(実質収支比率等に係る経年分析!I$48,"▲","-")),2)</f>
        <v>0.96</v>
      </c>
      <c r="F19" s="150">
        <f>ROUND(VALUE(SUBSTITUTE(実質収支比率等に係る経年分析!J$48,"▲","-")),2)</f>
        <v>0.94</v>
      </c>
    </row>
    <row r="20" spans="1:11" x14ac:dyDescent="0.2">
      <c r="A20" s="150" t="s">
        <v>52</v>
      </c>
      <c r="B20" s="150">
        <f>ROUND(VALUE(SUBSTITUTE(実質収支比率等に係る経年分析!F$47,"▲","-")),2)</f>
        <v>3.07</v>
      </c>
      <c r="C20" s="150">
        <f>ROUND(VALUE(SUBSTITUTE(実質収支比率等に係る経年分析!G$47,"▲","-")),2)</f>
        <v>3.01</v>
      </c>
      <c r="D20" s="150">
        <f>ROUND(VALUE(SUBSTITUTE(実質収支比率等に係る経年分析!H$47,"▲","-")),2)</f>
        <v>2.79</v>
      </c>
      <c r="E20" s="150">
        <f>ROUND(VALUE(SUBSTITUTE(実質収支比率等に係る経年分析!I$47,"▲","-")),2)</f>
        <v>2.0699999999999998</v>
      </c>
      <c r="F20" s="150">
        <f>ROUND(VALUE(SUBSTITUTE(実質収支比率等に係る経年分析!J$47,"▲","-")),2)</f>
        <v>3.31</v>
      </c>
    </row>
    <row r="21" spans="1:11" x14ac:dyDescent="0.2">
      <c r="A21" s="150" t="s">
        <v>53</v>
      </c>
      <c r="B21" s="150">
        <f>IF(ISNUMBER(VALUE(SUBSTITUTE(実質収支比率等に係る経年分析!F$49,"▲","-"))),ROUND(VALUE(SUBSTITUTE(実質収支比率等に係る経年分析!F$49,"▲","-")),2),NA())</f>
        <v>-0.33</v>
      </c>
      <c r="C21" s="150">
        <f>IF(ISNUMBER(VALUE(SUBSTITUTE(実質収支比率等に係る経年分析!G$49,"▲","-"))),ROUND(VALUE(SUBSTITUTE(実質収支比率等に係る経年分析!G$49,"▲","-")),2),NA())</f>
        <v>0.62</v>
      </c>
      <c r="D21" s="150">
        <f>IF(ISNUMBER(VALUE(SUBSTITUTE(実質収支比率等に係る経年分析!H$49,"▲","-"))),ROUND(VALUE(SUBSTITUTE(実質収支比率等に係る経年分析!H$49,"▲","-")),2),NA())</f>
        <v>0.56999999999999995</v>
      </c>
      <c r="E21" s="150">
        <f>IF(ISNUMBER(VALUE(SUBSTITUTE(実質収支比率等に係る経年分析!I$49,"▲","-"))),ROUND(VALUE(SUBSTITUTE(実質収支比率等に係る経年分析!I$49,"▲","-")),2),NA())</f>
        <v>1.37</v>
      </c>
      <c r="F21" s="150">
        <f>IF(ISNUMBER(VALUE(SUBSTITUTE(実質収支比率等に係る経年分析!J$49,"▲","-"))),ROUND(VALUE(SUBSTITUTE(実質収支比率等に係る経年分析!J$49,"▲","-")),2),NA())</f>
        <v>1.18</v>
      </c>
    </row>
    <row r="24" spans="1:11" x14ac:dyDescent="0.2">
      <c r="A24" s="120" t="s">
        <v>54</v>
      </c>
    </row>
    <row r="25" spans="1:11" x14ac:dyDescent="0.2">
      <c r="A25" s="151"/>
      <c r="B25" s="151" t="str">
        <f>連結実質赤字比率に係る赤字・黒字の構成分析!F$33</f>
        <v>H26</v>
      </c>
      <c r="C25" s="151"/>
      <c r="D25" s="151" t="str">
        <f>連結実質赤字比率に係る赤字・黒字の構成分析!G$33</f>
        <v>H27</v>
      </c>
      <c r="E25" s="151"/>
      <c r="F25" s="151" t="str">
        <f>連結実質赤字比率に係る赤字・黒字の構成分析!H$33</f>
        <v>H28</v>
      </c>
      <c r="G25" s="151"/>
      <c r="H25" s="151" t="str">
        <f>連結実質赤字比率に係る赤字・黒字の構成分析!I$33</f>
        <v>H29</v>
      </c>
      <c r="I25" s="151"/>
      <c r="J25" s="151" t="str">
        <f>連結実質赤字比率に係る赤字・黒字の構成分析!J$33</f>
        <v>H30</v>
      </c>
      <c r="K25" s="151"/>
    </row>
    <row r="26" spans="1:11" x14ac:dyDescent="0.2">
      <c r="A26" s="151"/>
      <c r="B26" s="151" t="s">
        <v>55</v>
      </c>
      <c r="C26" s="151" t="s">
        <v>56</v>
      </c>
      <c r="D26" s="151" t="s">
        <v>55</v>
      </c>
      <c r="E26" s="151" t="s">
        <v>56</v>
      </c>
      <c r="F26" s="151" t="s">
        <v>55</v>
      </c>
      <c r="G26" s="151" t="s">
        <v>56</v>
      </c>
      <c r="H26" s="151" t="s">
        <v>55</v>
      </c>
      <c r="I26" s="151" t="s">
        <v>56</v>
      </c>
      <c r="J26" s="151" t="s">
        <v>55</v>
      </c>
      <c r="K26" s="151" t="s">
        <v>56</v>
      </c>
    </row>
    <row r="27" spans="1:11" x14ac:dyDescent="0.2">
      <c r="A27" s="151" t="str">
        <f>IF(連結実質赤字比率に係る赤字・黒字の構成分析!C$43="",NA(),連結実質赤字比率に係る赤字・黒字の構成分析!C$43)</f>
        <v>その他会計（黒字）</v>
      </c>
      <c r="B27" s="151" t="e">
        <f>IF(ROUND(VALUE(SUBSTITUTE(連結実質赤字比率に係る赤字・黒字の構成分析!F$43,"▲", "-")), 2) &lt; 0, ABS(ROUND(VALUE(SUBSTITUTE(連結実質赤字比率に係る赤字・黒字の構成分析!F$43,"▲", "-")), 2)), NA())</f>
        <v>#N/A</v>
      </c>
      <c r="C27" s="151">
        <f>IF(ROUND(VALUE(SUBSTITUTE(連結実質赤字比率に係る赤字・黒字の構成分析!F$43,"▲", "-")), 2) &gt;= 0, ABS(ROUND(VALUE(SUBSTITUTE(連結実質赤字比率に係る赤字・黒字の構成分析!F$43,"▲", "-")), 2)), NA())</f>
        <v>0</v>
      </c>
      <c r="D27" s="151" t="e">
        <f>IF(ROUND(VALUE(SUBSTITUTE(連結実質赤字比率に係る赤字・黒字の構成分析!G$43,"▲", "-")), 2) &lt; 0, ABS(ROUND(VALUE(SUBSTITUTE(連結実質赤字比率に係る赤字・黒字の構成分析!G$43,"▲", "-")), 2)), NA())</f>
        <v>#N/A</v>
      </c>
      <c r="E27" s="151">
        <f>IF(ROUND(VALUE(SUBSTITUTE(連結実質赤字比率に係る赤字・黒字の構成分析!G$43,"▲", "-")), 2) &gt;= 0, ABS(ROUND(VALUE(SUBSTITUTE(連結実質赤字比率に係る赤字・黒字の構成分析!G$43,"▲", "-")), 2)), NA())</f>
        <v>0</v>
      </c>
      <c r="F27" s="151" t="e">
        <f>IF(ROUND(VALUE(SUBSTITUTE(連結実質赤字比率に係る赤字・黒字の構成分析!H$43,"▲", "-")), 2) &lt; 0, ABS(ROUND(VALUE(SUBSTITUTE(連結実質赤字比率に係る赤字・黒字の構成分析!H$43,"▲", "-")), 2)), NA())</f>
        <v>#N/A</v>
      </c>
      <c r="G27" s="151">
        <f>IF(ROUND(VALUE(SUBSTITUTE(連結実質赤字比率に係る赤字・黒字の構成分析!H$43,"▲", "-")), 2) &gt;= 0, ABS(ROUND(VALUE(SUBSTITUTE(連結実質赤字比率に係る赤字・黒字の構成分析!H$43,"▲", "-")), 2)), NA())</f>
        <v>0</v>
      </c>
      <c r="H27" s="151" t="e">
        <f>IF(ROUND(VALUE(SUBSTITUTE(連結実質赤字比率に係る赤字・黒字の構成分析!I$43,"▲", "-")), 2) &lt; 0, ABS(ROUND(VALUE(SUBSTITUTE(連結実質赤字比率に係る赤字・黒字の構成分析!I$43,"▲", "-")), 2)), NA())</f>
        <v>#N/A</v>
      </c>
      <c r="I27" s="151">
        <f>IF(ROUND(VALUE(SUBSTITUTE(連結実質赤字比率に係る赤字・黒字の構成分析!I$43,"▲", "-")), 2) &gt;= 0, ABS(ROUND(VALUE(SUBSTITUTE(連結実質赤字比率に係る赤字・黒字の構成分析!I$43,"▲", "-")), 2)), NA())</f>
        <v>0.01</v>
      </c>
      <c r="J27" s="151" t="e">
        <f>IF(ROUND(VALUE(SUBSTITUTE(連結実質赤字比率に係る赤字・黒字の構成分析!J$43,"▲", "-")), 2) &lt; 0, ABS(ROUND(VALUE(SUBSTITUTE(連結実質赤字比率に係る赤字・黒字の構成分析!J$43,"▲", "-")), 2)), NA())</f>
        <v>#N/A</v>
      </c>
      <c r="K27" s="151">
        <f>IF(ROUND(VALUE(SUBSTITUTE(連結実質赤字比率に係る赤字・黒字の構成分析!J$43,"▲", "-")), 2) &gt;= 0, ABS(ROUND(VALUE(SUBSTITUTE(連結実質赤字比率に係る赤字・黒字の構成分析!J$43,"▲", "-")), 2)), NA())</f>
        <v>0</v>
      </c>
    </row>
    <row r="28" spans="1:11" x14ac:dyDescent="0.2">
      <c r="A28" s="151" t="str">
        <f>IF(連結実質赤字比率に係る赤字・黒字の構成分析!C$42="",NA(),連結実質赤字比率に係る赤字・黒字の構成分析!C$42)</f>
        <v>その他会計（赤字）</v>
      </c>
      <c r="B28" s="151" t="e">
        <f>IF(ROUND(VALUE(SUBSTITUTE(連結実質赤字比率に係る赤字・黒字の構成分析!F$42,"▲", "-")), 2) &lt; 0, ABS(ROUND(VALUE(SUBSTITUTE(連結実質赤字比率に係る赤字・黒字の構成分析!F$42,"▲", "-")), 2)), NA())</f>
        <v>#VALUE!</v>
      </c>
      <c r="C28" s="151" t="e">
        <f>IF(ROUND(VALUE(SUBSTITUTE(連結実質赤字比率に係る赤字・黒字の構成分析!F$42,"▲", "-")), 2) &gt;= 0, ABS(ROUND(VALUE(SUBSTITUTE(連結実質赤字比率に係る赤字・黒字の構成分析!F$42,"▲", "-")), 2)), NA())</f>
        <v>#VALUE!</v>
      </c>
      <c r="D28" s="151" t="e">
        <f>IF(ROUND(VALUE(SUBSTITUTE(連結実質赤字比率に係る赤字・黒字の構成分析!G$42,"▲", "-")), 2) &lt; 0, ABS(ROUND(VALUE(SUBSTITUTE(連結実質赤字比率に係る赤字・黒字の構成分析!G$42,"▲", "-")), 2)), NA())</f>
        <v>#VALUE!</v>
      </c>
      <c r="E28" s="151" t="e">
        <f>IF(ROUND(VALUE(SUBSTITUTE(連結実質赤字比率に係る赤字・黒字の構成分析!G$42,"▲", "-")), 2) &gt;= 0, ABS(ROUND(VALUE(SUBSTITUTE(連結実質赤字比率に係る赤字・黒字の構成分析!G$42,"▲", "-")), 2)), NA())</f>
        <v>#VALUE!</v>
      </c>
      <c r="F28" s="151" t="e">
        <f>IF(ROUND(VALUE(SUBSTITUTE(連結実質赤字比率に係る赤字・黒字の構成分析!H$42,"▲", "-")), 2) &lt; 0, ABS(ROUND(VALUE(SUBSTITUTE(連結実質赤字比率に係る赤字・黒字の構成分析!H$42,"▲", "-")), 2)), NA())</f>
        <v>#VALUE!</v>
      </c>
      <c r="G28" s="151" t="e">
        <f>IF(ROUND(VALUE(SUBSTITUTE(連結実質赤字比率に係る赤字・黒字の構成分析!H$42,"▲", "-")), 2) &gt;= 0, ABS(ROUND(VALUE(SUBSTITUTE(連結実質赤字比率に係る赤字・黒字の構成分析!H$42,"▲", "-")), 2)), NA())</f>
        <v>#VALUE!</v>
      </c>
      <c r="H28" s="151" t="e">
        <f>IF(ROUND(VALUE(SUBSTITUTE(連結実質赤字比率に係る赤字・黒字の構成分析!I$42,"▲", "-")), 2) &lt; 0, ABS(ROUND(VALUE(SUBSTITUTE(連結実質赤字比率に係る赤字・黒字の構成分析!I$42,"▲", "-")), 2)), NA())</f>
        <v>#VALUE!</v>
      </c>
      <c r="I28" s="151" t="e">
        <f>IF(ROUND(VALUE(SUBSTITUTE(連結実質赤字比率に係る赤字・黒字の構成分析!I$42,"▲", "-")), 2) &gt;= 0, ABS(ROUND(VALUE(SUBSTITUTE(連結実質赤字比率に係る赤字・黒字の構成分析!I$42,"▲", "-")), 2)), NA())</f>
        <v>#VALUE!</v>
      </c>
      <c r="J28" s="151" t="e">
        <f>IF(ROUND(VALUE(SUBSTITUTE(連結実質赤字比率に係る赤字・黒字の構成分析!J$42,"▲", "-")), 2) &lt; 0, ABS(ROUND(VALUE(SUBSTITUTE(連結実質赤字比率に係る赤字・黒字の構成分析!J$42,"▲", "-")), 2)), NA())</f>
        <v>#VALUE!</v>
      </c>
      <c r="K28" s="151" t="e">
        <f>IF(ROUND(VALUE(SUBSTITUTE(連結実質赤字比率に係る赤字・黒字の構成分析!J$42,"▲", "-")), 2) &gt;= 0, ABS(ROUND(VALUE(SUBSTITUTE(連結実質赤字比率に係る赤字・黒字の構成分析!J$42,"▲", "-")), 2)), NA())</f>
        <v>#VALUE!</v>
      </c>
    </row>
    <row r="29" spans="1:11" x14ac:dyDescent="0.2">
      <c r="A29" s="151" t="str">
        <f>IF(連結実質赤字比率に係る赤字・黒字の構成分析!C$41="",NA(),連結実質赤字比率に係る赤字・黒字の構成分析!C$41)</f>
        <v>用品調達特別会計</v>
      </c>
      <c r="B29" s="151" t="e">
        <f>IF(ROUND(VALUE(SUBSTITUTE(連結実質赤字比率に係る赤字・黒字の構成分析!F$41,"▲", "-")), 2) &lt; 0, ABS(ROUND(VALUE(SUBSTITUTE(連結実質赤字比率に係る赤字・黒字の構成分析!F$41,"▲", "-")), 2)), NA())</f>
        <v>#N/A</v>
      </c>
      <c r="C29" s="151">
        <f>IF(ROUND(VALUE(SUBSTITUTE(連結実質赤字比率に係る赤字・黒字の構成分析!F$41,"▲", "-")), 2) &gt;= 0, ABS(ROUND(VALUE(SUBSTITUTE(連結実質赤字比率に係る赤字・黒字の構成分析!F$41,"▲", "-")), 2)), NA())</f>
        <v>0</v>
      </c>
      <c r="D29" s="151" t="e">
        <f>IF(ROUND(VALUE(SUBSTITUTE(連結実質赤字比率に係る赤字・黒字の構成分析!G$41,"▲", "-")), 2) &lt; 0, ABS(ROUND(VALUE(SUBSTITUTE(連結実質赤字比率に係る赤字・黒字の構成分析!G$41,"▲", "-")), 2)), NA())</f>
        <v>#N/A</v>
      </c>
      <c r="E29" s="151">
        <f>IF(ROUND(VALUE(SUBSTITUTE(連結実質赤字比率に係る赤字・黒字の構成分析!G$41,"▲", "-")), 2) &gt;= 0, ABS(ROUND(VALUE(SUBSTITUTE(連結実質赤字比率に係る赤字・黒字の構成分析!G$41,"▲", "-")), 2)), NA())</f>
        <v>0</v>
      </c>
      <c r="F29" s="151" t="e">
        <f>IF(ROUND(VALUE(SUBSTITUTE(連結実質赤字比率に係る赤字・黒字の構成分析!H$41,"▲", "-")), 2) &lt; 0, ABS(ROUND(VALUE(SUBSTITUTE(連結実質赤字比率に係る赤字・黒字の構成分析!H$41,"▲", "-")), 2)), NA())</f>
        <v>#N/A</v>
      </c>
      <c r="G29" s="151">
        <f>IF(ROUND(VALUE(SUBSTITUTE(連結実質赤字比率に係る赤字・黒字の構成分析!H$41,"▲", "-")), 2) &gt;= 0, ABS(ROUND(VALUE(SUBSTITUTE(連結実質赤字比率に係る赤字・黒字の構成分析!H$41,"▲", "-")), 2)), NA())</f>
        <v>0</v>
      </c>
      <c r="H29" s="151" t="e">
        <f>IF(ROUND(VALUE(SUBSTITUTE(連結実質赤字比率に係る赤字・黒字の構成分析!I$41,"▲", "-")), 2) &lt; 0, ABS(ROUND(VALUE(SUBSTITUTE(連結実質赤字比率に係る赤字・黒字の構成分析!I$41,"▲", "-")), 2)), NA())</f>
        <v>#N/A</v>
      </c>
      <c r="I29" s="151">
        <f>IF(ROUND(VALUE(SUBSTITUTE(連結実質赤字比率に係る赤字・黒字の構成分析!I$41,"▲", "-")), 2) &gt;= 0, ABS(ROUND(VALUE(SUBSTITUTE(連結実質赤字比率に係る赤字・黒字の構成分析!I$41,"▲", "-")), 2)), NA())</f>
        <v>0.04</v>
      </c>
      <c r="J29" s="151" t="e">
        <f>IF(ROUND(VALUE(SUBSTITUTE(連結実質赤字比率に係る赤字・黒字の構成分析!J$41,"▲", "-")), 2) &lt; 0, ABS(ROUND(VALUE(SUBSTITUTE(連結実質赤字比率に係る赤字・黒字の構成分析!J$41,"▲", "-")), 2)), NA())</f>
        <v>#N/A</v>
      </c>
      <c r="K29" s="151">
        <f>IF(ROUND(VALUE(SUBSTITUTE(連結実質赤字比率に係る赤字・黒字の構成分析!J$41,"▲", "-")), 2) &gt;= 0, ABS(ROUND(VALUE(SUBSTITUTE(連結実質赤字比率に係る赤字・黒字の構成分析!J$41,"▲", "-")), 2)), NA())</f>
        <v>0</v>
      </c>
    </row>
    <row r="30" spans="1:11" x14ac:dyDescent="0.2">
      <c r="A30" s="151" t="str">
        <f>IF(連結実質赤字比率に係る赤字・黒字の構成分析!C$40="",NA(),連結実質赤字比率に係る赤字・黒字の構成分析!C$40)</f>
        <v>県営林事業特別会計</v>
      </c>
      <c r="B30" s="151" t="e">
        <f>IF(ROUND(VALUE(SUBSTITUTE(連結実質赤字比率に係る赤字・黒字の構成分析!F$40,"▲", "-")), 2) &lt; 0, ABS(ROUND(VALUE(SUBSTITUTE(連結実質赤字比率に係る赤字・黒字の構成分析!F$40,"▲", "-")), 2)), NA())</f>
        <v>#N/A</v>
      </c>
      <c r="C30" s="151">
        <f>IF(ROUND(VALUE(SUBSTITUTE(連結実質赤字比率に係る赤字・黒字の構成分析!F$40,"▲", "-")), 2) &gt;= 0, ABS(ROUND(VALUE(SUBSTITUTE(連結実質赤字比率に係る赤字・黒字の構成分析!F$40,"▲", "-")), 2)), NA())</f>
        <v>0.02</v>
      </c>
      <c r="D30" s="151" t="e">
        <f>IF(ROUND(VALUE(SUBSTITUTE(連結実質赤字比率に係る赤字・黒字の構成分析!G$40,"▲", "-")), 2) &lt; 0, ABS(ROUND(VALUE(SUBSTITUTE(連結実質赤字比率に係る赤字・黒字の構成分析!G$40,"▲", "-")), 2)), NA())</f>
        <v>#N/A</v>
      </c>
      <c r="E30" s="151">
        <f>IF(ROUND(VALUE(SUBSTITUTE(連結実質赤字比率に係る赤字・黒字の構成分析!G$40,"▲", "-")), 2) &gt;= 0, ABS(ROUND(VALUE(SUBSTITUTE(連結実質赤字比率に係る赤字・黒字の構成分析!G$40,"▲", "-")), 2)), NA())</f>
        <v>0.04</v>
      </c>
      <c r="F30" s="151" t="e">
        <f>IF(ROUND(VALUE(SUBSTITUTE(連結実質赤字比率に係る赤字・黒字の構成分析!H$40,"▲", "-")), 2) &lt; 0, ABS(ROUND(VALUE(SUBSTITUTE(連結実質赤字比率に係る赤字・黒字の構成分析!H$40,"▲", "-")), 2)), NA())</f>
        <v>#N/A</v>
      </c>
      <c r="G30" s="151">
        <f>IF(ROUND(VALUE(SUBSTITUTE(連結実質赤字比率に係る赤字・黒字の構成分析!H$40,"▲", "-")), 2) &gt;= 0, ABS(ROUND(VALUE(SUBSTITUTE(連結実質赤字比率に係る赤字・黒字の構成分析!H$40,"▲", "-")), 2)), NA())</f>
        <v>0.02</v>
      </c>
      <c r="H30" s="151" t="e">
        <f>IF(ROUND(VALUE(SUBSTITUTE(連結実質赤字比率に係る赤字・黒字の構成分析!I$40,"▲", "-")), 2) &lt; 0, ABS(ROUND(VALUE(SUBSTITUTE(連結実質赤字比率に係る赤字・黒字の構成分析!I$40,"▲", "-")), 2)), NA())</f>
        <v>#N/A</v>
      </c>
      <c r="I30" s="151">
        <f>IF(ROUND(VALUE(SUBSTITUTE(連結実質赤字比率に係る赤字・黒字の構成分析!I$40,"▲", "-")), 2) &gt;= 0, ABS(ROUND(VALUE(SUBSTITUTE(連結実質赤字比率に係る赤字・黒字の構成分析!I$40,"▲", "-")), 2)), NA())</f>
        <v>0.01</v>
      </c>
      <c r="J30" s="151" t="e">
        <f>IF(ROUND(VALUE(SUBSTITUTE(連結実質赤字比率に係る赤字・黒字の構成分析!J$40,"▲", "-")), 2) &lt; 0, ABS(ROUND(VALUE(SUBSTITUTE(連結実質赤字比率に係る赤字・黒字の構成分析!J$40,"▲", "-")), 2)), NA())</f>
        <v>#N/A</v>
      </c>
      <c r="K30" s="151">
        <f>IF(ROUND(VALUE(SUBSTITUTE(連結実質赤字比率に係る赤字・黒字の構成分析!J$40,"▲", "-")), 2) &gt;= 0, ABS(ROUND(VALUE(SUBSTITUTE(連結実質赤字比率に係る赤字・黒字の構成分析!J$40,"▲", "-")), 2)), NA())</f>
        <v>0.02</v>
      </c>
    </row>
    <row r="31" spans="1:11" x14ac:dyDescent="0.2">
      <c r="A31" s="151" t="str">
        <f>IF(連結実質赤字比率に係る赤字・黒字の構成分析!C$39="",NA(),連結実質赤字比率に係る赤字・黒字の構成分析!C$39)</f>
        <v>大分県港湾施設整備事業特別会計</v>
      </c>
      <c r="B31" s="151" t="e">
        <f>IF(ROUND(VALUE(SUBSTITUTE(連結実質赤字比率に係る赤字・黒字の構成分析!F$39,"▲", "-")), 2) &lt; 0, ABS(ROUND(VALUE(SUBSTITUTE(連結実質赤字比率に係る赤字・黒字の構成分析!F$39,"▲", "-")), 2)), NA())</f>
        <v>#N/A</v>
      </c>
      <c r="C31" s="151">
        <f>IF(ROUND(VALUE(SUBSTITUTE(連結実質赤字比率に係る赤字・黒字の構成分析!F$39,"▲", "-")), 2) &gt;= 0, ABS(ROUND(VALUE(SUBSTITUTE(連結実質赤字比率に係る赤字・黒字の構成分析!F$39,"▲", "-")), 2)), NA())</f>
        <v>0</v>
      </c>
      <c r="D31" s="151" t="e">
        <f>IF(ROUND(VALUE(SUBSTITUTE(連結実質赤字比率に係る赤字・黒字の構成分析!G$39,"▲", "-")), 2) &lt; 0, ABS(ROUND(VALUE(SUBSTITUTE(連結実質赤字比率に係る赤字・黒字の構成分析!G$39,"▲", "-")), 2)), NA())</f>
        <v>#N/A</v>
      </c>
      <c r="E31" s="151">
        <f>IF(ROUND(VALUE(SUBSTITUTE(連結実質赤字比率に係る赤字・黒字の構成分析!G$39,"▲", "-")), 2) &gt;= 0, ABS(ROUND(VALUE(SUBSTITUTE(連結実質赤字比率に係る赤字・黒字の構成分析!G$39,"▲", "-")), 2)), NA())</f>
        <v>0</v>
      </c>
      <c r="F31" s="151" t="e">
        <f>IF(ROUND(VALUE(SUBSTITUTE(連結実質赤字比率に係る赤字・黒字の構成分析!H$39,"▲", "-")), 2) &lt; 0, ABS(ROUND(VALUE(SUBSTITUTE(連結実質赤字比率に係る赤字・黒字の構成分析!H$39,"▲", "-")), 2)), NA())</f>
        <v>#N/A</v>
      </c>
      <c r="G31" s="151">
        <f>IF(ROUND(VALUE(SUBSTITUTE(連結実質赤字比率に係る赤字・黒字の構成分析!H$39,"▲", "-")), 2) &gt;= 0, ABS(ROUND(VALUE(SUBSTITUTE(連結実質赤字比率に係る赤字・黒字の構成分析!H$39,"▲", "-")), 2)), NA())</f>
        <v>0</v>
      </c>
      <c r="H31" s="151" t="e">
        <f>IF(ROUND(VALUE(SUBSTITUTE(連結実質赤字比率に係る赤字・黒字の構成分析!I$39,"▲", "-")), 2) &lt; 0, ABS(ROUND(VALUE(SUBSTITUTE(連結実質赤字比率に係る赤字・黒字の構成分析!I$39,"▲", "-")), 2)), NA())</f>
        <v>#N/A</v>
      </c>
      <c r="I31" s="151">
        <f>IF(ROUND(VALUE(SUBSTITUTE(連結実質赤字比率に係る赤字・黒字の構成分析!I$39,"▲", "-")), 2) &gt;= 0, ABS(ROUND(VALUE(SUBSTITUTE(連結実質赤字比率に係る赤字・黒字の構成分析!I$39,"▲", "-")), 2)), NA())</f>
        <v>0.09</v>
      </c>
      <c r="J31" s="151" t="e">
        <f>IF(ROUND(VALUE(SUBSTITUTE(連結実質赤字比率に係る赤字・黒字の構成分析!J$39,"▲", "-")), 2) &lt; 0, ABS(ROUND(VALUE(SUBSTITUTE(連結実質赤字比率に係る赤字・黒字の構成分析!J$39,"▲", "-")), 2)), NA())</f>
        <v>#N/A</v>
      </c>
      <c r="K31" s="151">
        <f>IF(ROUND(VALUE(SUBSTITUTE(連結実質赤字比率に係る赤字・黒字の構成分析!J$39,"▲", "-")), 2) &gt;= 0, ABS(ROUND(VALUE(SUBSTITUTE(連結実質赤字比率に係る赤字・黒字の構成分析!J$39,"▲", "-")), 2)), NA())</f>
        <v>0.02</v>
      </c>
    </row>
    <row r="32" spans="1:11" x14ac:dyDescent="0.2">
      <c r="A32" s="151" t="str">
        <f>IF(連結実質赤字比率に係る赤字・黒字の構成分析!C$38="",NA(),連結実質赤字比率に係る赤字・黒字の構成分析!C$38)</f>
        <v>大分県国民健康保険事業特別会計</v>
      </c>
      <c r="B32" s="151" t="e">
        <f>IF(ROUND(VALUE(SUBSTITUTE(連結実質赤字比率に係る赤字・黒字の構成分析!F$38,"▲", "-")), 2) &lt; 0, ABS(ROUND(VALUE(SUBSTITUTE(連結実質赤字比率に係る赤字・黒字の構成分析!F$38,"▲", "-")), 2)), NA())</f>
        <v>#VALUE!</v>
      </c>
      <c r="C32" s="151" t="e">
        <f>IF(ROUND(VALUE(SUBSTITUTE(連結実質赤字比率に係る赤字・黒字の構成分析!F$38,"▲", "-")), 2) &gt;= 0, ABS(ROUND(VALUE(SUBSTITUTE(連結実質赤字比率に係る赤字・黒字の構成分析!F$38,"▲", "-")), 2)), NA())</f>
        <v>#VALUE!</v>
      </c>
      <c r="D32" s="151" t="e">
        <f>IF(ROUND(VALUE(SUBSTITUTE(連結実質赤字比率に係る赤字・黒字の構成分析!G$38,"▲", "-")), 2) &lt; 0, ABS(ROUND(VALUE(SUBSTITUTE(連結実質赤字比率に係る赤字・黒字の構成分析!G$38,"▲", "-")), 2)), NA())</f>
        <v>#VALUE!</v>
      </c>
      <c r="E32" s="151" t="e">
        <f>IF(ROUND(VALUE(SUBSTITUTE(連結実質赤字比率に係る赤字・黒字の構成分析!G$38,"▲", "-")), 2) &gt;= 0, ABS(ROUND(VALUE(SUBSTITUTE(連結実質赤字比率に係る赤字・黒字の構成分析!G$38,"▲", "-")), 2)), NA())</f>
        <v>#VALUE!</v>
      </c>
      <c r="F32" s="151" t="e">
        <f>IF(ROUND(VALUE(SUBSTITUTE(連結実質赤字比率に係る赤字・黒字の構成分析!H$38,"▲", "-")), 2) &lt; 0, ABS(ROUND(VALUE(SUBSTITUTE(連結実質赤字比率に係る赤字・黒字の構成分析!H$38,"▲", "-")), 2)), NA())</f>
        <v>#VALUE!</v>
      </c>
      <c r="G32" s="151" t="e">
        <f>IF(ROUND(VALUE(SUBSTITUTE(連結実質赤字比率に係る赤字・黒字の構成分析!H$38,"▲", "-")), 2) &gt;= 0, ABS(ROUND(VALUE(SUBSTITUTE(連結実質赤字比率に係る赤字・黒字の構成分析!H$38,"▲", "-")), 2)), NA())</f>
        <v>#VALUE!</v>
      </c>
      <c r="H32" s="151" t="e">
        <f>IF(ROUND(VALUE(SUBSTITUTE(連結実質赤字比率に係る赤字・黒字の構成分析!I$38,"▲", "-")), 2) &lt; 0, ABS(ROUND(VALUE(SUBSTITUTE(連結実質赤字比率に係る赤字・黒字の構成分析!I$38,"▲", "-")), 2)), NA())</f>
        <v>#VALUE!</v>
      </c>
      <c r="I32" s="151" t="e">
        <f>IF(ROUND(VALUE(SUBSTITUTE(連結実質赤字比率に係る赤字・黒字の構成分析!I$38,"▲", "-")), 2) &gt;= 0, ABS(ROUND(VALUE(SUBSTITUTE(連結実質赤字比率に係る赤字・黒字の構成分析!I$38,"▲", "-")), 2)), NA())</f>
        <v>#VALUE!</v>
      </c>
      <c r="J32" s="151" t="e">
        <f>IF(ROUND(VALUE(SUBSTITUTE(連結実質赤字比率に係る赤字・黒字の構成分析!J$38,"▲", "-")), 2) &lt; 0, ABS(ROUND(VALUE(SUBSTITUTE(連結実質赤字比率に係る赤字・黒字の構成分析!J$38,"▲", "-")), 2)), NA())</f>
        <v>#N/A</v>
      </c>
      <c r="K32" s="151">
        <f>IF(ROUND(VALUE(SUBSTITUTE(連結実質赤字比率に係る赤字・黒字の構成分析!J$38,"▲", "-")), 2) &gt;= 0, ABS(ROUND(VALUE(SUBSTITUTE(連結実質赤字比率に係る赤字・黒字の構成分析!J$38,"▲", "-")), 2)), NA())</f>
        <v>0.65</v>
      </c>
    </row>
    <row r="33" spans="1:16" x14ac:dyDescent="0.2">
      <c r="A33" s="151" t="str">
        <f>IF(連結実質赤字比率に係る赤字・黒字の構成分析!C$37="",NA(),連結実質赤字比率に係る赤字・黒字の構成分析!C$37)</f>
        <v>一般会計</v>
      </c>
      <c r="B33" s="151" t="e">
        <f>IF(ROUND(VALUE(SUBSTITUTE(連結実質赤字比率に係る赤字・黒字の構成分析!F$37,"▲", "-")), 2) &lt; 0, ABS(ROUND(VALUE(SUBSTITUTE(連結実質赤字比率に係る赤字・黒字の構成分析!F$37,"▲", "-")), 2)), NA())</f>
        <v>#N/A</v>
      </c>
      <c r="C33" s="151">
        <f>IF(ROUND(VALUE(SUBSTITUTE(連結実質赤字比率に係る赤字・黒字の構成分析!F$37,"▲", "-")), 2) &gt;= 0, ABS(ROUND(VALUE(SUBSTITUTE(連結実質赤字比率に係る赤字・黒字の構成分析!F$37,"▲", "-")), 2)), NA())</f>
        <v>0.82</v>
      </c>
      <c r="D33" s="151" t="e">
        <f>IF(ROUND(VALUE(SUBSTITUTE(連結実質赤字比率に係る赤字・黒字の構成分析!G$37,"▲", "-")), 2) &lt; 0, ABS(ROUND(VALUE(SUBSTITUTE(連結実質赤字比率に係る赤字・黒字の構成分析!G$37,"▲", "-")), 2)), NA())</f>
        <v>#N/A</v>
      </c>
      <c r="E33" s="151">
        <f>IF(ROUND(VALUE(SUBSTITUTE(連結実質赤字比率に係る赤字・黒字の構成分析!G$37,"▲", "-")), 2) &gt;= 0, ABS(ROUND(VALUE(SUBSTITUTE(連結実質赤字比率に係る赤字・黒字の構成分析!G$37,"▲", "-")), 2)), NA())</f>
        <v>0.81</v>
      </c>
      <c r="F33" s="151" t="e">
        <f>IF(ROUND(VALUE(SUBSTITUTE(連結実質赤字比率に係る赤字・黒字の構成分析!H$37,"▲", "-")), 2) &lt; 0, ABS(ROUND(VALUE(SUBSTITUTE(連結実質赤字比率に係る赤字・黒字の構成分析!H$37,"▲", "-")), 2)), NA())</f>
        <v>#N/A</v>
      </c>
      <c r="G33" s="151">
        <f>IF(ROUND(VALUE(SUBSTITUTE(連結実質赤字比率に係る赤字・黒字の構成分析!H$37,"▲", "-")), 2) &gt;= 0, ABS(ROUND(VALUE(SUBSTITUTE(連結実質赤字比率に係る赤字・黒字の構成分析!H$37,"▲", "-")), 2)), NA())</f>
        <v>0.81</v>
      </c>
      <c r="H33" s="151" t="e">
        <f>IF(ROUND(VALUE(SUBSTITUTE(連結実質赤字比率に係る赤字・黒字の構成分析!I$37,"▲", "-")), 2) &lt; 0, ABS(ROUND(VALUE(SUBSTITUTE(連結実質赤字比率に係る赤字・黒字の構成分析!I$37,"▲", "-")), 2)), NA())</f>
        <v>#N/A</v>
      </c>
      <c r="I33" s="151">
        <f>IF(ROUND(VALUE(SUBSTITUTE(連結実質赤字比率に係る赤字・黒字の構成分析!I$37,"▲", "-")), 2) &gt;= 0, ABS(ROUND(VALUE(SUBSTITUTE(連結実質赤字比率に係る赤字・黒字の構成分析!I$37,"▲", "-")), 2)), NA())</f>
        <v>0.93</v>
      </c>
      <c r="J33" s="151" t="e">
        <f>IF(ROUND(VALUE(SUBSTITUTE(連結実質赤字比率に係る赤字・黒字の構成分析!J$37,"▲", "-")), 2) &lt; 0, ABS(ROUND(VALUE(SUBSTITUTE(連結実質赤字比率に係る赤字・黒字の構成分析!J$37,"▲", "-")), 2)), NA())</f>
        <v>#N/A</v>
      </c>
      <c r="K33" s="151">
        <f>IF(ROUND(VALUE(SUBSTITUTE(連結実質赤字比率に係る赤字・黒字の構成分析!J$37,"▲", "-")), 2) &gt;= 0, ABS(ROUND(VALUE(SUBSTITUTE(連結実質赤字比率に係る赤字・黒字の構成分析!J$37,"▲", "-")), 2)), NA())</f>
        <v>0.91</v>
      </c>
    </row>
    <row r="34" spans="1:16" x14ac:dyDescent="0.2">
      <c r="A34" s="151" t="str">
        <f>IF(連結実質赤字比率に係る赤字・黒字の構成分析!C$36="",NA(),連結実質赤字比率に係る赤字・黒字の構成分析!C$36)</f>
        <v>大分県電気事業会計</v>
      </c>
      <c r="B34" s="151" t="e">
        <f>IF(ROUND(VALUE(SUBSTITUTE(連結実質赤字比率に係る赤字・黒字の構成分析!F$36,"▲", "-")), 2) &lt; 0, ABS(ROUND(VALUE(SUBSTITUTE(連結実質赤字比率に係る赤字・黒字の構成分析!F$36,"▲", "-")), 2)), NA())</f>
        <v>#N/A</v>
      </c>
      <c r="C34" s="151">
        <f>IF(ROUND(VALUE(SUBSTITUTE(連結実質赤字比率に係る赤字・黒字の構成分析!F$36,"▲", "-")), 2) &gt;= 0, ABS(ROUND(VALUE(SUBSTITUTE(連結実質赤字比率に係る赤字・黒字の構成分析!F$36,"▲", "-")), 2)), NA())</f>
        <v>1.84</v>
      </c>
      <c r="D34" s="151" t="e">
        <f>IF(ROUND(VALUE(SUBSTITUTE(連結実質赤字比率に係る赤字・黒字の構成分析!G$36,"▲", "-")), 2) &lt; 0, ABS(ROUND(VALUE(SUBSTITUTE(連結実質赤字比率に係る赤字・黒字の構成分析!G$36,"▲", "-")), 2)), NA())</f>
        <v>#N/A</v>
      </c>
      <c r="E34" s="151">
        <f>IF(ROUND(VALUE(SUBSTITUTE(連結実質赤字比率に係る赤字・黒字の構成分析!G$36,"▲", "-")), 2) &gt;= 0, ABS(ROUND(VALUE(SUBSTITUTE(連結実質赤字比率に係る赤字・黒字の構成分析!G$36,"▲", "-")), 2)), NA())</f>
        <v>1.76</v>
      </c>
      <c r="F34" s="151" t="e">
        <f>IF(ROUND(VALUE(SUBSTITUTE(連結実質赤字比率に係る赤字・黒字の構成分析!H$36,"▲", "-")), 2) &lt; 0, ABS(ROUND(VALUE(SUBSTITUTE(連結実質赤字比率に係る赤字・黒字の構成分析!H$36,"▲", "-")), 2)), NA())</f>
        <v>#N/A</v>
      </c>
      <c r="G34" s="151">
        <f>IF(ROUND(VALUE(SUBSTITUTE(連結実質赤字比率に係る赤字・黒字の構成分析!H$36,"▲", "-")), 2) &gt;= 0, ABS(ROUND(VALUE(SUBSTITUTE(連結実質赤字比率に係る赤字・黒字の構成分析!H$36,"▲", "-")), 2)), NA())</f>
        <v>1.43</v>
      </c>
      <c r="H34" s="151" t="e">
        <f>IF(ROUND(VALUE(SUBSTITUTE(連結実質赤字比率に係る赤字・黒字の構成分析!I$36,"▲", "-")), 2) &lt; 0, ABS(ROUND(VALUE(SUBSTITUTE(連結実質赤字比率に係る赤字・黒字の構成分析!I$36,"▲", "-")), 2)), NA())</f>
        <v>#N/A</v>
      </c>
      <c r="I34" s="151">
        <f>IF(ROUND(VALUE(SUBSTITUTE(連結実質赤字比率に係る赤字・黒字の構成分析!I$36,"▲", "-")), 2) &gt;= 0, ABS(ROUND(VALUE(SUBSTITUTE(連結実質赤字比率に係る赤字・黒字の構成分析!I$36,"▲", "-")), 2)), NA())</f>
        <v>1.32</v>
      </c>
      <c r="J34" s="151" t="e">
        <f>IF(ROUND(VALUE(SUBSTITUTE(連結実質赤字比率に係る赤字・黒字の構成分析!J$36,"▲", "-")), 2) &lt; 0, ABS(ROUND(VALUE(SUBSTITUTE(連結実質赤字比率に係る赤字・黒字の構成分析!J$36,"▲", "-")), 2)), NA())</f>
        <v>#N/A</v>
      </c>
      <c r="K34" s="151">
        <f>IF(ROUND(VALUE(SUBSTITUTE(連結実質赤字比率に係る赤字・黒字の構成分析!J$36,"▲", "-")), 2) &gt;= 0, ABS(ROUND(VALUE(SUBSTITUTE(連結実質赤字比率に係る赤字・黒字の構成分析!J$36,"▲", "-")), 2)), NA())</f>
        <v>1.23</v>
      </c>
    </row>
    <row r="35" spans="1:16" x14ac:dyDescent="0.2">
      <c r="A35" s="151" t="str">
        <f>IF(連結実質赤字比率に係る赤字・黒字の構成分析!C$35="",NA(),連結実質赤字比率に係る赤字・黒字の構成分析!C$35)</f>
        <v>大分県工業用水道事業会計</v>
      </c>
      <c r="B35" s="151" t="e">
        <f>IF(ROUND(VALUE(SUBSTITUTE(連結実質赤字比率に係る赤字・黒字の構成分析!F$35,"▲", "-")), 2) &lt; 0, ABS(ROUND(VALUE(SUBSTITUTE(連結実質赤字比率に係る赤字・黒字の構成分析!F$35,"▲", "-")), 2)), NA())</f>
        <v>#N/A</v>
      </c>
      <c r="C35" s="151">
        <f>IF(ROUND(VALUE(SUBSTITUTE(連結実質赤字比率に係る赤字・黒字の構成分析!F$35,"▲", "-")), 2) &gt;= 0, ABS(ROUND(VALUE(SUBSTITUTE(連結実質赤字比率に係る赤字・黒字の構成分析!F$35,"▲", "-")), 2)), NA())</f>
        <v>2.14</v>
      </c>
      <c r="D35" s="151" t="e">
        <f>IF(ROUND(VALUE(SUBSTITUTE(連結実質赤字比率に係る赤字・黒字の構成分析!G$35,"▲", "-")), 2) &lt; 0, ABS(ROUND(VALUE(SUBSTITUTE(連結実質赤字比率に係る赤字・黒字の構成分析!G$35,"▲", "-")), 2)), NA())</f>
        <v>#N/A</v>
      </c>
      <c r="E35" s="151">
        <f>IF(ROUND(VALUE(SUBSTITUTE(連結実質赤字比率に係る赤字・黒字の構成分析!G$35,"▲", "-")), 2) &gt;= 0, ABS(ROUND(VALUE(SUBSTITUTE(連結実質赤字比率に係る赤字・黒字の構成分析!G$35,"▲", "-")), 2)), NA())</f>
        <v>1.69</v>
      </c>
      <c r="F35" s="151" t="e">
        <f>IF(ROUND(VALUE(SUBSTITUTE(連結実質赤字比率に係る赤字・黒字の構成分析!H$35,"▲", "-")), 2) &lt; 0, ABS(ROUND(VALUE(SUBSTITUTE(連結実質赤字比率に係る赤字・黒字の構成分析!H$35,"▲", "-")), 2)), NA())</f>
        <v>#N/A</v>
      </c>
      <c r="G35" s="151">
        <f>IF(ROUND(VALUE(SUBSTITUTE(連結実質赤字比率に係る赤字・黒字の構成分析!H$35,"▲", "-")), 2) &gt;= 0, ABS(ROUND(VALUE(SUBSTITUTE(連結実質赤字比率に係る赤字・黒字の構成分析!H$35,"▲", "-")), 2)), NA())</f>
        <v>1.2</v>
      </c>
      <c r="H35" s="151" t="e">
        <f>IF(ROUND(VALUE(SUBSTITUTE(連結実質赤字比率に係る赤字・黒字の構成分析!I$35,"▲", "-")), 2) &lt; 0, ABS(ROUND(VALUE(SUBSTITUTE(連結実質赤字比率に係る赤字・黒字の構成分析!I$35,"▲", "-")), 2)), NA())</f>
        <v>#N/A</v>
      </c>
      <c r="I35" s="151">
        <f>IF(ROUND(VALUE(SUBSTITUTE(連結実質赤字比率に係る赤字・黒字の構成分析!I$35,"▲", "-")), 2) &gt;= 0, ABS(ROUND(VALUE(SUBSTITUTE(連結実質赤字比率に係る赤字・黒字の構成分析!I$35,"▲", "-")), 2)), NA())</f>
        <v>1.64</v>
      </c>
      <c r="J35" s="151" t="e">
        <f>IF(ROUND(VALUE(SUBSTITUTE(連結実質赤字比率に係る赤字・黒字の構成分析!J$35,"▲", "-")), 2) &lt; 0, ABS(ROUND(VALUE(SUBSTITUTE(連結実質赤字比率に係る赤字・黒字の構成分析!J$35,"▲", "-")), 2)), NA())</f>
        <v>#N/A</v>
      </c>
      <c r="K35" s="151">
        <f>IF(ROUND(VALUE(SUBSTITUTE(連結実質赤字比率に係る赤字・黒字の構成分析!J$35,"▲", "-")), 2) &gt;= 0, ABS(ROUND(VALUE(SUBSTITUTE(連結実質赤字比率に係る赤字・黒字の構成分析!J$35,"▲", "-")), 2)), NA())</f>
        <v>1.51</v>
      </c>
    </row>
    <row r="36" spans="1:16" x14ac:dyDescent="0.2">
      <c r="A36" s="151" t="str">
        <f>IF(連結実質赤字比率に係る赤字・黒字の構成分析!C$34="",NA(),連結実質赤字比率に係る赤字・黒字の構成分析!C$34)</f>
        <v>大分県病院事業会計</v>
      </c>
      <c r="B36" s="151" t="e">
        <f>IF(ROUND(VALUE(SUBSTITUTE(連結実質赤字比率に係る赤字・黒字の構成分析!F$34,"▲", "-")), 2) &lt; 0, ABS(ROUND(VALUE(SUBSTITUTE(連結実質赤字比率に係る赤字・黒字の構成分析!F$34,"▲", "-")), 2)), NA())</f>
        <v>#N/A</v>
      </c>
      <c r="C36" s="151">
        <f>IF(ROUND(VALUE(SUBSTITUTE(連結実質赤字比率に係る赤字・黒字の構成分析!F$34,"▲", "-")), 2) &gt;= 0, ABS(ROUND(VALUE(SUBSTITUTE(連結実質赤字比率に係る赤字・黒字の構成分析!F$34,"▲", "-")), 2)), NA())</f>
        <v>1.69</v>
      </c>
      <c r="D36" s="151" t="e">
        <f>IF(ROUND(VALUE(SUBSTITUTE(連結実質赤字比率に係る赤字・黒字の構成分析!G$34,"▲", "-")), 2) &lt; 0, ABS(ROUND(VALUE(SUBSTITUTE(連結実質赤字比率に係る赤字・黒字の構成分析!G$34,"▲", "-")), 2)), NA())</f>
        <v>#N/A</v>
      </c>
      <c r="E36" s="151">
        <f>IF(ROUND(VALUE(SUBSTITUTE(連結実質赤字比率に係る赤字・黒字の構成分析!G$34,"▲", "-")), 2) &gt;= 0, ABS(ROUND(VALUE(SUBSTITUTE(連結実質赤字比率に係る赤字・黒字の構成分析!G$34,"▲", "-")), 2)), NA())</f>
        <v>1.74</v>
      </c>
      <c r="F36" s="151" t="e">
        <f>IF(ROUND(VALUE(SUBSTITUTE(連結実質赤字比率に係る赤字・黒字の構成分析!H$34,"▲", "-")), 2) &lt; 0, ABS(ROUND(VALUE(SUBSTITUTE(連結実質赤字比率に係る赤字・黒字の構成分析!H$34,"▲", "-")), 2)), NA())</f>
        <v>#N/A</v>
      </c>
      <c r="G36" s="151">
        <f>IF(ROUND(VALUE(SUBSTITUTE(連結実質赤字比率に係る赤字・黒字の構成分析!H$34,"▲", "-")), 2) &gt;= 0, ABS(ROUND(VALUE(SUBSTITUTE(連結実質赤字比率に係る赤字・黒字の構成分析!H$34,"▲", "-")), 2)), NA())</f>
        <v>1.67</v>
      </c>
      <c r="H36" s="151" t="e">
        <f>IF(ROUND(VALUE(SUBSTITUTE(連結実質赤字比率に係る赤字・黒字の構成分析!I$34,"▲", "-")), 2) &lt; 0, ABS(ROUND(VALUE(SUBSTITUTE(連結実質赤字比率に係る赤字・黒字の構成分析!I$34,"▲", "-")), 2)), NA())</f>
        <v>#N/A</v>
      </c>
      <c r="I36" s="151">
        <f>IF(ROUND(VALUE(SUBSTITUTE(連結実質赤字比率に係る赤字・黒字の構成分析!I$34,"▲", "-")), 2) &gt;= 0, ABS(ROUND(VALUE(SUBSTITUTE(連結実質赤字比率に係る赤字・黒字の構成分析!I$34,"▲", "-")), 2)), NA())</f>
        <v>1.75</v>
      </c>
      <c r="J36" s="151" t="e">
        <f>IF(ROUND(VALUE(SUBSTITUTE(連結実質赤字比率に係る赤字・黒字の構成分析!J$34,"▲", "-")), 2) &lt; 0, ABS(ROUND(VALUE(SUBSTITUTE(連結実質赤字比率に係る赤字・黒字の構成分析!J$34,"▲", "-")), 2)), NA())</f>
        <v>#N/A</v>
      </c>
      <c r="K36" s="151">
        <f>IF(ROUND(VALUE(SUBSTITUTE(連結実質赤字比率に係る赤字・黒字の構成分析!J$34,"▲", "-")), 2) &gt;= 0, ABS(ROUND(VALUE(SUBSTITUTE(連結実質赤字比率に係る赤字・黒字の構成分析!J$34,"▲", "-")), 2)), NA())</f>
        <v>1.96</v>
      </c>
    </row>
    <row r="39" spans="1:16" x14ac:dyDescent="0.2">
      <c r="A39" s="120" t="s">
        <v>57</v>
      </c>
    </row>
    <row r="40" spans="1:16" x14ac:dyDescent="0.2">
      <c r="A40" s="152"/>
      <c r="B40" s="152" t="str">
        <f>'実質公債費比率（分子）の構造'!K$44</f>
        <v>H26</v>
      </c>
      <c r="C40" s="152"/>
      <c r="D40" s="152"/>
      <c r="E40" s="152" t="str">
        <f>'実質公債費比率（分子）の構造'!L$44</f>
        <v>H27</v>
      </c>
      <c r="F40" s="152"/>
      <c r="G40" s="152"/>
      <c r="H40" s="152" t="str">
        <f>'実質公債費比率（分子）の構造'!M$44</f>
        <v>H28</v>
      </c>
      <c r="I40" s="152"/>
      <c r="J40" s="152"/>
      <c r="K40" s="152" t="str">
        <f>'実質公債費比率（分子）の構造'!N$44</f>
        <v>H29</v>
      </c>
      <c r="L40" s="152"/>
      <c r="M40" s="152"/>
      <c r="N40" s="152" t="str">
        <f>'実質公債費比率（分子）の構造'!O$44</f>
        <v>H30</v>
      </c>
      <c r="O40" s="152"/>
      <c r="P40" s="152"/>
    </row>
    <row r="41" spans="1:16" x14ac:dyDescent="0.2">
      <c r="A41" s="152"/>
      <c r="B41" s="152" t="s">
        <v>58</v>
      </c>
      <c r="C41" s="152"/>
      <c r="D41" s="152" t="s">
        <v>59</v>
      </c>
      <c r="E41" s="152" t="s">
        <v>58</v>
      </c>
      <c r="F41" s="152"/>
      <c r="G41" s="152" t="s">
        <v>59</v>
      </c>
      <c r="H41" s="152" t="s">
        <v>58</v>
      </c>
      <c r="I41" s="152"/>
      <c r="J41" s="152" t="s">
        <v>59</v>
      </c>
      <c r="K41" s="152" t="s">
        <v>58</v>
      </c>
      <c r="L41" s="152"/>
      <c r="M41" s="152" t="s">
        <v>59</v>
      </c>
      <c r="N41" s="152" t="s">
        <v>58</v>
      </c>
      <c r="O41" s="152"/>
      <c r="P41" s="152" t="s">
        <v>59</v>
      </c>
    </row>
    <row r="42" spans="1:16" x14ac:dyDescent="0.2">
      <c r="A42" s="152" t="s">
        <v>60</v>
      </c>
      <c r="B42" s="152"/>
      <c r="C42" s="152"/>
      <c r="D42" s="152">
        <f>'実質公債費比率（分子）の構造'!K$52</f>
        <v>59813</v>
      </c>
      <c r="E42" s="152"/>
      <c r="F42" s="152"/>
      <c r="G42" s="152">
        <f>'実質公債費比率（分子）の構造'!L$52</f>
        <v>60991</v>
      </c>
      <c r="H42" s="152"/>
      <c r="I42" s="152"/>
      <c r="J42" s="152">
        <f>'実質公債費比率（分子）の構造'!M$52</f>
        <v>61482</v>
      </c>
      <c r="K42" s="152"/>
      <c r="L42" s="152"/>
      <c r="M42" s="152">
        <f>'実質公債費比率（分子）の構造'!N$52</f>
        <v>60670</v>
      </c>
      <c r="N42" s="152"/>
      <c r="O42" s="152"/>
      <c r="P42" s="152">
        <f>'実質公債費比率（分子）の構造'!O$52</f>
        <v>59823</v>
      </c>
    </row>
    <row r="43" spans="1:16" x14ac:dyDescent="0.2">
      <c r="A43" s="152" t="s">
        <v>61</v>
      </c>
      <c r="B43" s="152">
        <f>'実質公債費比率（分子）の構造'!K$51</f>
        <v>0</v>
      </c>
      <c r="C43" s="152"/>
      <c r="D43" s="152"/>
      <c r="E43" s="152">
        <f>'実質公債費比率（分子）の構造'!L$51</f>
        <v>0</v>
      </c>
      <c r="F43" s="152"/>
      <c r="G43" s="152"/>
      <c r="H43" s="152" t="str">
        <f>'実質公債費比率（分子）の構造'!M$51</f>
        <v>-</v>
      </c>
      <c r="I43" s="152"/>
      <c r="J43" s="152"/>
      <c r="K43" s="152" t="str">
        <f>'実質公債費比率（分子）の構造'!N$51</f>
        <v>-</v>
      </c>
      <c r="L43" s="152"/>
      <c r="M43" s="152"/>
      <c r="N43" s="152" t="str">
        <f>'実質公債費比率（分子）の構造'!O$51</f>
        <v>-</v>
      </c>
      <c r="O43" s="152"/>
      <c r="P43" s="152"/>
    </row>
    <row r="44" spans="1:16" x14ac:dyDescent="0.2">
      <c r="A44" s="152" t="s">
        <v>62</v>
      </c>
      <c r="B44" s="152">
        <f>'実質公債費比率（分子）の構造'!K$50</f>
        <v>3884</v>
      </c>
      <c r="C44" s="152"/>
      <c r="D44" s="152"/>
      <c r="E44" s="152">
        <f>'実質公債費比率（分子）の構造'!L$50</f>
        <v>1600</v>
      </c>
      <c r="F44" s="152"/>
      <c r="G44" s="152"/>
      <c r="H44" s="152">
        <f>'実質公債費比率（分子）の構造'!M$50</f>
        <v>1531</v>
      </c>
      <c r="I44" s="152"/>
      <c r="J44" s="152"/>
      <c r="K44" s="152">
        <f>'実質公債費比率（分子）の構造'!N$50</f>
        <v>1558</v>
      </c>
      <c r="L44" s="152"/>
      <c r="M44" s="152"/>
      <c r="N44" s="152">
        <f>'実質公債費比率（分子）の構造'!O$50</f>
        <v>1280</v>
      </c>
      <c r="O44" s="152"/>
      <c r="P44" s="152"/>
    </row>
    <row r="45" spans="1:16" x14ac:dyDescent="0.2">
      <c r="A45" s="152" t="s">
        <v>63</v>
      </c>
      <c r="B45" s="152" t="str">
        <f>'実質公債費比率（分子）の構造'!K$49</f>
        <v>-</v>
      </c>
      <c r="C45" s="152"/>
      <c r="D45" s="152"/>
      <c r="E45" s="152" t="str">
        <f>'実質公債費比率（分子）の構造'!L$49</f>
        <v>-</v>
      </c>
      <c r="F45" s="152"/>
      <c r="G45" s="152"/>
      <c r="H45" s="152" t="str">
        <f>'実質公債費比率（分子）の構造'!M$49</f>
        <v>-</v>
      </c>
      <c r="I45" s="152"/>
      <c r="J45" s="152"/>
      <c r="K45" s="152" t="str">
        <f>'実質公債費比率（分子）の構造'!N$49</f>
        <v>-</v>
      </c>
      <c r="L45" s="152"/>
      <c r="M45" s="152"/>
      <c r="N45" s="152" t="str">
        <f>'実質公債費比率（分子）の構造'!O$49</f>
        <v>-</v>
      </c>
      <c r="O45" s="152"/>
      <c r="P45" s="152"/>
    </row>
    <row r="46" spans="1:16" x14ac:dyDescent="0.2">
      <c r="A46" s="152" t="s">
        <v>64</v>
      </c>
      <c r="B46" s="152">
        <f>'実質公債費比率（分子）の構造'!K$48</f>
        <v>710</v>
      </c>
      <c r="C46" s="152"/>
      <c r="D46" s="152"/>
      <c r="E46" s="152">
        <f>'実質公債費比率（分子）の構造'!L$48</f>
        <v>707</v>
      </c>
      <c r="F46" s="152"/>
      <c r="G46" s="152"/>
      <c r="H46" s="152">
        <f>'実質公債費比率（分子）の構造'!M$48</f>
        <v>599</v>
      </c>
      <c r="I46" s="152"/>
      <c r="J46" s="152"/>
      <c r="K46" s="152">
        <f>'実質公債費比率（分子）の構造'!N$48</f>
        <v>573</v>
      </c>
      <c r="L46" s="152"/>
      <c r="M46" s="152"/>
      <c r="N46" s="152">
        <f>'実質公債費比率（分子）の構造'!O$48</f>
        <v>573</v>
      </c>
      <c r="O46" s="152"/>
      <c r="P46" s="152"/>
    </row>
    <row r="47" spans="1:16" x14ac:dyDescent="0.2">
      <c r="A47" s="152" t="s">
        <v>65</v>
      </c>
      <c r="B47" s="152">
        <f>'実質公債費比率（分子）の構造'!K$47</f>
        <v>6667</v>
      </c>
      <c r="C47" s="152"/>
      <c r="D47" s="152"/>
      <c r="E47" s="152">
        <f>'実質公債費比率（分子）の構造'!L$47</f>
        <v>7667</v>
      </c>
      <c r="F47" s="152"/>
      <c r="G47" s="152"/>
      <c r="H47" s="152">
        <f>'実質公債費比率（分子）の構造'!M$47</f>
        <v>8667</v>
      </c>
      <c r="I47" s="152"/>
      <c r="J47" s="152"/>
      <c r="K47" s="152">
        <f>'実質公債費比率（分子）の構造'!N$47</f>
        <v>9333</v>
      </c>
      <c r="L47" s="152"/>
      <c r="M47" s="152"/>
      <c r="N47" s="152">
        <f>'実質公債費比率（分子）の構造'!O$47</f>
        <v>9500</v>
      </c>
      <c r="O47" s="152"/>
      <c r="P47" s="152"/>
    </row>
    <row r="48" spans="1:16" x14ac:dyDescent="0.2">
      <c r="A48" s="152" t="s">
        <v>66</v>
      </c>
      <c r="B48" s="152" t="str">
        <f>'実質公債費比率（分子）の構造'!K$46</f>
        <v>-</v>
      </c>
      <c r="C48" s="152"/>
      <c r="D48" s="152"/>
      <c r="E48" s="152" t="str">
        <f>'実質公債費比率（分子）の構造'!L$46</f>
        <v>-</v>
      </c>
      <c r="F48" s="152"/>
      <c r="G48" s="152"/>
      <c r="H48" s="152" t="str">
        <f>'実質公債費比率（分子）の構造'!M$46</f>
        <v>-</v>
      </c>
      <c r="I48" s="152"/>
      <c r="J48" s="152"/>
      <c r="K48" s="152" t="str">
        <f>'実質公債費比率（分子）の構造'!N$46</f>
        <v>-</v>
      </c>
      <c r="L48" s="152"/>
      <c r="M48" s="152"/>
      <c r="N48" s="152" t="str">
        <f>'実質公債費比率（分子）の構造'!O$46</f>
        <v>-</v>
      </c>
      <c r="O48" s="152"/>
      <c r="P48" s="152"/>
    </row>
    <row r="49" spans="1:16" x14ac:dyDescent="0.2">
      <c r="A49" s="152" t="s">
        <v>67</v>
      </c>
      <c r="B49" s="152">
        <f>'実質公債費比率（分子）の構造'!K$45</f>
        <v>83835</v>
      </c>
      <c r="C49" s="152"/>
      <c r="D49" s="152"/>
      <c r="E49" s="152">
        <f>'実質公債費比率（分子）の構造'!L$45</f>
        <v>80267</v>
      </c>
      <c r="F49" s="152"/>
      <c r="G49" s="152"/>
      <c r="H49" s="152">
        <f>'実質公債費比率（分子）の構造'!M$45</f>
        <v>77773</v>
      </c>
      <c r="I49" s="152"/>
      <c r="J49" s="152"/>
      <c r="K49" s="152">
        <f>'実質公債費比率（分子）の構造'!N$45</f>
        <v>74327</v>
      </c>
      <c r="L49" s="152"/>
      <c r="M49" s="152"/>
      <c r="N49" s="152">
        <f>'実質公債費比率（分子）の構造'!O$45</f>
        <v>71899</v>
      </c>
      <c r="O49" s="152"/>
      <c r="P49" s="152"/>
    </row>
    <row r="50" spans="1:16" x14ac:dyDescent="0.2">
      <c r="A50" s="152" t="s">
        <v>68</v>
      </c>
      <c r="B50" s="152" t="e">
        <f>NA()</f>
        <v>#N/A</v>
      </c>
      <c r="C50" s="152">
        <f>IF(ISNUMBER('実質公債費比率（分子）の構造'!K$53),'実質公債費比率（分子）の構造'!K$53,NA())</f>
        <v>35283</v>
      </c>
      <c r="D50" s="152" t="e">
        <f>NA()</f>
        <v>#N/A</v>
      </c>
      <c r="E50" s="152" t="e">
        <f>NA()</f>
        <v>#N/A</v>
      </c>
      <c r="F50" s="152">
        <f>IF(ISNUMBER('実質公債費比率（分子）の構造'!L$53),'実質公債費比率（分子）の構造'!L$53,NA())</f>
        <v>29250</v>
      </c>
      <c r="G50" s="152" t="e">
        <f>NA()</f>
        <v>#N/A</v>
      </c>
      <c r="H50" s="152" t="e">
        <f>NA()</f>
        <v>#N/A</v>
      </c>
      <c r="I50" s="152">
        <f>IF(ISNUMBER('実質公債費比率（分子）の構造'!M$53),'実質公債費比率（分子）の構造'!M$53,NA())</f>
        <v>27088</v>
      </c>
      <c r="J50" s="152" t="e">
        <f>NA()</f>
        <v>#N/A</v>
      </c>
      <c r="K50" s="152" t="e">
        <f>NA()</f>
        <v>#N/A</v>
      </c>
      <c r="L50" s="152">
        <f>IF(ISNUMBER('実質公債費比率（分子）の構造'!N$53),'実質公債費比率（分子）の構造'!N$53,NA())</f>
        <v>25121</v>
      </c>
      <c r="M50" s="152" t="e">
        <f>NA()</f>
        <v>#N/A</v>
      </c>
      <c r="N50" s="152" t="e">
        <f>NA()</f>
        <v>#N/A</v>
      </c>
      <c r="O50" s="152">
        <f>IF(ISNUMBER('実質公債費比率（分子）の構造'!O$53),'実質公債費比率（分子）の構造'!O$53,NA())</f>
        <v>23429</v>
      </c>
      <c r="P50" s="152" t="e">
        <f>NA()</f>
        <v>#N/A</v>
      </c>
    </row>
    <row r="53" spans="1:16" x14ac:dyDescent="0.2">
      <c r="A53" s="120" t="s">
        <v>69</v>
      </c>
    </row>
    <row r="54" spans="1:16" x14ac:dyDescent="0.2">
      <c r="A54" s="151"/>
      <c r="B54" s="151" t="str">
        <f>'将来負担比率（分子）の構造'!I$40</f>
        <v>H26</v>
      </c>
      <c r="C54" s="151"/>
      <c r="D54" s="151"/>
      <c r="E54" s="151" t="str">
        <f>'将来負担比率（分子）の構造'!J$40</f>
        <v>H27</v>
      </c>
      <c r="F54" s="151"/>
      <c r="G54" s="151"/>
      <c r="H54" s="151" t="str">
        <f>'将来負担比率（分子）の構造'!K$40</f>
        <v>H28</v>
      </c>
      <c r="I54" s="151"/>
      <c r="J54" s="151"/>
      <c r="K54" s="151" t="str">
        <f>'将来負担比率（分子）の構造'!L$40</f>
        <v>H29</v>
      </c>
      <c r="L54" s="151"/>
      <c r="M54" s="151"/>
      <c r="N54" s="151" t="str">
        <f>'将来負担比率（分子）の構造'!M$40</f>
        <v>H30</v>
      </c>
      <c r="O54" s="151"/>
      <c r="P54" s="151"/>
    </row>
    <row r="55" spans="1:16" x14ac:dyDescent="0.2">
      <c r="A55" s="151"/>
      <c r="B55" s="151" t="s">
        <v>70</v>
      </c>
      <c r="C55" s="151"/>
      <c r="D55" s="151" t="s">
        <v>71</v>
      </c>
      <c r="E55" s="151" t="s">
        <v>70</v>
      </c>
      <c r="F55" s="151"/>
      <c r="G55" s="151" t="s">
        <v>71</v>
      </c>
      <c r="H55" s="151" t="s">
        <v>70</v>
      </c>
      <c r="I55" s="151"/>
      <c r="J55" s="151" t="s">
        <v>71</v>
      </c>
      <c r="K55" s="151" t="s">
        <v>70</v>
      </c>
      <c r="L55" s="151"/>
      <c r="M55" s="151" t="s">
        <v>71</v>
      </c>
      <c r="N55" s="151" t="s">
        <v>70</v>
      </c>
      <c r="O55" s="151"/>
      <c r="P55" s="151" t="s">
        <v>71</v>
      </c>
    </row>
    <row r="56" spans="1:16" x14ac:dyDescent="0.2">
      <c r="A56" s="151" t="s">
        <v>40</v>
      </c>
      <c r="B56" s="151"/>
      <c r="C56" s="151"/>
      <c r="D56" s="151">
        <f>'将来負担比率（分子）の構造'!I$52</f>
        <v>687844</v>
      </c>
      <c r="E56" s="151"/>
      <c r="F56" s="151"/>
      <c r="G56" s="151">
        <f>'将来負担比率（分子）の構造'!J$52</f>
        <v>679629</v>
      </c>
      <c r="H56" s="151"/>
      <c r="I56" s="151"/>
      <c r="J56" s="151">
        <f>'将来負担比率（分子）の構造'!K$52</f>
        <v>674113</v>
      </c>
      <c r="K56" s="151"/>
      <c r="L56" s="151"/>
      <c r="M56" s="151">
        <f>'将来負担比率（分子）の構造'!L$52</f>
        <v>660541</v>
      </c>
      <c r="N56" s="151"/>
      <c r="O56" s="151"/>
      <c r="P56" s="151">
        <f>'将来負担比率（分子）の構造'!M$52</f>
        <v>657011</v>
      </c>
    </row>
    <row r="57" spans="1:16" x14ac:dyDescent="0.2">
      <c r="A57" s="151" t="s">
        <v>39</v>
      </c>
      <c r="B57" s="151"/>
      <c r="C57" s="151"/>
      <c r="D57" s="151">
        <f>'将来負担比率（分子）の構造'!I$51</f>
        <v>13315</v>
      </c>
      <c r="E57" s="151"/>
      <c r="F57" s="151"/>
      <c r="G57" s="151">
        <f>'将来負担比率（分子）の構造'!J$51</f>
        <v>21389</v>
      </c>
      <c r="H57" s="151"/>
      <c r="I57" s="151"/>
      <c r="J57" s="151">
        <f>'将来負担比率（分子）の構造'!K$51</f>
        <v>18519</v>
      </c>
      <c r="K57" s="151"/>
      <c r="L57" s="151"/>
      <c r="M57" s="151">
        <f>'将来負担比率（分子）の構造'!L$51</f>
        <v>16379</v>
      </c>
      <c r="N57" s="151"/>
      <c r="O57" s="151"/>
      <c r="P57" s="151">
        <f>'将来負担比率（分子）の構造'!M$51</f>
        <v>16333</v>
      </c>
    </row>
    <row r="58" spans="1:16" x14ac:dyDescent="0.2">
      <c r="A58" s="151" t="s">
        <v>38</v>
      </c>
      <c r="B58" s="151"/>
      <c r="C58" s="151"/>
      <c r="D58" s="151">
        <f>'将来負担比率（分子）の構造'!I$50</f>
        <v>103488</v>
      </c>
      <c r="E58" s="151"/>
      <c r="F58" s="151"/>
      <c r="G58" s="151">
        <f>'将来負担比率（分子）の構造'!J$50</f>
        <v>113950</v>
      </c>
      <c r="H58" s="151"/>
      <c r="I58" s="151"/>
      <c r="J58" s="151">
        <f>'将来負担比率（分子）の構造'!K$50</f>
        <v>118148</v>
      </c>
      <c r="K58" s="151"/>
      <c r="L58" s="151"/>
      <c r="M58" s="151">
        <f>'将来負担比率（分子）の構造'!L$50</f>
        <v>114916</v>
      </c>
      <c r="N58" s="151"/>
      <c r="O58" s="151"/>
      <c r="P58" s="151">
        <f>'将来負担比率（分子）の構造'!M$50</f>
        <v>106890</v>
      </c>
    </row>
    <row r="59" spans="1:16" x14ac:dyDescent="0.2">
      <c r="A59" s="151" t="s">
        <v>36</v>
      </c>
      <c r="B59" s="151" t="str">
        <f>'将来負担比率（分子）の構造'!I$49</f>
        <v>-</v>
      </c>
      <c r="C59" s="151"/>
      <c r="D59" s="151"/>
      <c r="E59" s="151" t="str">
        <f>'将来負担比率（分子）の構造'!J$49</f>
        <v>-</v>
      </c>
      <c r="F59" s="151"/>
      <c r="G59" s="151"/>
      <c r="H59" s="151" t="str">
        <f>'将来負担比率（分子）の構造'!K$49</f>
        <v>-</v>
      </c>
      <c r="I59" s="151"/>
      <c r="J59" s="151"/>
      <c r="K59" s="151" t="str">
        <f>'将来負担比率（分子）の構造'!L$49</f>
        <v>-</v>
      </c>
      <c r="L59" s="151"/>
      <c r="M59" s="151"/>
      <c r="N59" s="151" t="str">
        <f>'将来負担比率（分子）の構造'!M$49</f>
        <v>-</v>
      </c>
      <c r="O59" s="151"/>
      <c r="P59" s="151"/>
    </row>
    <row r="60" spans="1:16" x14ac:dyDescent="0.2">
      <c r="A60" s="151" t="s">
        <v>35</v>
      </c>
      <c r="B60" s="151" t="str">
        <f>'将来負担比率（分子）の構造'!I$48</f>
        <v>-</v>
      </c>
      <c r="C60" s="151"/>
      <c r="D60" s="151"/>
      <c r="E60" s="151" t="str">
        <f>'将来負担比率（分子）の構造'!J$48</f>
        <v>-</v>
      </c>
      <c r="F60" s="151"/>
      <c r="G60" s="151"/>
      <c r="H60" s="151" t="str">
        <f>'将来負担比率（分子）の構造'!K$48</f>
        <v>-</v>
      </c>
      <c r="I60" s="151"/>
      <c r="J60" s="151"/>
      <c r="K60" s="151" t="str">
        <f>'将来負担比率（分子）の構造'!L$48</f>
        <v>-</v>
      </c>
      <c r="L60" s="151"/>
      <c r="M60" s="151"/>
      <c r="N60" s="151" t="str">
        <f>'将来負担比率（分子）の構造'!M$48</f>
        <v>-</v>
      </c>
      <c r="O60" s="151"/>
      <c r="P60" s="151"/>
    </row>
    <row r="61" spans="1:16" x14ac:dyDescent="0.2">
      <c r="A61" s="151" t="s">
        <v>33</v>
      </c>
      <c r="B61" s="151">
        <f>'将来負担比率（分子）の構造'!I$46</f>
        <v>109</v>
      </c>
      <c r="C61" s="151"/>
      <c r="D61" s="151"/>
      <c r="E61" s="151">
        <f>'将来負担比率（分子）の構造'!J$46</f>
        <v>92</v>
      </c>
      <c r="F61" s="151"/>
      <c r="G61" s="151"/>
      <c r="H61" s="151">
        <f>'将来負担比率（分子）の構造'!K$46</f>
        <v>1685</v>
      </c>
      <c r="I61" s="151"/>
      <c r="J61" s="151"/>
      <c r="K61" s="151">
        <f>'将来負担比率（分子）の構造'!L$46</f>
        <v>1054</v>
      </c>
      <c r="L61" s="151"/>
      <c r="M61" s="151"/>
      <c r="N61" s="151">
        <f>'将来負担比率（分子）の構造'!M$46</f>
        <v>2537</v>
      </c>
      <c r="O61" s="151"/>
      <c r="P61" s="151"/>
    </row>
    <row r="62" spans="1:16" x14ac:dyDescent="0.2">
      <c r="A62" s="151" t="s">
        <v>32</v>
      </c>
      <c r="B62" s="151">
        <f>'将来負担比率（分子）の構造'!I$45</f>
        <v>151471</v>
      </c>
      <c r="C62" s="151"/>
      <c r="D62" s="151"/>
      <c r="E62" s="151">
        <f>'将来負担比率（分子）の構造'!J$45</f>
        <v>150245</v>
      </c>
      <c r="F62" s="151"/>
      <c r="G62" s="151"/>
      <c r="H62" s="151">
        <f>'将来負担比率（分子）の構造'!K$45</f>
        <v>146993</v>
      </c>
      <c r="I62" s="151"/>
      <c r="J62" s="151"/>
      <c r="K62" s="151">
        <f>'将来負担比率（分子）の構造'!L$45</f>
        <v>139944</v>
      </c>
      <c r="L62" s="151"/>
      <c r="M62" s="151"/>
      <c r="N62" s="151">
        <f>'将来負担比率（分子）の構造'!M$45</f>
        <v>135958</v>
      </c>
      <c r="O62" s="151"/>
      <c r="P62" s="151"/>
    </row>
    <row r="63" spans="1:16" x14ac:dyDescent="0.2">
      <c r="A63" s="151" t="s">
        <v>31</v>
      </c>
      <c r="B63" s="151" t="str">
        <f>'将来負担比率（分子）の構造'!I$44</f>
        <v>-</v>
      </c>
      <c r="C63" s="151"/>
      <c r="D63" s="151"/>
      <c r="E63" s="151" t="str">
        <f>'将来負担比率（分子）の構造'!J$44</f>
        <v>-</v>
      </c>
      <c r="F63" s="151"/>
      <c r="G63" s="151"/>
      <c r="H63" s="151" t="str">
        <f>'将来負担比率（分子）の構造'!K$44</f>
        <v>-</v>
      </c>
      <c r="I63" s="151"/>
      <c r="J63" s="151"/>
      <c r="K63" s="151" t="str">
        <f>'将来負担比率（分子）の構造'!L$44</f>
        <v>-</v>
      </c>
      <c r="L63" s="151"/>
      <c r="M63" s="151"/>
      <c r="N63" s="151" t="str">
        <f>'将来負担比率（分子）の構造'!M$44</f>
        <v>-</v>
      </c>
      <c r="O63" s="151"/>
      <c r="P63" s="151"/>
    </row>
    <row r="64" spans="1:16" x14ac:dyDescent="0.2">
      <c r="A64" s="151" t="s">
        <v>30</v>
      </c>
      <c r="B64" s="151">
        <f>'将来負担比率（分子）の構造'!I$43</f>
        <v>6465</v>
      </c>
      <c r="C64" s="151"/>
      <c r="D64" s="151"/>
      <c r="E64" s="151">
        <f>'将来負担比率（分子）の構造'!J$43</f>
        <v>5294</v>
      </c>
      <c r="F64" s="151"/>
      <c r="G64" s="151"/>
      <c r="H64" s="151">
        <f>'将来負担比率（分子）の構造'!K$43</f>
        <v>4404</v>
      </c>
      <c r="I64" s="151"/>
      <c r="J64" s="151"/>
      <c r="K64" s="151">
        <f>'将来負担比率（分子）の構造'!L$43</f>
        <v>4090</v>
      </c>
      <c r="L64" s="151"/>
      <c r="M64" s="151"/>
      <c r="N64" s="151">
        <f>'将来負担比率（分子）の構造'!M$43</f>
        <v>4626</v>
      </c>
      <c r="O64" s="151"/>
      <c r="P64" s="151"/>
    </row>
    <row r="65" spans="1:16" x14ac:dyDescent="0.2">
      <c r="A65" s="151" t="s">
        <v>29</v>
      </c>
      <c r="B65" s="151">
        <f>'将来負担比率（分子）の構造'!I$42</f>
        <v>11687</v>
      </c>
      <c r="C65" s="151"/>
      <c r="D65" s="151"/>
      <c r="E65" s="151">
        <f>'将来負担比率（分子）の構造'!J$42</f>
        <v>10236</v>
      </c>
      <c r="F65" s="151"/>
      <c r="G65" s="151"/>
      <c r="H65" s="151">
        <f>'将来負担比率（分子）の構造'!K$42</f>
        <v>9733</v>
      </c>
      <c r="I65" s="151"/>
      <c r="J65" s="151"/>
      <c r="K65" s="151">
        <f>'将来負担比率（分子）の構造'!L$42</f>
        <v>9567</v>
      </c>
      <c r="L65" s="151"/>
      <c r="M65" s="151"/>
      <c r="N65" s="151">
        <f>'将来負担比率（分子）の構造'!M$42</f>
        <v>8773</v>
      </c>
      <c r="O65" s="151"/>
      <c r="P65" s="151"/>
    </row>
    <row r="66" spans="1:16" x14ac:dyDescent="0.2">
      <c r="A66" s="151" t="s">
        <v>28</v>
      </c>
      <c r="B66" s="151">
        <f>'将来負担比率（分子）の構造'!I$41</f>
        <v>1076600</v>
      </c>
      <c r="C66" s="151"/>
      <c r="D66" s="151"/>
      <c r="E66" s="151">
        <f>'将来負担比率（分子）の構造'!J$41</f>
        <v>1075878</v>
      </c>
      <c r="F66" s="151"/>
      <c r="G66" s="151"/>
      <c r="H66" s="151">
        <f>'将来負担比率（分子）の構造'!K$41</f>
        <v>1075218</v>
      </c>
      <c r="I66" s="151"/>
      <c r="J66" s="151"/>
      <c r="K66" s="151">
        <f>'将来負担比率（分子）の構造'!L$41</f>
        <v>1073067</v>
      </c>
      <c r="L66" s="151"/>
      <c r="M66" s="151"/>
      <c r="N66" s="151">
        <f>'将来負担比率（分子）の構造'!M$41</f>
        <v>1072685</v>
      </c>
      <c r="O66" s="151"/>
      <c r="P66" s="151"/>
    </row>
    <row r="67" spans="1:16" x14ac:dyDescent="0.2">
      <c r="A67" s="151" t="s">
        <v>72</v>
      </c>
      <c r="B67" s="151" t="e">
        <f>NA()</f>
        <v>#N/A</v>
      </c>
      <c r="C67" s="151">
        <f>IF(ISNUMBER('将来負担比率（分子）の構造'!I$53), IF('将来負担比率（分子）の構造'!I$53 &lt; 0, 0, '将来負担比率（分子）の構造'!I$53), NA())</f>
        <v>441684</v>
      </c>
      <c r="D67" s="151" t="e">
        <f>NA()</f>
        <v>#N/A</v>
      </c>
      <c r="E67" s="151" t="e">
        <f>NA()</f>
        <v>#N/A</v>
      </c>
      <c r="F67" s="151">
        <f>IF(ISNUMBER('将来負担比率（分子）の構造'!J$53), IF('将来負担比率（分子）の構造'!J$53 &lt; 0, 0, '将来負担比率（分子）の構造'!J$53), NA())</f>
        <v>426777</v>
      </c>
      <c r="G67" s="151" t="e">
        <f>NA()</f>
        <v>#N/A</v>
      </c>
      <c r="H67" s="151" t="e">
        <f>NA()</f>
        <v>#N/A</v>
      </c>
      <c r="I67" s="151">
        <f>IF(ISNUMBER('将来負担比率（分子）の構造'!K$53), IF('将来負担比率（分子）の構造'!K$53 &lt; 0, 0, '将来負担比率（分子）の構造'!K$53), NA())</f>
        <v>427254</v>
      </c>
      <c r="J67" s="151" t="e">
        <f>NA()</f>
        <v>#N/A</v>
      </c>
      <c r="K67" s="151" t="e">
        <f>NA()</f>
        <v>#N/A</v>
      </c>
      <c r="L67" s="151">
        <f>IF(ISNUMBER('将来負担比率（分子）の構造'!L$53), IF('将来負担比率（分子）の構造'!L$53 &lt; 0, 0, '将来負担比率（分子）の構造'!L$53), NA())</f>
        <v>435886</v>
      </c>
      <c r="M67" s="151" t="e">
        <f>NA()</f>
        <v>#N/A</v>
      </c>
      <c r="N67" s="151" t="e">
        <f>NA()</f>
        <v>#N/A</v>
      </c>
      <c r="O67" s="151">
        <f>IF(ISNUMBER('将来負担比率（分子）の構造'!M$53), IF('将来負担比率（分子）の構造'!M$53 &lt; 0, 0, '将来負担比率（分子）の構造'!M$53), NA())</f>
        <v>444344</v>
      </c>
      <c r="P67" s="151" t="e">
        <f>NA()</f>
        <v>#N/A</v>
      </c>
    </row>
    <row r="70" spans="1:16" x14ac:dyDescent="0.2">
      <c r="A70" s="153" t="s">
        <v>73</v>
      </c>
      <c r="B70" s="153"/>
      <c r="C70" s="153"/>
      <c r="D70" s="153"/>
      <c r="E70" s="153"/>
      <c r="F70" s="153"/>
    </row>
    <row r="71" spans="1:16" x14ac:dyDescent="0.2">
      <c r="A71" s="154"/>
      <c r="B71" s="154" t="str">
        <f>基金残高に係る経年分析!F54</f>
        <v>H28</v>
      </c>
      <c r="C71" s="154" t="str">
        <f>基金残高に係る経年分析!G54</f>
        <v>H29</v>
      </c>
      <c r="D71" s="154" t="str">
        <f>基金残高に係る経年分析!H54</f>
        <v>H30</v>
      </c>
    </row>
    <row r="72" spans="1:16" x14ac:dyDescent="0.2">
      <c r="A72" s="154" t="s">
        <v>74</v>
      </c>
      <c r="B72" s="155">
        <f>基金残高に係る経年分析!F55</f>
        <v>9138</v>
      </c>
      <c r="C72" s="155">
        <f>基金残高に係る経年分析!G55</f>
        <v>6806</v>
      </c>
      <c r="D72" s="155">
        <f>基金残高に係る経年分析!H55</f>
        <v>10706</v>
      </c>
    </row>
    <row r="73" spans="1:16" x14ac:dyDescent="0.2">
      <c r="A73" s="154" t="s">
        <v>75</v>
      </c>
      <c r="B73" s="155">
        <f>基金残高に係る経年分析!F56</f>
        <v>32946</v>
      </c>
      <c r="C73" s="155">
        <f>基金残高に係る経年分析!G56</f>
        <v>30272</v>
      </c>
      <c r="D73" s="155">
        <f>基金残高に係る経年分析!H56</f>
        <v>25672</v>
      </c>
    </row>
    <row r="74" spans="1:16" x14ac:dyDescent="0.2">
      <c r="A74" s="154" t="s">
        <v>76</v>
      </c>
      <c r="B74" s="155">
        <f>基金残高に係る経年分析!F57</f>
        <v>45138</v>
      </c>
      <c r="C74" s="155">
        <f>基金残高に係る経年分析!G57</f>
        <v>41349</v>
      </c>
      <c r="D74" s="155">
        <f>基金残高に係る経年分析!H57</f>
        <v>33502</v>
      </c>
    </row>
  </sheetData>
  <sheetProtection algorithmName="SHA-512" hashValue="AOHIc3yAHC5TKpX32mBKnMbUtSmthkIaT/LlHGll9pkU5ptnTUhQuDAl4LWUhrfqu9zHcY1DwFwGW61KseQZdQ==" saltValue="yC04QtTLPji+EbKd8NBNzQ==" spinCount="100000" sheet="1" objects="1" scenarios="1"/>
  <customSheetViews>
    <customSheetView guid="{46A2041D-75D4-4309-A25A-49E0326CBCE6}"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7" customWidth="1"/>
    <col min="139" max="16384" width="0" style="207" hidden="1"/>
  </cols>
  <sheetData>
    <row r="1" spans="2:138"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696" t="s">
        <v>181</v>
      </c>
      <c r="DD1" s="697"/>
      <c r="DE1" s="697"/>
      <c r="DF1" s="697"/>
      <c r="DG1" s="697"/>
      <c r="DH1" s="697"/>
      <c r="DI1" s="698"/>
      <c r="DK1" s="696" t="s">
        <v>182</v>
      </c>
      <c r="DL1" s="697"/>
      <c r="DM1" s="697"/>
      <c r="DN1" s="697"/>
      <c r="DO1" s="697"/>
      <c r="DP1" s="697"/>
      <c r="DQ1" s="697"/>
      <c r="DR1" s="697"/>
      <c r="DS1" s="697"/>
      <c r="DT1" s="697"/>
      <c r="DU1" s="697"/>
      <c r="DV1" s="697"/>
      <c r="DW1" s="697"/>
      <c r="DX1" s="698"/>
      <c r="DY1" s="206"/>
      <c r="DZ1" s="206"/>
      <c r="EA1" s="206"/>
      <c r="EB1" s="206"/>
      <c r="EC1" s="206"/>
      <c r="ED1" s="206"/>
      <c r="EE1" s="206"/>
      <c r="EF1" s="206"/>
      <c r="EG1" s="206"/>
      <c r="EH1" s="206"/>
    </row>
    <row r="2" spans="2:138" ht="22.5" customHeight="1" x14ac:dyDescent="0.2">
      <c r="B2" s="208" t="s">
        <v>183</v>
      </c>
      <c r="R2" s="209"/>
      <c r="S2" s="209"/>
      <c r="T2" s="209"/>
      <c r="U2" s="209"/>
      <c r="V2" s="209"/>
      <c r="W2" s="209"/>
      <c r="X2" s="209"/>
      <c r="Y2" s="209"/>
      <c r="Z2" s="209"/>
      <c r="AA2" s="209"/>
      <c r="AB2" s="209"/>
      <c r="AC2" s="209"/>
      <c r="AE2" s="210"/>
      <c r="AF2" s="210"/>
      <c r="AG2" s="210"/>
      <c r="AH2" s="210"/>
      <c r="AI2" s="210"/>
      <c r="AJ2" s="209"/>
      <c r="AK2" s="209"/>
      <c r="AL2" s="209"/>
      <c r="AM2" s="209"/>
      <c r="AN2" s="209"/>
      <c r="AO2" s="209"/>
      <c r="AP2" s="209"/>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row>
    <row r="3" spans="2:138" ht="11.25" customHeight="1" x14ac:dyDescent="0.2">
      <c r="B3" s="666" t="s">
        <v>184</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185</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8"/>
      <c r="BY3" s="666" t="s">
        <v>186</v>
      </c>
      <c r="BZ3" s="667"/>
      <c r="CA3" s="667"/>
      <c r="CB3" s="667"/>
      <c r="CC3" s="667"/>
      <c r="CD3" s="667"/>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8"/>
    </row>
    <row r="4" spans="2:138" ht="11.25" customHeight="1" x14ac:dyDescent="0.2">
      <c r="B4" s="666" t="s">
        <v>1</v>
      </c>
      <c r="C4" s="667"/>
      <c r="D4" s="667"/>
      <c r="E4" s="667"/>
      <c r="F4" s="667"/>
      <c r="G4" s="667"/>
      <c r="H4" s="667"/>
      <c r="I4" s="667"/>
      <c r="J4" s="667"/>
      <c r="K4" s="667"/>
      <c r="L4" s="667"/>
      <c r="M4" s="667"/>
      <c r="N4" s="667"/>
      <c r="O4" s="667"/>
      <c r="P4" s="667"/>
      <c r="Q4" s="668"/>
      <c r="R4" s="666" t="s">
        <v>187</v>
      </c>
      <c r="S4" s="667"/>
      <c r="T4" s="667"/>
      <c r="U4" s="667"/>
      <c r="V4" s="667"/>
      <c r="W4" s="667"/>
      <c r="X4" s="667"/>
      <c r="Y4" s="668"/>
      <c r="Z4" s="666" t="s">
        <v>188</v>
      </c>
      <c r="AA4" s="667"/>
      <c r="AB4" s="667"/>
      <c r="AC4" s="668"/>
      <c r="AD4" s="666" t="s">
        <v>189</v>
      </c>
      <c r="AE4" s="667"/>
      <c r="AF4" s="667"/>
      <c r="AG4" s="667"/>
      <c r="AH4" s="667"/>
      <c r="AI4" s="667"/>
      <c r="AJ4" s="667"/>
      <c r="AK4" s="668"/>
      <c r="AL4" s="666" t="s">
        <v>188</v>
      </c>
      <c r="AM4" s="667"/>
      <c r="AN4" s="667"/>
      <c r="AO4" s="668"/>
      <c r="AP4" s="699" t="s">
        <v>190</v>
      </c>
      <c r="AQ4" s="699"/>
      <c r="AR4" s="699"/>
      <c r="AS4" s="699"/>
      <c r="AT4" s="699"/>
      <c r="AU4" s="699"/>
      <c r="AV4" s="699"/>
      <c r="AW4" s="699"/>
      <c r="AX4" s="699"/>
      <c r="AY4" s="699"/>
      <c r="AZ4" s="699"/>
      <c r="BA4" s="699"/>
      <c r="BB4" s="699"/>
      <c r="BC4" s="699"/>
      <c r="BD4" s="699" t="s">
        <v>191</v>
      </c>
      <c r="BE4" s="699"/>
      <c r="BF4" s="699"/>
      <c r="BG4" s="699"/>
      <c r="BH4" s="699"/>
      <c r="BI4" s="699"/>
      <c r="BJ4" s="699"/>
      <c r="BK4" s="699"/>
      <c r="BL4" s="699" t="s">
        <v>188</v>
      </c>
      <c r="BM4" s="699"/>
      <c r="BN4" s="699"/>
      <c r="BO4" s="699"/>
      <c r="BP4" s="699" t="s">
        <v>192</v>
      </c>
      <c r="BQ4" s="699"/>
      <c r="BR4" s="699"/>
      <c r="BS4" s="699"/>
      <c r="BT4" s="699"/>
      <c r="BU4" s="699"/>
      <c r="BV4" s="699"/>
      <c r="BW4" s="699"/>
      <c r="BY4" s="666" t="s">
        <v>193</v>
      </c>
      <c r="BZ4" s="667"/>
      <c r="CA4" s="667"/>
      <c r="CB4" s="667"/>
      <c r="CC4" s="667"/>
      <c r="CD4" s="667"/>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8"/>
    </row>
    <row r="5" spans="2:138" s="211" customFormat="1" ht="11.25" customHeight="1" x14ac:dyDescent="0.2">
      <c r="B5" s="663" t="s">
        <v>194</v>
      </c>
      <c r="C5" s="664"/>
      <c r="D5" s="664"/>
      <c r="E5" s="664"/>
      <c r="F5" s="664"/>
      <c r="G5" s="664"/>
      <c r="H5" s="664"/>
      <c r="I5" s="664"/>
      <c r="J5" s="664"/>
      <c r="K5" s="664"/>
      <c r="L5" s="664"/>
      <c r="M5" s="664"/>
      <c r="N5" s="664"/>
      <c r="O5" s="664"/>
      <c r="P5" s="664"/>
      <c r="Q5" s="665"/>
      <c r="R5" s="675">
        <v>138047635</v>
      </c>
      <c r="S5" s="676"/>
      <c r="T5" s="676"/>
      <c r="U5" s="676"/>
      <c r="V5" s="676"/>
      <c r="W5" s="676"/>
      <c r="X5" s="676"/>
      <c r="Y5" s="677"/>
      <c r="Z5" s="694">
        <v>23.3</v>
      </c>
      <c r="AA5" s="694"/>
      <c r="AB5" s="694"/>
      <c r="AC5" s="694"/>
      <c r="AD5" s="695">
        <v>112774318</v>
      </c>
      <c r="AE5" s="695"/>
      <c r="AF5" s="695"/>
      <c r="AG5" s="695"/>
      <c r="AH5" s="695"/>
      <c r="AI5" s="695"/>
      <c r="AJ5" s="695"/>
      <c r="AK5" s="695"/>
      <c r="AL5" s="678">
        <v>37.5</v>
      </c>
      <c r="AM5" s="679"/>
      <c r="AN5" s="679"/>
      <c r="AO5" s="682"/>
      <c r="AP5" s="663" t="s">
        <v>195</v>
      </c>
      <c r="AQ5" s="664"/>
      <c r="AR5" s="664"/>
      <c r="AS5" s="664"/>
      <c r="AT5" s="664"/>
      <c r="AU5" s="664"/>
      <c r="AV5" s="664"/>
      <c r="AW5" s="664"/>
      <c r="AX5" s="664"/>
      <c r="AY5" s="664"/>
      <c r="AZ5" s="664"/>
      <c r="BA5" s="664"/>
      <c r="BB5" s="664"/>
      <c r="BC5" s="665"/>
      <c r="BD5" s="594">
        <v>137611977</v>
      </c>
      <c r="BE5" s="595"/>
      <c r="BF5" s="595"/>
      <c r="BG5" s="595"/>
      <c r="BH5" s="595"/>
      <c r="BI5" s="595"/>
      <c r="BJ5" s="595"/>
      <c r="BK5" s="596"/>
      <c r="BL5" s="683">
        <v>99.7</v>
      </c>
      <c r="BM5" s="683"/>
      <c r="BN5" s="683"/>
      <c r="BO5" s="683"/>
      <c r="BP5" s="684">
        <v>877631</v>
      </c>
      <c r="BQ5" s="684"/>
      <c r="BR5" s="684"/>
      <c r="BS5" s="684"/>
      <c r="BT5" s="684"/>
      <c r="BU5" s="684"/>
      <c r="BV5" s="684"/>
      <c r="BW5" s="687"/>
      <c r="BY5" s="666" t="s">
        <v>190</v>
      </c>
      <c r="BZ5" s="667"/>
      <c r="CA5" s="667"/>
      <c r="CB5" s="667"/>
      <c r="CC5" s="667"/>
      <c r="CD5" s="667"/>
      <c r="CE5" s="667"/>
      <c r="CF5" s="667"/>
      <c r="CG5" s="667"/>
      <c r="CH5" s="667"/>
      <c r="CI5" s="667"/>
      <c r="CJ5" s="667"/>
      <c r="CK5" s="667"/>
      <c r="CL5" s="668"/>
      <c r="CM5" s="666" t="s">
        <v>196</v>
      </c>
      <c r="CN5" s="667"/>
      <c r="CO5" s="667"/>
      <c r="CP5" s="667"/>
      <c r="CQ5" s="667"/>
      <c r="CR5" s="667"/>
      <c r="CS5" s="667"/>
      <c r="CT5" s="668"/>
      <c r="CU5" s="666" t="s">
        <v>188</v>
      </c>
      <c r="CV5" s="667"/>
      <c r="CW5" s="667"/>
      <c r="CX5" s="668"/>
      <c r="CY5" s="666" t="s">
        <v>197</v>
      </c>
      <c r="CZ5" s="667"/>
      <c r="DA5" s="667"/>
      <c r="DB5" s="667"/>
      <c r="DC5" s="667"/>
      <c r="DD5" s="667"/>
      <c r="DE5" s="667"/>
      <c r="DF5" s="667"/>
      <c r="DG5" s="667"/>
      <c r="DH5" s="667"/>
      <c r="DI5" s="667"/>
      <c r="DJ5" s="667"/>
      <c r="DK5" s="668"/>
      <c r="DL5" s="666" t="s">
        <v>198</v>
      </c>
      <c r="DM5" s="667"/>
      <c r="DN5" s="667"/>
      <c r="DO5" s="667"/>
      <c r="DP5" s="667"/>
      <c r="DQ5" s="667"/>
      <c r="DR5" s="667"/>
      <c r="DS5" s="667"/>
      <c r="DT5" s="667"/>
      <c r="DU5" s="667"/>
      <c r="DV5" s="667"/>
      <c r="DW5" s="667"/>
      <c r="DX5" s="668"/>
    </row>
    <row r="6" spans="2:138" ht="11.25" customHeight="1" x14ac:dyDescent="0.2">
      <c r="B6" s="591" t="s">
        <v>199</v>
      </c>
      <c r="C6" s="592"/>
      <c r="D6" s="592"/>
      <c r="E6" s="592"/>
      <c r="F6" s="592"/>
      <c r="G6" s="592"/>
      <c r="H6" s="592"/>
      <c r="I6" s="592"/>
      <c r="J6" s="592"/>
      <c r="K6" s="592"/>
      <c r="L6" s="592"/>
      <c r="M6" s="592"/>
      <c r="N6" s="592"/>
      <c r="O6" s="592"/>
      <c r="P6" s="592"/>
      <c r="Q6" s="593"/>
      <c r="R6" s="594">
        <v>21381649</v>
      </c>
      <c r="S6" s="595"/>
      <c r="T6" s="595"/>
      <c r="U6" s="595"/>
      <c r="V6" s="595"/>
      <c r="W6" s="595"/>
      <c r="X6" s="595"/>
      <c r="Y6" s="596"/>
      <c r="Z6" s="683">
        <v>3.6</v>
      </c>
      <c r="AA6" s="683"/>
      <c r="AB6" s="683"/>
      <c r="AC6" s="683"/>
      <c r="AD6" s="684">
        <v>21381649</v>
      </c>
      <c r="AE6" s="684"/>
      <c r="AF6" s="684"/>
      <c r="AG6" s="684"/>
      <c r="AH6" s="684"/>
      <c r="AI6" s="684"/>
      <c r="AJ6" s="684"/>
      <c r="AK6" s="684"/>
      <c r="AL6" s="597">
        <v>7.1</v>
      </c>
      <c r="AM6" s="685"/>
      <c r="AN6" s="685"/>
      <c r="AO6" s="686"/>
      <c r="AP6" s="591" t="s">
        <v>200</v>
      </c>
      <c r="AQ6" s="592"/>
      <c r="AR6" s="592"/>
      <c r="AS6" s="592"/>
      <c r="AT6" s="592"/>
      <c r="AU6" s="592"/>
      <c r="AV6" s="592"/>
      <c r="AW6" s="592"/>
      <c r="AX6" s="592"/>
      <c r="AY6" s="592"/>
      <c r="AZ6" s="592"/>
      <c r="BA6" s="592"/>
      <c r="BB6" s="592"/>
      <c r="BC6" s="593"/>
      <c r="BD6" s="594">
        <v>137611977</v>
      </c>
      <c r="BE6" s="595"/>
      <c r="BF6" s="595"/>
      <c r="BG6" s="595"/>
      <c r="BH6" s="595"/>
      <c r="BI6" s="595"/>
      <c r="BJ6" s="595"/>
      <c r="BK6" s="596"/>
      <c r="BL6" s="683">
        <v>99.7</v>
      </c>
      <c r="BM6" s="683"/>
      <c r="BN6" s="683"/>
      <c r="BO6" s="683"/>
      <c r="BP6" s="684">
        <v>877631</v>
      </c>
      <c r="BQ6" s="684"/>
      <c r="BR6" s="684"/>
      <c r="BS6" s="684"/>
      <c r="BT6" s="684"/>
      <c r="BU6" s="684"/>
      <c r="BV6" s="684"/>
      <c r="BW6" s="687"/>
      <c r="BY6" s="663" t="s">
        <v>201</v>
      </c>
      <c r="BZ6" s="664"/>
      <c r="CA6" s="664"/>
      <c r="CB6" s="664"/>
      <c r="CC6" s="664"/>
      <c r="CD6" s="664"/>
      <c r="CE6" s="664"/>
      <c r="CF6" s="664"/>
      <c r="CG6" s="664"/>
      <c r="CH6" s="664"/>
      <c r="CI6" s="664"/>
      <c r="CJ6" s="664"/>
      <c r="CK6" s="664"/>
      <c r="CL6" s="665"/>
      <c r="CM6" s="594">
        <v>1088273</v>
      </c>
      <c r="CN6" s="595"/>
      <c r="CO6" s="595"/>
      <c r="CP6" s="595"/>
      <c r="CQ6" s="595"/>
      <c r="CR6" s="595"/>
      <c r="CS6" s="595"/>
      <c r="CT6" s="596"/>
      <c r="CU6" s="683">
        <v>0.2</v>
      </c>
      <c r="CV6" s="683"/>
      <c r="CW6" s="683"/>
      <c r="CX6" s="683"/>
      <c r="CY6" s="600" t="s">
        <v>118</v>
      </c>
      <c r="CZ6" s="595"/>
      <c r="DA6" s="595"/>
      <c r="DB6" s="595"/>
      <c r="DC6" s="595"/>
      <c r="DD6" s="595"/>
      <c r="DE6" s="595"/>
      <c r="DF6" s="595"/>
      <c r="DG6" s="595"/>
      <c r="DH6" s="595"/>
      <c r="DI6" s="595"/>
      <c r="DJ6" s="595"/>
      <c r="DK6" s="596"/>
      <c r="DL6" s="600">
        <v>1088218</v>
      </c>
      <c r="DM6" s="595"/>
      <c r="DN6" s="595"/>
      <c r="DO6" s="595"/>
      <c r="DP6" s="595"/>
      <c r="DQ6" s="595"/>
      <c r="DR6" s="595"/>
      <c r="DS6" s="595"/>
      <c r="DT6" s="595"/>
      <c r="DU6" s="595"/>
      <c r="DV6" s="595"/>
      <c r="DW6" s="595"/>
      <c r="DX6" s="689"/>
    </row>
    <row r="7" spans="2:138" ht="11.25" customHeight="1" x14ac:dyDescent="0.2">
      <c r="B7" s="591" t="s">
        <v>202</v>
      </c>
      <c r="C7" s="592"/>
      <c r="D7" s="592"/>
      <c r="E7" s="592"/>
      <c r="F7" s="592"/>
      <c r="G7" s="592"/>
      <c r="H7" s="592"/>
      <c r="I7" s="592"/>
      <c r="J7" s="592"/>
      <c r="K7" s="592"/>
      <c r="L7" s="592"/>
      <c r="M7" s="592"/>
      <c r="N7" s="592"/>
      <c r="O7" s="592"/>
      <c r="P7" s="592"/>
      <c r="Q7" s="593"/>
      <c r="R7" s="594">
        <v>2697551</v>
      </c>
      <c r="S7" s="595"/>
      <c r="T7" s="595"/>
      <c r="U7" s="595"/>
      <c r="V7" s="595"/>
      <c r="W7" s="595"/>
      <c r="X7" s="595"/>
      <c r="Y7" s="596"/>
      <c r="Z7" s="683">
        <v>0.5</v>
      </c>
      <c r="AA7" s="683"/>
      <c r="AB7" s="683"/>
      <c r="AC7" s="683"/>
      <c r="AD7" s="684">
        <v>2697551</v>
      </c>
      <c r="AE7" s="684"/>
      <c r="AF7" s="684"/>
      <c r="AG7" s="684"/>
      <c r="AH7" s="684"/>
      <c r="AI7" s="684"/>
      <c r="AJ7" s="684"/>
      <c r="AK7" s="684"/>
      <c r="AL7" s="597">
        <v>0.9</v>
      </c>
      <c r="AM7" s="685"/>
      <c r="AN7" s="685"/>
      <c r="AO7" s="686"/>
      <c r="AP7" s="591" t="s">
        <v>203</v>
      </c>
      <c r="AQ7" s="592"/>
      <c r="AR7" s="592"/>
      <c r="AS7" s="592"/>
      <c r="AT7" s="592"/>
      <c r="AU7" s="592"/>
      <c r="AV7" s="592"/>
      <c r="AW7" s="592"/>
      <c r="AX7" s="592"/>
      <c r="AY7" s="592"/>
      <c r="AZ7" s="592"/>
      <c r="BA7" s="592"/>
      <c r="BB7" s="592"/>
      <c r="BC7" s="593"/>
      <c r="BD7" s="594">
        <v>38718983</v>
      </c>
      <c r="BE7" s="595"/>
      <c r="BF7" s="595"/>
      <c r="BG7" s="595"/>
      <c r="BH7" s="595"/>
      <c r="BI7" s="595"/>
      <c r="BJ7" s="595"/>
      <c r="BK7" s="596"/>
      <c r="BL7" s="683">
        <v>28</v>
      </c>
      <c r="BM7" s="683"/>
      <c r="BN7" s="683"/>
      <c r="BO7" s="683"/>
      <c r="BP7" s="684">
        <v>877631</v>
      </c>
      <c r="BQ7" s="684"/>
      <c r="BR7" s="684"/>
      <c r="BS7" s="684"/>
      <c r="BT7" s="684"/>
      <c r="BU7" s="684"/>
      <c r="BV7" s="684"/>
      <c r="BW7" s="687"/>
      <c r="BY7" s="591" t="s">
        <v>204</v>
      </c>
      <c r="BZ7" s="592"/>
      <c r="CA7" s="592"/>
      <c r="CB7" s="592"/>
      <c r="CC7" s="592"/>
      <c r="CD7" s="592"/>
      <c r="CE7" s="592"/>
      <c r="CF7" s="592"/>
      <c r="CG7" s="592"/>
      <c r="CH7" s="592"/>
      <c r="CI7" s="592"/>
      <c r="CJ7" s="592"/>
      <c r="CK7" s="592"/>
      <c r="CL7" s="593"/>
      <c r="CM7" s="594">
        <v>29592762</v>
      </c>
      <c r="CN7" s="595"/>
      <c r="CO7" s="595"/>
      <c r="CP7" s="595"/>
      <c r="CQ7" s="595"/>
      <c r="CR7" s="595"/>
      <c r="CS7" s="595"/>
      <c r="CT7" s="596"/>
      <c r="CU7" s="683">
        <v>5.2</v>
      </c>
      <c r="CV7" s="683"/>
      <c r="CW7" s="683"/>
      <c r="CX7" s="683"/>
      <c r="CY7" s="600">
        <v>1798248</v>
      </c>
      <c r="CZ7" s="595"/>
      <c r="DA7" s="595"/>
      <c r="DB7" s="595"/>
      <c r="DC7" s="595"/>
      <c r="DD7" s="595"/>
      <c r="DE7" s="595"/>
      <c r="DF7" s="595"/>
      <c r="DG7" s="595"/>
      <c r="DH7" s="595"/>
      <c r="DI7" s="595"/>
      <c r="DJ7" s="595"/>
      <c r="DK7" s="596"/>
      <c r="DL7" s="600">
        <v>25418326</v>
      </c>
      <c r="DM7" s="595"/>
      <c r="DN7" s="595"/>
      <c r="DO7" s="595"/>
      <c r="DP7" s="595"/>
      <c r="DQ7" s="595"/>
      <c r="DR7" s="595"/>
      <c r="DS7" s="595"/>
      <c r="DT7" s="595"/>
      <c r="DU7" s="595"/>
      <c r="DV7" s="595"/>
      <c r="DW7" s="595"/>
      <c r="DX7" s="689"/>
    </row>
    <row r="8" spans="2:138" ht="11.25" customHeight="1" x14ac:dyDescent="0.2">
      <c r="B8" s="591" t="s">
        <v>205</v>
      </c>
      <c r="C8" s="592"/>
      <c r="D8" s="592"/>
      <c r="E8" s="592"/>
      <c r="F8" s="592"/>
      <c r="G8" s="592"/>
      <c r="H8" s="592"/>
      <c r="I8" s="592"/>
      <c r="J8" s="592"/>
      <c r="K8" s="592"/>
      <c r="L8" s="592"/>
      <c r="M8" s="592"/>
      <c r="N8" s="592"/>
      <c r="O8" s="592"/>
      <c r="P8" s="592"/>
      <c r="Q8" s="593"/>
      <c r="R8" s="594" t="s">
        <v>206</v>
      </c>
      <c r="S8" s="595"/>
      <c r="T8" s="595"/>
      <c r="U8" s="595"/>
      <c r="V8" s="595"/>
      <c r="W8" s="595"/>
      <c r="X8" s="595"/>
      <c r="Y8" s="596"/>
      <c r="Z8" s="683" t="s">
        <v>206</v>
      </c>
      <c r="AA8" s="683"/>
      <c r="AB8" s="683"/>
      <c r="AC8" s="683"/>
      <c r="AD8" s="684" t="s">
        <v>207</v>
      </c>
      <c r="AE8" s="684"/>
      <c r="AF8" s="684"/>
      <c r="AG8" s="684"/>
      <c r="AH8" s="684"/>
      <c r="AI8" s="684"/>
      <c r="AJ8" s="684"/>
      <c r="AK8" s="684"/>
      <c r="AL8" s="597" t="s">
        <v>206</v>
      </c>
      <c r="AM8" s="685"/>
      <c r="AN8" s="685"/>
      <c r="AO8" s="686"/>
      <c r="AP8" s="591" t="s">
        <v>208</v>
      </c>
      <c r="AQ8" s="592"/>
      <c r="AR8" s="592"/>
      <c r="AS8" s="592"/>
      <c r="AT8" s="592"/>
      <c r="AU8" s="592"/>
      <c r="AV8" s="592"/>
      <c r="AW8" s="592"/>
      <c r="AX8" s="592"/>
      <c r="AY8" s="592"/>
      <c r="AZ8" s="592"/>
      <c r="BA8" s="592"/>
      <c r="BB8" s="592"/>
      <c r="BC8" s="593"/>
      <c r="BD8" s="594">
        <v>1063236</v>
      </c>
      <c r="BE8" s="595"/>
      <c r="BF8" s="595"/>
      <c r="BG8" s="595"/>
      <c r="BH8" s="595"/>
      <c r="BI8" s="595"/>
      <c r="BJ8" s="595"/>
      <c r="BK8" s="596"/>
      <c r="BL8" s="683">
        <v>0.8</v>
      </c>
      <c r="BM8" s="683"/>
      <c r="BN8" s="683"/>
      <c r="BO8" s="683"/>
      <c r="BP8" s="684">
        <v>264434</v>
      </c>
      <c r="BQ8" s="684"/>
      <c r="BR8" s="684"/>
      <c r="BS8" s="684"/>
      <c r="BT8" s="684"/>
      <c r="BU8" s="684"/>
      <c r="BV8" s="684"/>
      <c r="BW8" s="687"/>
      <c r="BY8" s="591" t="s">
        <v>209</v>
      </c>
      <c r="BZ8" s="592"/>
      <c r="CA8" s="592"/>
      <c r="CB8" s="592"/>
      <c r="CC8" s="592"/>
      <c r="CD8" s="592"/>
      <c r="CE8" s="592"/>
      <c r="CF8" s="592"/>
      <c r="CG8" s="592"/>
      <c r="CH8" s="592"/>
      <c r="CI8" s="592"/>
      <c r="CJ8" s="592"/>
      <c r="CK8" s="592"/>
      <c r="CL8" s="593"/>
      <c r="CM8" s="594">
        <v>82729967</v>
      </c>
      <c r="CN8" s="595"/>
      <c r="CO8" s="595"/>
      <c r="CP8" s="595"/>
      <c r="CQ8" s="595"/>
      <c r="CR8" s="595"/>
      <c r="CS8" s="595"/>
      <c r="CT8" s="596"/>
      <c r="CU8" s="683">
        <v>14.4</v>
      </c>
      <c r="CV8" s="683"/>
      <c r="CW8" s="683"/>
      <c r="CX8" s="683"/>
      <c r="CY8" s="600">
        <v>1013016</v>
      </c>
      <c r="CZ8" s="595"/>
      <c r="DA8" s="595"/>
      <c r="DB8" s="595"/>
      <c r="DC8" s="595"/>
      <c r="DD8" s="595"/>
      <c r="DE8" s="595"/>
      <c r="DF8" s="595"/>
      <c r="DG8" s="595"/>
      <c r="DH8" s="595"/>
      <c r="DI8" s="595"/>
      <c r="DJ8" s="595"/>
      <c r="DK8" s="596"/>
      <c r="DL8" s="600">
        <v>74235962</v>
      </c>
      <c r="DM8" s="595"/>
      <c r="DN8" s="595"/>
      <c r="DO8" s="595"/>
      <c r="DP8" s="595"/>
      <c r="DQ8" s="595"/>
      <c r="DR8" s="595"/>
      <c r="DS8" s="595"/>
      <c r="DT8" s="595"/>
      <c r="DU8" s="595"/>
      <c r="DV8" s="595"/>
      <c r="DW8" s="595"/>
      <c r="DX8" s="689"/>
    </row>
    <row r="9" spans="2:138" ht="11.25" customHeight="1" x14ac:dyDescent="0.2">
      <c r="B9" s="591" t="s">
        <v>210</v>
      </c>
      <c r="C9" s="592"/>
      <c r="D9" s="592"/>
      <c r="E9" s="592"/>
      <c r="F9" s="592"/>
      <c r="G9" s="592"/>
      <c r="H9" s="592"/>
      <c r="I9" s="592"/>
      <c r="J9" s="592"/>
      <c r="K9" s="592"/>
      <c r="L9" s="592"/>
      <c r="M9" s="592"/>
      <c r="N9" s="592"/>
      <c r="O9" s="592"/>
      <c r="P9" s="592"/>
      <c r="Q9" s="593"/>
      <c r="R9" s="594" t="s">
        <v>207</v>
      </c>
      <c r="S9" s="595"/>
      <c r="T9" s="595"/>
      <c r="U9" s="595"/>
      <c r="V9" s="595"/>
      <c r="W9" s="595"/>
      <c r="X9" s="595"/>
      <c r="Y9" s="596"/>
      <c r="Z9" s="683" t="s">
        <v>207</v>
      </c>
      <c r="AA9" s="683"/>
      <c r="AB9" s="683"/>
      <c r="AC9" s="683"/>
      <c r="AD9" s="684" t="s">
        <v>206</v>
      </c>
      <c r="AE9" s="684"/>
      <c r="AF9" s="684"/>
      <c r="AG9" s="684"/>
      <c r="AH9" s="684"/>
      <c r="AI9" s="684"/>
      <c r="AJ9" s="684"/>
      <c r="AK9" s="684"/>
      <c r="AL9" s="597" t="s">
        <v>118</v>
      </c>
      <c r="AM9" s="685"/>
      <c r="AN9" s="685"/>
      <c r="AO9" s="686"/>
      <c r="AP9" s="591" t="s">
        <v>211</v>
      </c>
      <c r="AQ9" s="592"/>
      <c r="AR9" s="592"/>
      <c r="AS9" s="592"/>
      <c r="AT9" s="592"/>
      <c r="AU9" s="592"/>
      <c r="AV9" s="592"/>
      <c r="AW9" s="592"/>
      <c r="AX9" s="592"/>
      <c r="AY9" s="592"/>
      <c r="AZ9" s="592"/>
      <c r="BA9" s="592"/>
      <c r="BB9" s="592"/>
      <c r="BC9" s="593"/>
      <c r="BD9" s="594">
        <v>31813913</v>
      </c>
      <c r="BE9" s="595"/>
      <c r="BF9" s="595"/>
      <c r="BG9" s="595"/>
      <c r="BH9" s="595"/>
      <c r="BI9" s="595"/>
      <c r="BJ9" s="595"/>
      <c r="BK9" s="596"/>
      <c r="BL9" s="683">
        <v>23</v>
      </c>
      <c r="BM9" s="683"/>
      <c r="BN9" s="683"/>
      <c r="BO9" s="683"/>
      <c r="BP9" s="684" t="s">
        <v>118</v>
      </c>
      <c r="BQ9" s="684"/>
      <c r="BR9" s="684"/>
      <c r="BS9" s="684"/>
      <c r="BT9" s="684"/>
      <c r="BU9" s="684"/>
      <c r="BV9" s="684"/>
      <c r="BW9" s="687"/>
      <c r="BY9" s="591" t="s">
        <v>212</v>
      </c>
      <c r="BZ9" s="592"/>
      <c r="CA9" s="592"/>
      <c r="CB9" s="592"/>
      <c r="CC9" s="592"/>
      <c r="CD9" s="592"/>
      <c r="CE9" s="592"/>
      <c r="CF9" s="592"/>
      <c r="CG9" s="592"/>
      <c r="CH9" s="592"/>
      <c r="CI9" s="592"/>
      <c r="CJ9" s="592"/>
      <c r="CK9" s="592"/>
      <c r="CL9" s="593"/>
      <c r="CM9" s="594">
        <v>13665997</v>
      </c>
      <c r="CN9" s="595"/>
      <c r="CO9" s="595"/>
      <c r="CP9" s="595"/>
      <c r="CQ9" s="595"/>
      <c r="CR9" s="595"/>
      <c r="CS9" s="595"/>
      <c r="CT9" s="596"/>
      <c r="CU9" s="683">
        <v>2.4</v>
      </c>
      <c r="CV9" s="683"/>
      <c r="CW9" s="683"/>
      <c r="CX9" s="683"/>
      <c r="CY9" s="600">
        <v>1495001</v>
      </c>
      <c r="CZ9" s="595"/>
      <c r="DA9" s="595"/>
      <c r="DB9" s="595"/>
      <c r="DC9" s="595"/>
      <c r="DD9" s="595"/>
      <c r="DE9" s="595"/>
      <c r="DF9" s="595"/>
      <c r="DG9" s="595"/>
      <c r="DH9" s="595"/>
      <c r="DI9" s="595"/>
      <c r="DJ9" s="595"/>
      <c r="DK9" s="596"/>
      <c r="DL9" s="600">
        <v>8496732</v>
      </c>
      <c r="DM9" s="595"/>
      <c r="DN9" s="595"/>
      <c r="DO9" s="595"/>
      <c r="DP9" s="595"/>
      <c r="DQ9" s="595"/>
      <c r="DR9" s="595"/>
      <c r="DS9" s="595"/>
      <c r="DT9" s="595"/>
      <c r="DU9" s="595"/>
      <c r="DV9" s="595"/>
      <c r="DW9" s="595"/>
      <c r="DX9" s="689"/>
    </row>
    <row r="10" spans="2:138" ht="11.25" customHeight="1" x14ac:dyDescent="0.2">
      <c r="B10" s="591" t="s">
        <v>213</v>
      </c>
      <c r="C10" s="592"/>
      <c r="D10" s="592"/>
      <c r="E10" s="592"/>
      <c r="F10" s="592"/>
      <c r="G10" s="592"/>
      <c r="H10" s="592"/>
      <c r="I10" s="592"/>
      <c r="J10" s="592"/>
      <c r="K10" s="592"/>
      <c r="L10" s="592"/>
      <c r="M10" s="592"/>
      <c r="N10" s="592"/>
      <c r="O10" s="592"/>
      <c r="P10" s="592"/>
      <c r="Q10" s="593"/>
      <c r="R10" s="594">
        <v>111736</v>
      </c>
      <c r="S10" s="595"/>
      <c r="T10" s="595"/>
      <c r="U10" s="595"/>
      <c r="V10" s="595"/>
      <c r="W10" s="595"/>
      <c r="X10" s="595"/>
      <c r="Y10" s="596"/>
      <c r="Z10" s="683">
        <v>0</v>
      </c>
      <c r="AA10" s="683"/>
      <c r="AB10" s="683"/>
      <c r="AC10" s="683"/>
      <c r="AD10" s="684">
        <v>111736</v>
      </c>
      <c r="AE10" s="684"/>
      <c r="AF10" s="684"/>
      <c r="AG10" s="684"/>
      <c r="AH10" s="684"/>
      <c r="AI10" s="684"/>
      <c r="AJ10" s="684"/>
      <c r="AK10" s="684"/>
      <c r="AL10" s="597">
        <v>0</v>
      </c>
      <c r="AM10" s="685"/>
      <c r="AN10" s="685"/>
      <c r="AO10" s="686"/>
      <c r="AP10" s="591" t="s">
        <v>214</v>
      </c>
      <c r="AQ10" s="592"/>
      <c r="AR10" s="592"/>
      <c r="AS10" s="592"/>
      <c r="AT10" s="592"/>
      <c r="AU10" s="592"/>
      <c r="AV10" s="592"/>
      <c r="AW10" s="592"/>
      <c r="AX10" s="592"/>
      <c r="AY10" s="592"/>
      <c r="AZ10" s="592"/>
      <c r="BA10" s="592"/>
      <c r="BB10" s="592"/>
      <c r="BC10" s="593"/>
      <c r="BD10" s="594">
        <v>1472735</v>
      </c>
      <c r="BE10" s="595"/>
      <c r="BF10" s="595"/>
      <c r="BG10" s="595"/>
      <c r="BH10" s="595"/>
      <c r="BI10" s="595"/>
      <c r="BJ10" s="595"/>
      <c r="BK10" s="596"/>
      <c r="BL10" s="683">
        <v>1.1000000000000001</v>
      </c>
      <c r="BM10" s="683"/>
      <c r="BN10" s="683"/>
      <c r="BO10" s="683"/>
      <c r="BP10" s="684">
        <v>70006</v>
      </c>
      <c r="BQ10" s="684"/>
      <c r="BR10" s="684"/>
      <c r="BS10" s="684"/>
      <c r="BT10" s="684"/>
      <c r="BU10" s="684"/>
      <c r="BV10" s="684"/>
      <c r="BW10" s="687"/>
      <c r="BY10" s="591" t="s">
        <v>215</v>
      </c>
      <c r="BZ10" s="592"/>
      <c r="CA10" s="592"/>
      <c r="CB10" s="592"/>
      <c r="CC10" s="592"/>
      <c r="CD10" s="592"/>
      <c r="CE10" s="592"/>
      <c r="CF10" s="592"/>
      <c r="CG10" s="592"/>
      <c r="CH10" s="592"/>
      <c r="CI10" s="592"/>
      <c r="CJ10" s="592"/>
      <c r="CK10" s="592"/>
      <c r="CL10" s="593"/>
      <c r="CM10" s="594">
        <v>1942387</v>
      </c>
      <c r="CN10" s="595"/>
      <c r="CO10" s="595"/>
      <c r="CP10" s="595"/>
      <c r="CQ10" s="595"/>
      <c r="CR10" s="595"/>
      <c r="CS10" s="595"/>
      <c r="CT10" s="596"/>
      <c r="CU10" s="683">
        <v>0.3</v>
      </c>
      <c r="CV10" s="683"/>
      <c r="CW10" s="683"/>
      <c r="CX10" s="683"/>
      <c r="CY10" s="600">
        <v>58263</v>
      </c>
      <c r="CZ10" s="595"/>
      <c r="DA10" s="595"/>
      <c r="DB10" s="595"/>
      <c r="DC10" s="595"/>
      <c r="DD10" s="595"/>
      <c r="DE10" s="595"/>
      <c r="DF10" s="595"/>
      <c r="DG10" s="595"/>
      <c r="DH10" s="595"/>
      <c r="DI10" s="595"/>
      <c r="DJ10" s="595"/>
      <c r="DK10" s="596"/>
      <c r="DL10" s="600">
        <v>1132380</v>
      </c>
      <c r="DM10" s="595"/>
      <c r="DN10" s="595"/>
      <c r="DO10" s="595"/>
      <c r="DP10" s="595"/>
      <c r="DQ10" s="595"/>
      <c r="DR10" s="595"/>
      <c r="DS10" s="595"/>
      <c r="DT10" s="595"/>
      <c r="DU10" s="595"/>
      <c r="DV10" s="595"/>
      <c r="DW10" s="595"/>
      <c r="DX10" s="689"/>
    </row>
    <row r="11" spans="2:138" ht="11.25" customHeight="1" x14ac:dyDescent="0.2">
      <c r="B11" s="591" t="s">
        <v>216</v>
      </c>
      <c r="C11" s="592"/>
      <c r="D11" s="592"/>
      <c r="E11" s="592"/>
      <c r="F11" s="592"/>
      <c r="G11" s="592"/>
      <c r="H11" s="592"/>
      <c r="I11" s="592"/>
      <c r="J11" s="592"/>
      <c r="K11" s="592"/>
      <c r="L11" s="592"/>
      <c r="M11" s="592"/>
      <c r="N11" s="592"/>
      <c r="O11" s="592"/>
      <c r="P11" s="592"/>
      <c r="Q11" s="593"/>
      <c r="R11" s="594">
        <v>4276</v>
      </c>
      <c r="S11" s="595"/>
      <c r="T11" s="595"/>
      <c r="U11" s="595"/>
      <c r="V11" s="595"/>
      <c r="W11" s="595"/>
      <c r="X11" s="595"/>
      <c r="Y11" s="596"/>
      <c r="Z11" s="683">
        <v>0</v>
      </c>
      <c r="AA11" s="683"/>
      <c r="AB11" s="683"/>
      <c r="AC11" s="683"/>
      <c r="AD11" s="684">
        <v>4276</v>
      </c>
      <c r="AE11" s="684"/>
      <c r="AF11" s="684"/>
      <c r="AG11" s="684"/>
      <c r="AH11" s="684"/>
      <c r="AI11" s="684"/>
      <c r="AJ11" s="684"/>
      <c r="AK11" s="684"/>
      <c r="AL11" s="597">
        <v>0</v>
      </c>
      <c r="AM11" s="685"/>
      <c r="AN11" s="685"/>
      <c r="AO11" s="686"/>
      <c r="AP11" s="591" t="s">
        <v>217</v>
      </c>
      <c r="AQ11" s="592"/>
      <c r="AR11" s="592"/>
      <c r="AS11" s="592"/>
      <c r="AT11" s="592"/>
      <c r="AU11" s="592"/>
      <c r="AV11" s="592"/>
      <c r="AW11" s="592"/>
      <c r="AX11" s="592"/>
      <c r="AY11" s="592"/>
      <c r="AZ11" s="592"/>
      <c r="BA11" s="592"/>
      <c r="BB11" s="592"/>
      <c r="BC11" s="593"/>
      <c r="BD11" s="594">
        <v>2968599</v>
      </c>
      <c r="BE11" s="595"/>
      <c r="BF11" s="595"/>
      <c r="BG11" s="595"/>
      <c r="BH11" s="595"/>
      <c r="BI11" s="595"/>
      <c r="BJ11" s="595"/>
      <c r="BK11" s="596"/>
      <c r="BL11" s="683">
        <v>2.2000000000000002</v>
      </c>
      <c r="BM11" s="683"/>
      <c r="BN11" s="683"/>
      <c r="BO11" s="683"/>
      <c r="BP11" s="684">
        <v>543191</v>
      </c>
      <c r="BQ11" s="684"/>
      <c r="BR11" s="684"/>
      <c r="BS11" s="684"/>
      <c r="BT11" s="684"/>
      <c r="BU11" s="684"/>
      <c r="BV11" s="684"/>
      <c r="BW11" s="687"/>
      <c r="BY11" s="591" t="s">
        <v>218</v>
      </c>
      <c r="BZ11" s="592"/>
      <c r="CA11" s="592"/>
      <c r="CB11" s="592"/>
      <c r="CC11" s="592"/>
      <c r="CD11" s="592"/>
      <c r="CE11" s="592"/>
      <c r="CF11" s="592"/>
      <c r="CG11" s="592"/>
      <c r="CH11" s="592"/>
      <c r="CI11" s="592"/>
      <c r="CJ11" s="592"/>
      <c r="CK11" s="592"/>
      <c r="CL11" s="593"/>
      <c r="CM11" s="594">
        <v>51702668</v>
      </c>
      <c r="CN11" s="595"/>
      <c r="CO11" s="595"/>
      <c r="CP11" s="595"/>
      <c r="CQ11" s="595"/>
      <c r="CR11" s="595"/>
      <c r="CS11" s="595"/>
      <c r="CT11" s="596"/>
      <c r="CU11" s="683">
        <v>9</v>
      </c>
      <c r="CV11" s="683"/>
      <c r="CW11" s="683"/>
      <c r="CX11" s="683"/>
      <c r="CY11" s="600">
        <v>32079934</v>
      </c>
      <c r="CZ11" s="595"/>
      <c r="DA11" s="595"/>
      <c r="DB11" s="595"/>
      <c r="DC11" s="595"/>
      <c r="DD11" s="595"/>
      <c r="DE11" s="595"/>
      <c r="DF11" s="595"/>
      <c r="DG11" s="595"/>
      <c r="DH11" s="595"/>
      <c r="DI11" s="595"/>
      <c r="DJ11" s="595"/>
      <c r="DK11" s="596"/>
      <c r="DL11" s="600">
        <v>14125393</v>
      </c>
      <c r="DM11" s="595"/>
      <c r="DN11" s="595"/>
      <c r="DO11" s="595"/>
      <c r="DP11" s="595"/>
      <c r="DQ11" s="595"/>
      <c r="DR11" s="595"/>
      <c r="DS11" s="595"/>
      <c r="DT11" s="595"/>
      <c r="DU11" s="595"/>
      <c r="DV11" s="595"/>
      <c r="DW11" s="595"/>
      <c r="DX11" s="689"/>
    </row>
    <row r="12" spans="2:138" ht="11.25" customHeight="1" x14ac:dyDescent="0.2">
      <c r="B12" s="591" t="s">
        <v>219</v>
      </c>
      <c r="C12" s="592"/>
      <c r="D12" s="592"/>
      <c r="E12" s="592"/>
      <c r="F12" s="592"/>
      <c r="G12" s="592"/>
      <c r="H12" s="592"/>
      <c r="I12" s="592"/>
      <c r="J12" s="592"/>
      <c r="K12" s="592"/>
      <c r="L12" s="592"/>
      <c r="M12" s="592"/>
      <c r="N12" s="592"/>
      <c r="O12" s="592"/>
      <c r="P12" s="592"/>
      <c r="Q12" s="593"/>
      <c r="R12" s="594">
        <v>18568086</v>
      </c>
      <c r="S12" s="595"/>
      <c r="T12" s="595"/>
      <c r="U12" s="595"/>
      <c r="V12" s="595"/>
      <c r="W12" s="595"/>
      <c r="X12" s="595"/>
      <c r="Y12" s="596"/>
      <c r="Z12" s="683">
        <v>3.1</v>
      </c>
      <c r="AA12" s="683"/>
      <c r="AB12" s="683"/>
      <c r="AC12" s="683"/>
      <c r="AD12" s="684">
        <v>18568086</v>
      </c>
      <c r="AE12" s="684"/>
      <c r="AF12" s="684"/>
      <c r="AG12" s="684"/>
      <c r="AH12" s="684"/>
      <c r="AI12" s="684"/>
      <c r="AJ12" s="684"/>
      <c r="AK12" s="684"/>
      <c r="AL12" s="597">
        <v>6.2</v>
      </c>
      <c r="AM12" s="685"/>
      <c r="AN12" s="685"/>
      <c r="AO12" s="686"/>
      <c r="AP12" s="591" t="s">
        <v>220</v>
      </c>
      <c r="AQ12" s="592"/>
      <c r="AR12" s="592"/>
      <c r="AS12" s="592"/>
      <c r="AT12" s="592"/>
      <c r="AU12" s="592"/>
      <c r="AV12" s="592"/>
      <c r="AW12" s="592"/>
      <c r="AX12" s="592"/>
      <c r="AY12" s="592"/>
      <c r="AZ12" s="592"/>
      <c r="BA12" s="592"/>
      <c r="BB12" s="592"/>
      <c r="BC12" s="593"/>
      <c r="BD12" s="594">
        <v>376454</v>
      </c>
      <c r="BE12" s="595"/>
      <c r="BF12" s="595"/>
      <c r="BG12" s="595"/>
      <c r="BH12" s="595"/>
      <c r="BI12" s="595"/>
      <c r="BJ12" s="595"/>
      <c r="BK12" s="596"/>
      <c r="BL12" s="683">
        <v>0.3</v>
      </c>
      <c r="BM12" s="683"/>
      <c r="BN12" s="683"/>
      <c r="BO12" s="683"/>
      <c r="BP12" s="684" t="s">
        <v>206</v>
      </c>
      <c r="BQ12" s="684"/>
      <c r="BR12" s="684"/>
      <c r="BS12" s="684"/>
      <c r="BT12" s="684"/>
      <c r="BU12" s="684"/>
      <c r="BV12" s="684"/>
      <c r="BW12" s="687"/>
      <c r="BY12" s="591" t="s">
        <v>221</v>
      </c>
      <c r="BZ12" s="592"/>
      <c r="CA12" s="592"/>
      <c r="CB12" s="592"/>
      <c r="CC12" s="592"/>
      <c r="CD12" s="592"/>
      <c r="CE12" s="592"/>
      <c r="CF12" s="592"/>
      <c r="CG12" s="592"/>
      <c r="CH12" s="592"/>
      <c r="CI12" s="592"/>
      <c r="CJ12" s="592"/>
      <c r="CK12" s="592"/>
      <c r="CL12" s="593"/>
      <c r="CM12" s="594">
        <v>35075271</v>
      </c>
      <c r="CN12" s="595"/>
      <c r="CO12" s="595"/>
      <c r="CP12" s="595"/>
      <c r="CQ12" s="595"/>
      <c r="CR12" s="595"/>
      <c r="CS12" s="595"/>
      <c r="CT12" s="596"/>
      <c r="CU12" s="683">
        <v>6.1</v>
      </c>
      <c r="CV12" s="683"/>
      <c r="CW12" s="683"/>
      <c r="CX12" s="683"/>
      <c r="CY12" s="600">
        <v>2091974</v>
      </c>
      <c r="CZ12" s="595"/>
      <c r="DA12" s="595"/>
      <c r="DB12" s="595"/>
      <c r="DC12" s="595"/>
      <c r="DD12" s="595"/>
      <c r="DE12" s="595"/>
      <c r="DF12" s="595"/>
      <c r="DG12" s="595"/>
      <c r="DH12" s="595"/>
      <c r="DI12" s="595"/>
      <c r="DJ12" s="595"/>
      <c r="DK12" s="596"/>
      <c r="DL12" s="600">
        <v>7403429</v>
      </c>
      <c r="DM12" s="595"/>
      <c r="DN12" s="595"/>
      <c r="DO12" s="595"/>
      <c r="DP12" s="595"/>
      <c r="DQ12" s="595"/>
      <c r="DR12" s="595"/>
      <c r="DS12" s="595"/>
      <c r="DT12" s="595"/>
      <c r="DU12" s="595"/>
      <c r="DV12" s="595"/>
      <c r="DW12" s="595"/>
      <c r="DX12" s="689"/>
    </row>
    <row r="13" spans="2:138" ht="11.25" customHeight="1" x14ac:dyDescent="0.2">
      <c r="B13" s="591" t="s">
        <v>222</v>
      </c>
      <c r="C13" s="592"/>
      <c r="D13" s="592"/>
      <c r="E13" s="592"/>
      <c r="F13" s="592"/>
      <c r="G13" s="592"/>
      <c r="H13" s="592"/>
      <c r="I13" s="592"/>
      <c r="J13" s="592"/>
      <c r="K13" s="592"/>
      <c r="L13" s="592"/>
      <c r="M13" s="592"/>
      <c r="N13" s="592"/>
      <c r="O13" s="592"/>
      <c r="P13" s="592"/>
      <c r="Q13" s="593"/>
      <c r="R13" s="594" t="s">
        <v>118</v>
      </c>
      <c r="S13" s="595"/>
      <c r="T13" s="595"/>
      <c r="U13" s="595"/>
      <c r="V13" s="595"/>
      <c r="W13" s="595"/>
      <c r="X13" s="595"/>
      <c r="Y13" s="596"/>
      <c r="Z13" s="683" t="s">
        <v>206</v>
      </c>
      <c r="AA13" s="683"/>
      <c r="AB13" s="683"/>
      <c r="AC13" s="683"/>
      <c r="AD13" s="684" t="s">
        <v>118</v>
      </c>
      <c r="AE13" s="684"/>
      <c r="AF13" s="684"/>
      <c r="AG13" s="684"/>
      <c r="AH13" s="684"/>
      <c r="AI13" s="684"/>
      <c r="AJ13" s="684"/>
      <c r="AK13" s="684"/>
      <c r="AL13" s="597" t="s">
        <v>207</v>
      </c>
      <c r="AM13" s="685"/>
      <c r="AN13" s="685"/>
      <c r="AO13" s="686"/>
      <c r="AP13" s="591" t="s">
        <v>223</v>
      </c>
      <c r="AQ13" s="592"/>
      <c r="AR13" s="592"/>
      <c r="AS13" s="592"/>
      <c r="AT13" s="592"/>
      <c r="AU13" s="592"/>
      <c r="AV13" s="592"/>
      <c r="AW13" s="592"/>
      <c r="AX13" s="592"/>
      <c r="AY13" s="592"/>
      <c r="AZ13" s="592"/>
      <c r="BA13" s="592"/>
      <c r="BB13" s="592"/>
      <c r="BC13" s="593"/>
      <c r="BD13" s="594">
        <v>537230</v>
      </c>
      <c r="BE13" s="595"/>
      <c r="BF13" s="595"/>
      <c r="BG13" s="595"/>
      <c r="BH13" s="595"/>
      <c r="BI13" s="595"/>
      <c r="BJ13" s="595"/>
      <c r="BK13" s="596"/>
      <c r="BL13" s="683">
        <v>0.4</v>
      </c>
      <c r="BM13" s="683"/>
      <c r="BN13" s="683"/>
      <c r="BO13" s="683"/>
      <c r="BP13" s="684" t="s">
        <v>207</v>
      </c>
      <c r="BQ13" s="684"/>
      <c r="BR13" s="684"/>
      <c r="BS13" s="684"/>
      <c r="BT13" s="684"/>
      <c r="BU13" s="684"/>
      <c r="BV13" s="684"/>
      <c r="BW13" s="687"/>
      <c r="BY13" s="591" t="s">
        <v>224</v>
      </c>
      <c r="BZ13" s="592"/>
      <c r="CA13" s="592"/>
      <c r="CB13" s="592"/>
      <c r="CC13" s="592"/>
      <c r="CD13" s="592"/>
      <c r="CE13" s="592"/>
      <c r="CF13" s="592"/>
      <c r="CG13" s="592"/>
      <c r="CH13" s="592"/>
      <c r="CI13" s="592"/>
      <c r="CJ13" s="592"/>
      <c r="CK13" s="592"/>
      <c r="CL13" s="593"/>
      <c r="CM13" s="594">
        <v>85444548</v>
      </c>
      <c r="CN13" s="595"/>
      <c r="CO13" s="595"/>
      <c r="CP13" s="595"/>
      <c r="CQ13" s="595"/>
      <c r="CR13" s="595"/>
      <c r="CS13" s="595"/>
      <c r="CT13" s="596"/>
      <c r="CU13" s="683">
        <v>14.9</v>
      </c>
      <c r="CV13" s="683"/>
      <c r="CW13" s="683"/>
      <c r="CX13" s="683"/>
      <c r="CY13" s="600">
        <v>75384033</v>
      </c>
      <c r="CZ13" s="595"/>
      <c r="DA13" s="595"/>
      <c r="DB13" s="595"/>
      <c r="DC13" s="595"/>
      <c r="DD13" s="595"/>
      <c r="DE13" s="595"/>
      <c r="DF13" s="595"/>
      <c r="DG13" s="595"/>
      <c r="DH13" s="595"/>
      <c r="DI13" s="595"/>
      <c r="DJ13" s="595"/>
      <c r="DK13" s="596"/>
      <c r="DL13" s="600">
        <v>13644521</v>
      </c>
      <c r="DM13" s="595"/>
      <c r="DN13" s="595"/>
      <c r="DO13" s="595"/>
      <c r="DP13" s="595"/>
      <c r="DQ13" s="595"/>
      <c r="DR13" s="595"/>
      <c r="DS13" s="595"/>
      <c r="DT13" s="595"/>
      <c r="DU13" s="595"/>
      <c r="DV13" s="595"/>
      <c r="DW13" s="595"/>
      <c r="DX13" s="689"/>
    </row>
    <row r="14" spans="2:138" ht="11.25" customHeight="1" x14ac:dyDescent="0.2">
      <c r="B14" s="591" t="s">
        <v>225</v>
      </c>
      <c r="C14" s="592"/>
      <c r="D14" s="592"/>
      <c r="E14" s="592"/>
      <c r="F14" s="592"/>
      <c r="G14" s="592"/>
      <c r="H14" s="592"/>
      <c r="I14" s="592"/>
      <c r="J14" s="592"/>
      <c r="K14" s="592"/>
      <c r="L14" s="592"/>
      <c r="M14" s="592"/>
      <c r="N14" s="592"/>
      <c r="O14" s="592"/>
      <c r="P14" s="592"/>
      <c r="Q14" s="593"/>
      <c r="R14" s="594">
        <v>517191</v>
      </c>
      <c r="S14" s="595"/>
      <c r="T14" s="595"/>
      <c r="U14" s="595"/>
      <c r="V14" s="595"/>
      <c r="W14" s="595"/>
      <c r="X14" s="595"/>
      <c r="Y14" s="596"/>
      <c r="Z14" s="683">
        <v>0.1</v>
      </c>
      <c r="AA14" s="683"/>
      <c r="AB14" s="683"/>
      <c r="AC14" s="683"/>
      <c r="AD14" s="684">
        <v>517191</v>
      </c>
      <c r="AE14" s="684"/>
      <c r="AF14" s="684"/>
      <c r="AG14" s="684"/>
      <c r="AH14" s="684"/>
      <c r="AI14" s="684"/>
      <c r="AJ14" s="684"/>
      <c r="AK14" s="684"/>
      <c r="AL14" s="597">
        <v>0.2</v>
      </c>
      <c r="AM14" s="685"/>
      <c r="AN14" s="685"/>
      <c r="AO14" s="686"/>
      <c r="AP14" s="591" t="s">
        <v>226</v>
      </c>
      <c r="AQ14" s="592"/>
      <c r="AR14" s="592"/>
      <c r="AS14" s="592"/>
      <c r="AT14" s="592"/>
      <c r="AU14" s="592"/>
      <c r="AV14" s="592"/>
      <c r="AW14" s="592"/>
      <c r="AX14" s="592"/>
      <c r="AY14" s="592"/>
      <c r="AZ14" s="592"/>
      <c r="BA14" s="592"/>
      <c r="BB14" s="592"/>
      <c r="BC14" s="593"/>
      <c r="BD14" s="594">
        <v>486816</v>
      </c>
      <c r="BE14" s="595"/>
      <c r="BF14" s="595"/>
      <c r="BG14" s="595"/>
      <c r="BH14" s="595"/>
      <c r="BI14" s="595"/>
      <c r="BJ14" s="595"/>
      <c r="BK14" s="596"/>
      <c r="BL14" s="683">
        <v>0.4</v>
      </c>
      <c r="BM14" s="683"/>
      <c r="BN14" s="683"/>
      <c r="BO14" s="683"/>
      <c r="BP14" s="684" t="s">
        <v>118</v>
      </c>
      <c r="BQ14" s="684"/>
      <c r="BR14" s="684"/>
      <c r="BS14" s="684"/>
      <c r="BT14" s="684"/>
      <c r="BU14" s="684"/>
      <c r="BV14" s="684"/>
      <c r="BW14" s="687"/>
      <c r="BY14" s="591" t="s">
        <v>227</v>
      </c>
      <c r="BZ14" s="592"/>
      <c r="CA14" s="592"/>
      <c r="CB14" s="592"/>
      <c r="CC14" s="592"/>
      <c r="CD14" s="592"/>
      <c r="CE14" s="592"/>
      <c r="CF14" s="592"/>
      <c r="CG14" s="592"/>
      <c r="CH14" s="592"/>
      <c r="CI14" s="592"/>
      <c r="CJ14" s="592"/>
      <c r="CK14" s="592"/>
      <c r="CL14" s="593"/>
      <c r="CM14" s="594">
        <v>26817100</v>
      </c>
      <c r="CN14" s="595"/>
      <c r="CO14" s="595"/>
      <c r="CP14" s="595"/>
      <c r="CQ14" s="595"/>
      <c r="CR14" s="595"/>
      <c r="CS14" s="595"/>
      <c r="CT14" s="596"/>
      <c r="CU14" s="683">
        <v>4.7</v>
      </c>
      <c r="CV14" s="683"/>
      <c r="CW14" s="683"/>
      <c r="CX14" s="683"/>
      <c r="CY14" s="600">
        <v>2351542</v>
      </c>
      <c r="CZ14" s="595"/>
      <c r="DA14" s="595"/>
      <c r="DB14" s="595"/>
      <c r="DC14" s="595"/>
      <c r="DD14" s="595"/>
      <c r="DE14" s="595"/>
      <c r="DF14" s="595"/>
      <c r="DG14" s="595"/>
      <c r="DH14" s="595"/>
      <c r="DI14" s="595"/>
      <c r="DJ14" s="595"/>
      <c r="DK14" s="596"/>
      <c r="DL14" s="600">
        <v>23481392</v>
      </c>
      <c r="DM14" s="595"/>
      <c r="DN14" s="595"/>
      <c r="DO14" s="595"/>
      <c r="DP14" s="595"/>
      <c r="DQ14" s="595"/>
      <c r="DR14" s="595"/>
      <c r="DS14" s="595"/>
      <c r="DT14" s="595"/>
      <c r="DU14" s="595"/>
      <c r="DV14" s="595"/>
      <c r="DW14" s="595"/>
      <c r="DX14" s="689"/>
    </row>
    <row r="15" spans="2:138" ht="11.25" customHeight="1" x14ac:dyDescent="0.2">
      <c r="B15" s="591" t="s">
        <v>228</v>
      </c>
      <c r="C15" s="592"/>
      <c r="D15" s="592"/>
      <c r="E15" s="592"/>
      <c r="F15" s="592"/>
      <c r="G15" s="592"/>
      <c r="H15" s="592"/>
      <c r="I15" s="592"/>
      <c r="J15" s="592"/>
      <c r="K15" s="592"/>
      <c r="L15" s="592"/>
      <c r="M15" s="592"/>
      <c r="N15" s="592"/>
      <c r="O15" s="592"/>
      <c r="P15" s="592"/>
      <c r="Q15" s="593"/>
      <c r="R15" s="594">
        <v>167449463</v>
      </c>
      <c r="S15" s="595"/>
      <c r="T15" s="595"/>
      <c r="U15" s="595"/>
      <c r="V15" s="595"/>
      <c r="W15" s="595"/>
      <c r="X15" s="595"/>
      <c r="Y15" s="596"/>
      <c r="Z15" s="683">
        <v>28.3</v>
      </c>
      <c r="AA15" s="683"/>
      <c r="AB15" s="683"/>
      <c r="AC15" s="683"/>
      <c r="AD15" s="684">
        <v>164436165</v>
      </c>
      <c r="AE15" s="684"/>
      <c r="AF15" s="684"/>
      <c r="AG15" s="684"/>
      <c r="AH15" s="684"/>
      <c r="AI15" s="684"/>
      <c r="AJ15" s="684"/>
      <c r="AK15" s="684"/>
      <c r="AL15" s="597">
        <v>54.8</v>
      </c>
      <c r="AM15" s="685"/>
      <c r="AN15" s="685"/>
      <c r="AO15" s="686"/>
      <c r="AP15" s="591" t="s">
        <v>229</v>
      </c>
      <c r="AQ15" s="592"/>
      <c r="AR15" s="592"/>
      <c r="AS15" s="592"/>
      <c r="AT15" s="592"/>
      <c r="AU15" s="592"/>
      <c r="AV15" s="592"/>
      <c r="AW15" s="592"/>
      <c r="AX15" s="592"/>
      <c r="AY15" s="592"/>
      <c r="AZ15" s="592"/>
      <c r="BA15" s="592"/>
      <c r="BB15" s="592"/>
      <c r="BC15" s="593"/>
      <c r="BD15" s="594">
        <v>25400953</v>
      </c>
      <c r="BE15" s="595"/>
      <c r="BF15" s="595"/>
      <c r="BG15" s="595"/>
      <c r="BH15" s="595"/>
      <c r="BI15" s="595"/>
      <c r="BJ15" s="595"/>
      <c r="BK15" s="596"/>
      <c r="BL15" s="683">
        <v>18.399999999999999</v>
      </c>
      <c r="BM15" s="683"/>
      <c r="BN15" s="683"/>
      <c r="BO15" s="683"/>
      <c r="BP15" s="684" t="s">
        <v>206</v>
      </c>
      <c r="BQ15" s="684"/>
      <c r="BR15" s="684"/>
      <c r="BS15" s="684"/>
      <c r="BT15" s="684"/>
      <c r="BU15" s="684"/>
      <c r="BV15" s="684"/>
      <c r="BW15" s="687"/>
      <c r="BY15" s="591" t="s">
        <v>230</v>
      </c>
      <c r="BZ15" s="592"/>
      <c r="CA15" s="592"/>
      <c r="CB15" s="592"/>
      <c r="CC15" s="592"/>
      <c r="CD15" s="592"/>
      <c r="CE15" s="592"/>
      <c r="CF15" s="592"/>
      <c r="CG15" s="592"/>
      <c r="CH15" s="592"/>
      <c r="CI15" s="592"/>
      <c r="CJ15" s="592"/>
      <c r="CK15" s="592"/>
      <c r="CL15" s="593"/>
      <c r="CM15" s="594" t="s">
        <v>207</v>
      </c>
      <c r="CN15" s="595"/>
      <c r="CO15" s="595"/>
      <c r="CP15" s="595"/>
      <c r="CQ15" s="595"/>
      <c r="CR15" s="595"/>
      <c r="CS15" s="595"/>
      <c r="CT15" s="596"/>
      <c r="CU15" s="683" t="s">
        <v>118</v>
      </c>
      <c r="CV15" s="683"/>
      <c r="CW15" s="683"/>
      <c r="CX15" s="683"/>
      <c r="CY15" s="600" t="s">
        <v>206</v>
      </c>
      <c r="CZ15" s="595"/>
      <c r="DA15" s="595"/>
      <c r="DB15" s="595"/>
      <c r="DC15" s="595"/>
      <c r="DD15" s="595"/>
      <c r="DE15" s="595"/>
      <c r="DF15" s="595"/>
      <c r="DG15" s="595"/>
      <c r="DH15" s="595"/>
      <c r="DI15" s="595"/>
      <c r="DJ15" s="595"/>
      <c r="DK15" s="596"/>
      <c r="DL15" s="600" t="s">
        <v>207</v>
      </c>
      <c r="DM15" s="595"/>
      <c r="DN15" s="595"/>
      <c r="DO15" s="595"/>
      <c r="DP15" s="595"/>
      <c r="DQ15" s="595"/>
      <c r="DR15" s="595"/>
      <c r="DS15" s="595"/>
      <c r="DT15" s="595"/>
      <c r="DU15" s="595"/>
      <c r="DV15" s="595"/>
      <c r="DW15" s="595"/>
      <c r="DX15" s="689"/>
    </row>
    <row r="16" spans="2:138" ht="11.25" customHeight="1" x14ac:dyDescent="0.2">
      <c r="B16" s="591" t="s">
        <v>231</v>
      </c>
      <c r="C16" s="592"/>
      <c r="D16" s="592"/>
      <c r="E16" s="592"/>
      <c r="F16" s="592"/>
      <c r="G16" s="592"/>
      <c r="H16" s="592"/>
      <c r="I16" s="592"/>
      <c r="J16" s="592"/>
      <c r="K16" s="592"/>
      <c r="L16" s="592"/>
      <c r="M16" s="592"/>
      <c r="N16" s="592"/>
      <c r="O16" s="592"/>
      <c r="P16" s="592"/>
      <c r="Q16" s="593"/>
      <c r="R16" s="594">
        <v>164436165</v>
      </c>
      <c r="S16" s="595"/>
      <c r="T16" s="595"/>
      <c r="U16" s="595"/>
      <c r="V16" s="595"/>
      <c r="W16" s="595"/>
      <c r="X16" s="595"/>
      <c r="Y16" s="596"/>
      <c r="Z16" s="597">
        <v>27.8</v>
      </c>
      <c r="AA16" s="685"/>
      <c r="AB16" s="685"/>
      <c r="AC16" s="688"/>
      <c r="AD16" s="600">
        <v>164436165</v>
      </c>
      <c r="AE16" s="595"/>
      <c r="AF16" s="595"/>
      <c r="AG16" s="595"/>
      <c r="AH16" s="595"/>
      <c r="AI16" s="595"/>
      <c r="AJ16" s="595"/>
      <c r="AK16" s="596"/>
      <c r="AL16" s="597">
        <v>54.8</v>
      </c>
      <c r="AM16" s="685"/>
      <c r="AN16" s="685"/>
      <c r="AO16" s="686"/>
      <c r="AP16" s="591" t="s">
        <v>232</v>
      </c>
      <c r="AQ16" s="592"/>
      <c r="AR16" s="592"/>
      <c r="AS16" s="592"/>
      <c r="AT16" s="592"/>
      <c r="AU16" s="592"/>
      <c r="AV16" s="592"/>
      <c r="AW16" s="592"/>
      <c r="AX16" s="592"/>
      <c r="AY16" s="592"/>
      <c r="AZ16" s="592"/>
      <c r="BA16" s="592"/>
      <c r="BB16" s="592"/>
      <c r="BC16" s="593"/>
      <c r="BD16" s="594">
        <v>1050680</v>
      </c>
      <c r="BE16" s="595"/>
      <c r="BF16" s="595"/>
      <c r="BG16" s="595"/>
      <c r="BH16" s="595"/>
      <c r="BI16" s="595"/>
      <c r="BJ16" s="595"/>
      <c r="BK16" s="596"/>
      <c r="BL16" s="683">
        <v>0.8</v>
      </c>
      <c r="BM16" s="683"/>
      <c r="BN16" s="683"/>
      <c r="BO16" s="683"/>
      <c r="BP16" s="684" t="s">
        <v>207</v>
      </c>
      <c r="BQ16" s="684"/>
      <c r="BR16" s="684"/>
      <c r="BS16" s="684"/>
      <c r="BT16" s="684"/>
      <c r="BU16" s="684"/>
      <c r="BV16" s="684"/>
      <c r="BW16" s="687"/>
      <c r="BY16" s="591" t="s">
        <v>233</v>
      </c>
      <c r="BZ16" s="592"/>
      <c r="CA16" s="592"/>
      <c r="CB16" s="592"/>
      <c r="CC16" s="592"/>
      <c r="CD16" s="592"/>
      <c r="CE16" s="592"/>
      <c r="CF16" s="592"/>
      <c r="CG16" s="592"/>
      <c r="CH16" s="592"/>
      <c r="CI16" s="592"/>
      <c r="CJ16" s="592"/>
      <c r="CK16" s="592"/>
      <c r="CL16" s="593"/>
      <c r="CM16" s="594">
        <v>126262764</v>
      </c>
      <c r="CN16" s="595"/>
      <c r="CO16" s="595"/>
      <c r="CP16" s="595"/>
      <c r="CQ16" s="595"/>
      <c r="CR16" s="595"/>
      <c r="CS16" s="595"/>
      <c r="CT16" s="596"/>
      <c r="CU16" s="683">
        <v>22</v>
      </c>
      <c r="CV16" s="683"/>
      <c r="CW16" s="683"/>
      <c r="CX16" s="683"/>
      <c r="CY16" s="600">
        <v>11444924</v>
      </c>
      <c r="CZ16" s="595"/>
      <c r="DA16" s="595"/>
      <c r="DB16" s="595"/>
      <c r="DC16" s="595"/>
      <c r="DD16" s="595"/>
      <c r="DE16" s="595"/>
      <c r="DF16" s="595"/>
      <c r="DG16" s="595"/>
      <c r="DH16" s="595"/>
      <c r="DI16" s="595"/>
      <c r="DJ16" s="595"/>
      <c r="DK16" s="596"/>
      <c r="DL16" s="600">
        <v>90297713</v>
      </c>
      <c r="DM16" s="595"/>
      <c r="DN16" s="595"/>
      <c r="DO16" s="595"/>
      <c r="DP16" s="595"/>
      <c r="DQ16" s="595"/>
      <c r="DR16" s="595"/>
      <c r="DS16" s="595"/>
      <c r="DT16" s="595"/>
      <c r="DU16" s="595"/>
      <c r="DV16" s="595"/>
      <c r="DW16" s="595"/>
      <c r="DX16" s="689"/>
    </row>
    <row r="17" spans="2:128" ht="11.25" customHeight="1" x14ac:dyDescent="0.2">
      <c r="B17" s="591" t="s">
        <v>234</v>
      </c>
      <c r="C17" s="592"/>
      <c r="D17" s="592"/>
      <c r="E17" s="592"/>
      <c r="F17" s="592"/>
      <c r="G17" s="592"/>
      <c r="H17" s="592"/>
      <c r="I17" s="592"/>
      <c r="J17" s="592"/>
      <c r="K17" s="592"/>
      <c r="L17" s="592"/>
      <c r="M17" s="592"/>
      <c r="N17" s="592"/>
      <c r="O17" s="592"/>
      <c r="P17" s="592"/>
      <c r="Q17" s="593"/>
      <c r="R17" s="594">
        <v>3002984</v>
      </c>
      <c r="S17" s="595"/>
      <c r="T17" s="595"/>
      <c r="U17" s="595"/>
      <c r="V17" s="595"/>
      <c r="W17" s="595"/>
      <c r="X17" s="595"/>
      <c r="Y17" s="596"/>
      <c r="Z17" s="597">
        <v>0.5</v>
      </c>
      <c r="AA17" s="685"/>
      <c r="AB17" s="685"/>
      <c r="AC17" s="688"/>
      <c r="AD17" s="600" t="s">
        <v>206</v>
      </c>
      <c r="AE17" s="595"/>
      <c r="AF17" s="595"/>
      <c r="AG17" s="595"/>
      <c r="AH17" s="595"/>
      <c r="AI17" s="595"/>
      <c r="AJ17" s="595"/>
      <c r="AK17" s="596"/>
      <c r="AL17" s="597" t="s">
        <v>118</v>
      </c>
      <c r="AM17" s="685"/>
      <c r="AN17" s="685"/>
      <c r="AO17" s="686"/>
      <c r="AP17" s="591" t="s">
        <v>235</v>
      </c>
      <c r="AQ17" s="592"/>
      <c r="AR17" s="592"/>
      <c r="AS17" s="592"/>
      <c r="AT17" s="592"/>
      <c r="AU17" s="592"/>
      <c r="AV17" s="592"/>
      <c r="AW17" s="592"/>
      <c r="AX17" s="592"/>
      <c r="AY17" s="592"/>
      <c r="AZ17" s="592"/>
      <c r="BA17" s="592"/>
      <c r="BB17" s="592"/>
      <c r="BC17" s="593"/>
      <c r="BD17" s="594">
        <v>24350273</v>
      </c>
      <c r="BE17" s="595"/>
      <c r="BF17" s="595"/>
      <c r="BG17" s="595"/>
      <c r="BH17" s="595"/>
      <c r="BI17" s="595"/>
      <c r="BJ17" s="595"/>
      <c r="BK17" s="596"/>
      <c r="BL17" s="683">
        <v>17.600000000000001</v>
      </c>
      <c r="BM17" s="683"/>
      <c r="BN17" s="683"/>
      <c r="BO17" s="683"/>
      <c r="BP17" s="684" t="s">
        <v>118</v>
      </c>
      <c r="BQ17" s="684"/>
      <c r="BR17" s="684"/>
      <c r="BS17" s="684"/>
      <c r="BT17" s="684"/>
      <c r="BU17" s="684"/>
      <c r="BV17" s="684"/>
      <c r="BW17" s="687"/>
      <c r="BY17" s="591" t="s">
        <v>236</v>
      </c>
      <c r="BZ17" s="592"/>
      <c r="CA17" s="592"/>
      <c r="CB17" s="592"/>
      <c r="CC17" s="592"/>
      <c r="CD17" s="592"/>
      <c r="CE17" s="592"/>
      <c r="CF17" s="592"/>
      <c r="CG17" s="592"/>
      <c r="CH17" s="592"/>
      <c r="CI17" s="592"/>
      <c r="CJ17" s="592"/>
      <c r="CK17" s="592"/>
      <c r="CL17" s="593"/>
      <c r="CM17" s="594">
        <v>14281019</v>
      </c>
      <c r="CN17" s="595"/>
      <c r="CO17" s="595"/>
      <c r="CP17" s="595"/>
      <c r="CQ17" s="595"/>
      <c r="CR17" s="595"/>
      <c r="CS17" s="595"/>
      <c r="CT17" s="596"/>
      <c r="CU17" s="683">
        <v>2.5</v>
      </c>
      <c r="CV17" s="683"/>
      <c r="CW17" s="683"/>
      <c r="CX17" s="683"/>
      <c r="CY17" s="600" t="s">
        <v>207</v>
      </c>
      <c r="CZ17" s="595"/>
      <c r="DA17" s="595"/>
      <c r="DB17" s="595"/>
      <c r="DC17" s="595"/>
      <c r="DD17" s="595"/>
      <c r="DE17" s="595"/>
      <c r="DF17" s="595"/>
      <c r="DG17" s="595"/>
      <c r="DH17" s="595"/>
      <c r="DI17" s="595"/>
      <c r="DJ17" s="595"/>
      <c r="DK17" s="596"/>
      <c r="DL17" s="600">
        <v>143972</v>
      </c>
      <c r="DM17" s="595"/>
      <c r="DN17" s="595"/>
      <c r="DO17" s="595"/>
      <c r="DP17" s="595"/>
      <c r="DQ17" s="595"/>
      <c r="DR17" s="595"/>
      <c r="DS17" s="595"/>
      <c r="DT17" s="595"/>
      <c r="DU17" s="595"/>
      <c r="DV17" s="595"/>
      <c r="DW17" s="595"/>
      <c r="DX17" s="689"/>
    </row>
    <row r="18" spans="2:128" ht="11.25" customHeight="1" x14ac:dyDescent="0.2">
      <c r="B18" s="591" t="s">
        <v>237</v>
      </c>
      <c r="C18" s="592"/>
      <c r="D18" s="592"/>
      <c r="E18" s="592"/>
      <c r="F18" s="592"/>
      <c r="G18" s="592"/>
      <c r="H18" s="592"/>
      <c r="I18" s="592"/>
      <c r="J18" s="592"/>
      <c r="K18" s="592"/>
      <c r="L18" s="592"/>
      <c r="M18" s="592"/>
      <c r="N18" s="592"/>
      <c r="O18" s="592"/>
      <c r="P18" s="592"/>
      <c r="Q18" s="593"/>
      <c r="R18" s="594">
        <v>10314</v>
      </c>
      <c r="S18" s="595"/>
      <c r="T18" s="595"/>
      <c r="U18" s="595"/>
      <c r="V18" s="595"/>
      <c r="W18" s="595"/>
      <c r="X18" s="595"/>
      <c r="Y18" s="596"/>
      <c r="Z18" s="597">
        <v>0</v>
      </c>
      <c r="AA18" s="685"/>
      <c r="AB18" s="685"/>
      <c r="AC18" s="688"/>
      <c r="AD18" s="600" t="s">
        <v>206</v>
      </c>
      <c r="AE18" s="595"/>
      <c r="AF18" s="595"/>
      <c r="AG18" s="595"/>
      <c r="AH18" s="595"/>
      <c r="AI18" s="595"/>
      <c r="AJ18" s="595"/>
      <c r="AK18" s="596"/>
      <c r="AL18" s="597" t="s">
        <v>207</v>
      </c>
      <c r="AM18" s="685"/>
      <c r="AN18" s="685"/>
      <c r="AO18" s="686"/>
      <c r="AP18" s="591" t="s">
        <v>238</v>
      </c>
      <c r="AQ18" s="592"/>
      <c r="AR18" s="592"/>
      <c r="AS18" s="592"/>
      <c r="AT18" s="592"/>
      <c r="AU18" s="592"/>
      <c r="AV18" s="592"/>
      <c r="AW18" s="592"/>
      <c r="AX18" s="592"/>
      <c r="AY18" s="592"/>
      <c r="AZ18" s="592"/>
      <c r="BA18" s="592"/>
      <c r="BB18" s="592"/>
      <c r="BC18" s="593"/>
      <c r="BD18" s="594">
        <v>44125026</v>
      </c>
      <c r="BE18" s="595"/>
      <c r="BF18" s="595"/>
      <c r="BG18" s="595"/>
      <c r="BH18" s="595"/>
      <c r="BI18" s="595"/>
      <c r="BJ18" s="595"/>
      <c r="BK18" s="596"/>
      <c r="BL18" s="683">
        <v>32</v>
      </c>
      <c r="BM18" s="683"/>
      <c r="BN18" s="683"/>
      <c r="BO18" s="683"/>
      <c r="BP18" s="684" t="s">
        <v>207</v>
      </c>
      <c r="BQ18" s="684"/>
      <c r="BR18" s="684"/>
      <c r="BS18" s="684"/>
      <c r="BT18" s="684"/>
      <c r="BU18" s="684"/>
      <c r="BV18" s="684"/>
      <c r="BW18" s="687"/>
      <c r="BY18" s="591" t="s">
        <v>239</v>
      </c>
      <c r="BZ18" s="592"/>
      <c r="CA18" s="592"/>
      <c r="CB18" s="592"/>
      <c r="CC18" s="592"/>
      <c r="CD18" s="592"/>
      <c r="CE18" s="592"/>
      <c r="CF18" s="592"/>
      <c r="CG18" s="592"/>
      <c r="CH18" s="592"/>
      <c r="CI18" s="592"/>
      <c r="CJ18" s="592"/>
      <c r="CK18" s="592"/>
      <c r="CL18" s="593"/>
      <c r="CM18" s="594">
        <v>81352351</v>
      </c>
      <c r="CN18" s="595"/>
      <c r="CO18" s="595"/>
      <c r="CP18" s="595"/>
      <c r="CQ18" s="595"/>
      <c r="CR18" s="595"/>
      <c r="CS18" s="595"/>
      <c r="CT18" s="596"/>
      <c r="CU18" s="683">
        <v>14.2</v>
      </c>
      <c r="CV18" s="683"/>
      <c r="CW18" s="683"/>
      <c r="CX18" s="683"/>
      <c r="CY18" s="600" t="s">
        <v>118</v>
      </c>
      <c r="CZ18" s="595"/>
      <c r="DA18" s="595"/>
      <c r="DB18" s="595"/>
      <c r="DC18" s="595"/>
      <c r="DD18" s="595"/>
      <c r="DE18" s="595"/>
      <c r="DF18" s="595"/>
      <c r="DG18" s="595"/>
      <c r="DH18" s="595"/>
      <c r="DI18" s="595"/>
      <c r="DJ18" s="595"/>
      <c r="DK18" s="596"/>
      <c r="DL18" s="600">
        <v>79746885</v>
      </c>
      <c r="DM18" s="595"/>
      <c r="DN18" s="595"/>
      <c r="DO18" s="595"/>
      <c r="DP18" s="595"/>
      <c r="DQ18" s="595"/>
      <c r="DR18" s="595"/>
      <c r="DS18" s="595"/>
      <c r="DT18" s="595"/>
      <c r="DU18" s="595"/>
      <c r="DV18" s="595"/>
      <c r="DW18" s="595"/>
      <c r="DX18" s="689"/>
    </row>
    <row r="19" spans="2:128" ht="11.25" customHeight="1" x14ac:dyDescent="0.2">
      <c r="B19" s="591" t="s">
        <v>240</v>
      </c>
      <c r="C19" s="592"/>
      <c r="D19" s="592"/>
      <c r="E19" s="592"/>
      <c r="F19" s="592"/>
      <c r="G19" s="592"/>
      <c r="H19" s="592"/>
      <c r="I19" s="592"/>
      <c r="J19" s="592"/>
      <c r="K19" s="592"/>
      <c r="L19" s="592"/>
      <c r="M19" s="592"/>
      <c r="N19" s="592"/>
      <c r="O19" s="592"/>
      <c r="P19" s="592"/>
      <c r="Q19" s="593"/>
      <c r="R19" s="594">
        <v>327395938</v>
      </c>
      <c r="S19" s="595"/>
      <c r="T19" s="595"/>
      <c r="U19" s="595"/>
      <c r="V19" s="595"/>
      <c r="W19" s="595"/>
      <c r="X19" s="595"/>
      <c r="Y19" s="596"/>
      <c r="Z19" s="597">
        <v>55.3</v>
      </c>
      <c r="AA19" s="685"/>
      <c r="AB19" s="685"/>
      <c r="AC19" s="688"/>
      <c r="AD19" s="600">
        <v>299109323</v>
      </c>
      <c r="AE19" s="595"/>
      <c r="AF19" s="595"/>
      <c r="AG19" s="595"/>
      <c r="AH19" s="595"/>
      <c r="AI19" s="595"/>
      <c r="AJ19" s="595"/>
      <c r="AK19" s="596"/>
      <c r="AL19" s="597">
        <v>99.6</v>
      </c>
      <c r="AM19" s="685"/>
      <c r="AN19" s="685"/>
      <c r="AO19" s="686"/>
      <c r="AP19" s="591" t="s">
        <v>241</v>
      </c>
      <c r="AQ19" s="592"/>
      <c r="AR19" s="592"/>
      <c r="AS19" s="592"/>
      <c r="AT19" s="592"/>
      <c r="AU19" s="592"/>
      <c r="AV19" s="592"/>
      <c r="AW19" s="592"/>
      <c r="AX19" s="592"/>
      <c r="AY19" s="592"/>
      <c r="AZ19" s="592"/>
      <c r="BA19" s="592"/>
      <c r="BB19" s="592"/>
      <c r="BC19" s="593"/>
      <c r="BD19" s="594">
        <v>2539173</v>
      </c>
      <c r="BE19" s="595"/>
      <c r="BF19" s="595"/>
      <c r="BG19" s="595"/>
      <c r="BH19" s="595"/>
      <c r="BI19" s="595"/>
      <c r="BJ19" s="595"/>
      <c r="BK19" s="596"/>
      <c r="BL19" s="683">
        <v>1.8</v>
      </c>
      <c r="BM19" s="683"/>
      <c r="BN19" s="683"/>
      <c r="BO19" s="683"/>
      <c r="BP19" s="684" t="s">
        <v>207</v>
      </c>
      <c r="BQ19" s="684"/>
      <c r="BR19" s="684"/>
      <c r="BS19" s="684"/>
      <c r="BT19" s="684"/>
      <c r="BU19" s="684"/>
      <c r="BV19" s="684"/>
      <c r="BW19" s="687"/>
      <c r="BY19" s="591" t="s">
        <v>242</v>
      </c>
      <c r="BZ19" s="592"/>
      <c r="CA19" s="592"/>
      <c r="CB19" s="592"/>
      <c r="CC19" s="592"/>
      <c r="CD19" s="592"/>
      <c r="CE19" s="592"/>
      <c r="CF19" s="592"/>
      <c r="CG19" s="592"/>
      <c r="CH19" s="592"/>
      <c r="CI19" s="592"/>
      <c r="CJ19" s="592"/>
      <c r="CK19" s="592"/>
      <c r="CL19" s="593"/>
      <c r="CM19" s="594" t="s">
        <v>118</v>
      </c>
      <c r="CN19" s="595"/>
      <c r="CO19" s="595"/>
      <c r="CP19" s="595"/>
      <c r="CQ19" s="595"/>
      <c r="CR19" s="595"/>
      <c r="CS19" s="595"/>
      <c r="CT19" s="596"/>
      <c r="CU19" s="683" t="s">
        <v>206</v>
      </c>
      <c r="CV19" s="683"/>
      <c r="CW19" s="683"/>
      <c r="CX19" s="683"/>
      <c r="CY19" s="600" t="s">
        <v>206</v>
      </c>
      <c r="CZ19" s="595"/>
      <c r="DA19" s="595"/>
      <c r="DB19" s="595"/>
      <c r="DC19" s="595"/>
      <c r="DD19" s="595"/>
      <c r="DE19" s="595"/>
      <c r="DF19" s="595"/>
      <c r="DG19" s="595"/>
      <c r="DH19" s="595"/>
      <c r="DI19" s="595"/>
      <c r="DJ19" s="595"/>
      <c r="DK19" s="596"/>
      <c r="DL19" s="600" t="s">
        <v>206</v>
      </c>
      <c r="DM19" s="595"/>
      <c r="DN19" s="595"/>
      <c r="DO19" s="595"/>
      <c r="DP19" s="595"/>
      <c r="DQ19" s="595"/>
      <c r="DR19" s="595"/>
      <c r="DS19" s="595"/>
      <c r="DT19" s="595"/>
      <c r="DU19" s="595"/>
      <c r="DV19" s="595"/>
      <c r="DW19" s="595"/>
      <c r="DX19" s="689"/>
    </row>
    <row r="20" spans="2:128" ht="11.25" customHeight="1" x14ac:dyDescent="0.2">
      <c r="B20" s="591" t="s">
        <v>243</v>
      </c>
      <c r="C20" s="592"/>
      <c r="D20" s="592"/>
      <c r="E20" s="592"/>
      <c r="F20" s="592"/>
      <c r="G20" s="592"/>
      <c r="H20" s="592"/>
      <c r="I20" s="592"/>
      <c r="J20" s="592"/>
      <c r="K20" s="592"/>
      <c r="L20" s="592"/>
      <c r="M20" s="592"/>
      <c r="N20" s="592"/>
      <c r="O20" s="592"/>
      <c r="P20" s="592"/>
      <c r="Q20" s="593"/>
      <c r="R20" s="594">
        <v>340212</v>
      </c>
      <c r="S20" s="595"/>
      <c r="T20" s="595"/>
      <c r="U20" s="595"/>
      <c r="V20" s="595"/>
      <c r="W20" s="595"/>
      <c r="X20" s="595"/>
      <c r="Y20" s="596"/>
      <c r="Z20" s="597">
        <v>0.1</v>
      </c>
      <c r="AA20" s="685"/>
      <c r="AB20" s="685"/>
      <c r="AC20" s="688"/>
      <c r="AD20" s="600">
        <v>340212</v>
      </c>
      <c r="AE20" s="595"/>
      <c r="AF20" s="595"/>
      <c r="AG20" s="595"/>
      <c r="AH20" s="595"/>
      <c r="AI20" s="595"/>
      <c r="AJ20" s="595"/>
      <c r="AK20" s="596"/>
      <c r="AL20" s="597">
        <v>0.1</v>
      </c>
      <c r="AM20" s="685"/>
      <c r="AN20" s="685"/>
      <c r="AO20" s="686"/>
      <c r="AP20" s="690" t="s">
        <v>244</v>
      </c>
      <c r="AQ20" s="691"/>
      <c r="AR20" s="691"/>
      <c r="AS20" s="691"/>
      <c r="AT20" s="691"/>
      <c r="AU20" s="691"/>
      <c r="AV20" s="691"/>
      <c r="AW20" s="691"/>
      <c r="AX20" s="691"/>
      <c r="AY20" s="691"/>
      <c r="AZ20" s="691"/>
      <c r="BA20" s="691"/>
      <c r="BB20" s="691"/>
      <c r="BC20" s="692"/>
      <c r="BD20" s="594">
        <v>1275430</v>
      </c>
      <c r="BE20" s="595"/>
      <c r="BF20" s="595"/>
      <c r="BG20" s="595"/>
      <c r="BH20" s="595"/>
      <c r="BI20" s="595"/>
      <c r="BJ20" s="595"/>
      <c r="BK20" s="596"/>
      <c r="BL20" s="683">
        <v>0.9</v>
      </c>
      <c r="BM20" s="683"/>
      <c r="BN20" s="683"/>
      <c r="BO20" s="683"/>
      <c r="BP20" s="684" t="s">
        <v>118</v>
      </c>
      <c r="BQ20" s="684"/>
      <c r="BR20" s="684"/>
      <c r="BS20" s="684"/>
      <c r="BT20" s="684"/>
      <c r="BU20" s="684"/>
      <c r="BV20" s="684"/>
      <c r="BW20" s="687"/>
      <c r="BY20" s="690" t="s">
        <v>245</v>
      </c>
      <c r="BZ20" s="691"/>
      <c r="CA20" s="691"/>
      <c r="CB20" s="691"/>
      <c r="CC20" s="691"/>
      <c r="CD20" s="691"/>
      <c r="CE20" s="691"/>
      <c r="CF20" s="691"/>
      <c r="CG20" s="691"/>
      <c r="CH20" s="691"/>
      <c r="CI20" s="691"/>
      <c r="CJ20" s="691"/>
      <c r="CK20" s="691"/>
      <c r="CL20" s="692"/>
      <c r="CM20" s="594" t="s">
        <v>206</v>
      </c>
      <c r="CN20" s="595"/>
      <c r="CO20" s="595"/>
      <c r="CP20" s="595"/>
      <c r="CQ20" s="595"/>
      <c r="CR20" s="595"/>
      <c r="CS20" s="595"/>
      <c r="CT20" s="596"/>
      <c r="CU20" s="683" t="s">
        <v>207</v>
      </c>
      <c r="CV20" s="683"/>
      <c r="CW20" s="683"/>
      <c r="CX20" s="683"/>
      <c r="CY20" s="600" t="s">
        <v>207</v>
      </c>
      <c r="CZ20" s="595"/>
      <c r="DA20" s="595"/>
      <c r="DB20" s="595"/>
      <c r="DC20" s="595"/>
      <c r="DD20" s="595"/>
      <c r="DE20" s="595"/>
      <c r="DF20" s="595"/>
      <c r="DG20" s="595"/>
      <c r="DH20" s="595"/>
      <c r="DI20" s="595"/>
      <c r="DJ20" s="595"/>
      <c r="DK20" s="596"/>
      <c r="DL20" s="600" t="s">
        <v>118</v>
      </c>
      <c r="DM20" s="595"/>
      <c r="DN20" s="595"/>
      <c r="DO20" s="595"/>
      <c r="DP20" s="595"/>
      <c r="DQ20" s="595"/>
      <c r="DR20" s="595"/>
      <c r="DS20" s="595"/>
      <c r="DT20" s="595"/>
      <c r="DU20" s="595"/>
      <c r="DV20" s="595"/>
      <c r="DW20" s="595"/>
      <c r="DX20" s="689"/>
    </row>
    <row r="21" spans="2:128" ht="11.25" customHeight="1" x14ac:dyDescent="0.2">
      <c r="B21" s="591" t="s">
        <v>246</v>
      </c>
      <c r="C21" s="592"/>
      <c r="D21" s="592"/>
      <c r="E21" s="592"/>
      <c r="F21" s="592"/>
      <c r="G21" s="592"/>
      <c r="H21" s="592"/>
      <c r="I21" s="592"/>
      <c r="J21" s="592"/>
      <c r="K21" s="592"/>
      <c r="L21" s="592"/>
      <c r="M21" s="592"/>
      <c r="N21" s="592"/>
      <c r="O21" s="592"/>
      <c r="P21" s="592"/>
      <c r="Q21" s="593"/>
      <c r="R21" s="594">
        <v>4305722</v>
      </c>
      <c r="S21" s="595"/>
      <c r="T21" s="595"/>
      <c r="U21" s="595"/>
      <c r="V21" s="595"/>
      <c r="W21" s="595"/>
      <c r="X21" s="595"/>
      <c r="Y21" s="596"/>
      <c r="Z21" s="597">
        <v>0.7</v>
      </c>
      <c r="AA21" s="685"/>
      <c r="AB21" s="685"/>
      <c r="AC21" s="688"/>
      <c r="AD21" s="600" t="s">
        <v>207</v>
      </c>
      <c r="AE21" s="595"/>
      <c r="AF21" s="595"/>
      <c r="AG21" s="595"/>
      <c r="AH21" s="595"/>
      <c r="AI21" s="595"/>
      <c r="AJ21" s="595"/>
      <c r="AK21" s="596"/>
      <c r="AL21" s="597" t="s">
        <v>207</v>
      </c>
      <c r="AM21" s="685"/>
      <c r="AN21" s="685"/>
      <c r="AO21" s="686"/>
      <c r="AP21" s="690" t="s">
        <v>247</v>
      </c>
      <c r="AQ21" s="691"/>
      <c r="AR21" s="691"/>
      <c r="AS21" s="691"/>
      <c r="AT21" s="691"/>
      <c r="AU21" s="691"/>
      <c r="AV21" s="691"/>
      <c r="AW21" s="691"/>
      <c r="AX21" s="691"/>
      <c r="AY21" s="691"/>
      <c r="AZ21" s="691"/>
      <c r="BA21" s="691"/>
      <c r="BB21" s="691"/>
      <c r="BC21" s="692"/>
      <c r="BD21" s="594">
        <v>336783</v>
      </c>
      <c r="BE21" s="595"/>
      <c r="BF21" s="595"/>
      <c r="BG21" s="595"/>
      <c r="BH21" s="595"/>
      <c r="BI21" s="595"/>
      <c r="BJ21" s="595"/>
      <c r="BK21" s="596"/>
      <c r="BL21" s="683">
        <v>0.2</v>
      </c>
      <c r="BM21" s="683"/>
      <c r="BN21" s="683"/>
      <c r="BO21" s="683"/>
      <c r="BP21" s="684" t="s">
        <v>207</v>
      </c>
      <c r="BQ21" s="684"/>
      <c r="BR21" s="684"/>
      <c r="BS21" s="684"/>
      <c r="BT21" s="684"/>
      <c r="BU21" s="684"/>
      <c r="BV21" s="684"/>
      <c r="BW21" s="687"/>
      <c r="BY21" s="690" t="s">
        <v>248</v>
      </c>
      <c r="BZ21" s="691"/>
      <c r="CA21" s="691"/>
      <c r="CB21" s="691"/>
      <c r="CC21" s="691"/>
      <c r="CD21" s="691"/>
      <c r="CE21" s="691"/>
      <c r="CF21" s="691"/>
      <c r="CG21" s="691"/>
      <c r="CH21" s="691"/>
      <c r="CI21" s="691"/>
      <c r="CJ21" s="691"/>
      <c r="CK21" s="691"/>
      <c r="CL21" s="692"/>
      <c r="CM21" s="594">
        <v>234525</v>
      </c>
      <c r="CN21" s="595"/>
      <c r="CO21" s="595"/>
      <c r="CP21" s="595"/>
      <c r="CQ21" s="595"/>
      <c r="CR21" s="595"/>
      <c r="CS21" s="595"/>
      <c r="CT21" s="596"/>
      <c r="CU21" s="683">
        <v>0</v>
      </c>
      <c r="CV21" s="683"/>
      <c r="CW21" s="683"/>
      <c r="CX21" s="683"/>
      <c r="CY21" s="600" t="s">
        <v>118</v>
      </c>
      <c r="CZ21" s="595"/>
      <c r="DA21" s="595"/>
      <c r="DB21" s="595"/>
      <c r="DC21" s="595"/>
      <c r="DD21" s="595"/>
      <c r="DE21" s="595"/>
      <c r="DF21" s="595"/>
      <c r="DG21" s="595"/>
      <c r="DH21" s="595"/>
      <c r="DI21" s="595"/>
      <c r="DJ21" s="595"/>
      <c r="DK21" s="596"/>
      <c r="DL21" s="600">
        <v>234525</v>
      </c>
      <c r="DM21" s="595"/>
      <c r="DN21" s="595"/>
      <c r="DO21" s="595"/>
      <c r="DP21" s="595"/>
      <c r="DQ21" s="595"/>
      <c r="DR21" s="595"/>
      <c r="DS21" s="595"/>
      <c r="DT21" s="595"/>
      <c r="DU21" s="595"/>
      <c r="DV21" s="595"/>
      <c r="DW21" s="595"/>
      <c r="DX21" s="689"/>
    </row>
    <row r="22" spans="2:128" ht="11.25" customHeight="1" x14ac:dyDescent="0.2">
      <c r="B22" s="591" t="s">
        <v>249</v>
      </c>
      <c r="C22" s="592"/>
      <c r="D22" s="592"/>
      <c r="E22" s="592"/>
      <c r="F22" s="592"/>
      <c r="G22" s="592"/>
      <c r="H22" s="592"/>
      <c r="I22" s="592"/>
      <c r="J22" s="592"/>
      <c r="K22" s="592"/>
      <c r="L22" s="592"/>
      <c r="M22" s="592"/>
      <c r="N22" s="592"/>
      <c r="O22" s="592"/>
      <c r="P22" s="592"/>
      <c r="Q22" s="593"/>
      <c r="R22" s="594">
        <v>6015238</v>
      </c>
      <c r="S22" s="595"/>
      <c r="T22" s="595"/>
      <c r="U22" s="595"/>
      <c r="V22" s="595"/>
      <c r="W22" s="595"/>
      <c r="X22" s="595"/>
      <c r="Y22" s="596"/>
      <c r="Z22" s="597">
        <v>1</v>
      </c>
      <c r="AA22" s="685"/>
      <c r="AB22" s="685"/>
      <c r="AC22" s="688"/>
      <c r="AD22" s="600">
        <v>669936</v>
      </c>
      <c r="AE22" s="595"/>
      <c r="AF22" s="595"/>
      <c r="AG22" s="595"/>
      <c r="AH22" s="595"/>
      <c r="AI22" s="595"/>
      <c r="AJ22" s="595"/>
      <c r="AK22" s="596"/>
      <c r="AL22" s="597">
        <v>0.2</v>
      </c>
      <c r="AM22" s="685"/>
      <c r="AN22" s="685"/>
      <c r="AO22" s="686"/>
      <c r="AP22" s="690" t="s">
        <v>250</v>
      </c>
      <c r="AQ22" s="691"/>
      <c r="AR22" s="691"/>
      <c r="AS22" s="691"/>
      <c r="AT22" s="691"/>
      <c r="AU22" s="691"/>
      <c r="AV22" s="691"/>
      <c r="AW22" s="691"/>
      <c r="AX22" s="691"/>
      <c r="AY22" s="691"/>
      <c r="AZ22" s="691"/>
      <c r="BA22" s="691"/>
      <c r="BB22" s="691"/>
      <c r="BC22" s="692"/>
      <c r="BD22" s="594">
        <v>1581953</v>
      </c>
      <c r="BE22" s="595"/>
      <c r="BF22" s="595"/>
      <c r="BG22" s="595"/>
      <c r="BH22" s="595"/>
      <c r="BI22" s="595"/>
      <c r="BJ22" s="595"/>
      <c r="BK22" s="596"/>
      <c r="BL22" s="683">
        <v>1.1000000000000001</v>
      </c>
      <c r="BM22" s="683"/>
      <c r="BN22" s="683"/>
      <c r="BO22" s="683"/>
      <c r="BP22" s="684" t="s">
        <v>118</v>
      </c>
      <c r="BQ22" s="684"/>
      <c r="BR22" s="684"/>
      <c r="BS22" s="684"/>
      <c r="BT22" s="684"/>
      <c r="BU22" s="684"/>
      <c r="BV22" s="684"/>
      <c r="BW22" s="687"/>
      <c r="BY22" s="690" t="s">
        <v>251</v>
      </c>
      <c r="BZ22" s="691"/>
      <c r="CA22" s="691"/>
      <c r="CB22" s="691"/>
      <c r="CC22" s="691"/>
      <c r="CD22" s="691"/>
      <c r="CE22" s="691"/>
      <c r="CF22" s="691"/>
      <c r="CG22" s="691"/>
      <c r="CH22" s="691"/>
      <c r="CI22" s="691"/>
      <c r="CJ22" s="691"/>
      <c r="CK22" s="691"/>
      <c r="CL22" s="692"/>
      <c r="CM22" s="594">
        <v>318697</v>
      </c>
      <c r="CN22" s="595"/>
      <c r="CO22" s="595"/>
      <c r="CP22" s="595"/>
      <c r="CQ22" s="595"/>
      <c r="CR22" s="595"/>
      <c r="CS22" s="595"/>
      <c r="CT22" s="596"/>
      <c r="CU22" s="683">
        <v>0.1</v>
      </c>
      <c r="CV22" s="683"/>
      <c r="CW22" s="683"/>
      <c r="CX22" s="683"/>
      <c r="CY22" s="600" t="s">
        <v>206</v>
      </c>
      <c r="CZ22" s="595"/>
      <c r="DA22" s="595"/>
      <c r="DB22" s="595"/>
      <c r="DC22" s="595"/>
      <c r="DD22" s="595"/>
      <c r="DE22" s="595"/>
      <c r="DF22" s="595"/>
      <c r="DG22" s="595"/>
      <c r="DH22" s="595"/>
      <c r="DI22" s="595"/>
      <c r="DJ22" s="595"/>
      <c r="DK22" s="596"/>
      <c r="DL22" s="600">
        <v>318697</v>
      </c>
      <c r="DM22" s="595"/>
      <c r="DN22" s="595"/>
      <c r="DO22" s="595"/>
      <c r="DP22" s="595"/>
      <c r="DQ22" s="595"/>
      <c r="DR22" s="595"/>
      <c r="DS22" s="595"/>
      <c r="DT22" s="595"/>
      <c r="DU22" s="595"/>
      <c r="DV22" s="595"/>
      <c r="DW22" s="595"/>
      <c r="DX22" s="689"/>
    </row>
    <row r="23" spans="2:128" ht="11.25" customHeight="1" x14ac:dyDescent="0.2">
      <c r="B23" s="591" t="s">
        <v>252</v>
      </c>
      <c r="C23" s="592"/>
      <c r="D23" s="592"/>
      <c r="E23" s="592"/>
      <c r="F23" s="592"/>
      <c r="G23" s="592"/>
      <c r="H23" s="592"/>
      <c r="I23" s="592"/>
      <c r="J23" s="592"/>
      <c r="K23" s="592"/>
      <c r="L23" s="592"/>
      <c r="M23" s="592"/>
      <c r="N23" s="592"/>
      <c r="O23" s="592"/>
      <c r="P23" s="592"/>
      <c r="Q23" s="593"/>
      <c r="R23" s="594">
        <v>1720294</v>
      </c>
      <c r="S23" s="595"/>
      <c r="T23" s="595"/>
      <c r="U23" s="595"/>
      <c r="V23" s="595"/>
      <c r="W23" s="595"/>
      <c r="X23" s="595"/>
      <c r="Y23" s="596"/>
      <c r="Z23" s="597">
        <v>0.3</v>
      </c>
      <c r="AA23" s="685"/>
      <c r="AB23" s="685"/>
      <c r="AC23" s="688"/>
      <c r="AD23" s="600" t="s">
        <v>206</v>
      </c>
      <c r="AE23" s="595"/>
      <c r="AF23" s="595"/>
      <c r="AG23" s="595"/>
      <c r="AH23" s="595"/>
      <c r="AI23" s="595"/>
      <c r="AJ23" s="595"/>
      <c r="AK23" s="596"/>
      <c r="AL23" s="597" t="s">
        <v>118</v>
      </c>
      <c r="AM23" s="685"/>
      <c r="AN23" s="685"/>
      <c r="AO23" s="686"/>
      <c r="AP23" s="690" t="s">
        <v>253</v>
      </c>
      <c r="AQ23" s="691"/>
      <c r="AR23" s="691"/>
      <c r="AS23" s="691"/>
      <c r="AT23" s="691"/>
      <c r="AU23" s="691"/>
      <c r="AV23" s="691"/>
      <c r="AW23" s="691"/>
      <c r="AX23" s="691"/>
      <c r="AY23" s="691"/>
      <c r="AZ23" s="691"/>
      <c r="BA23" s="691"/>
      <c r="BB23" s="691"/>
      <c r="BC23" s="692"/>
      <c r="BD23" s="594">
        <v>9364556</v>
      </c>
      <c r="BE23" s="595"/>
      <c r="BF23" s="595"/>
      <c r="BG23" s="595"/>
      <c r="BH23" s="595"/>
      <c r="BI23" s="595"/>
      <c r="BJ23" s="595"/>
      <c r="BK23" s="596"/>
      <c r="BL23" s="683">
        <v>6.8</v>
      </c>
      <c r="BM23" s="683"/>
      <c r="BN23" s="683"/>
      <c r="BO23" s="683"/>
      <c r="BP23" s="684" t="s">
        <v>206</v>
      </c>
      <c r="BQ23" s="684"/>
      <c r="BR23" s="684"/>
      <c r="BS23" s="684"/>
      <c r="BT23" s="684"/>
      <c r="BU23" s="684"/>
      <c r="BV23" s="684"/>
      <c r="BW23" s="687"/>
      <c r="BY23" s="690" t="s">
        <v>254</v>
      </c>
      <c r="BZ23" s="691"/>
      <c r="CA23" s="691"/>
      <c r="CB23" s="691"/>
      <c r="CC23" s="691"/>
      <c r="CD23" s="691"/>
      <c r="CE23" s="691"/>
      <c r="CF23" s="691"/>
      <c r="CG23" s="691"/>
      <c r="CH23" s="691"/>
      <c r="CI23" s="691"/>
      <c r="CJ23" s="691"/>
      <c r="CK23" s="691"/>
      <c r="CL23" s="692"/>
      <c r="CM23" s="594">
        <v>288982</v>
      </c>
      <c r="CN23" s="595"/>
      <c r="CO23" s="595"/>
      <c r="CP23" s="595"/>
      <c r="CQ23" s="595"/>
      <c r="CR23" s="595"/>
      <c r="CS23" s="595"/>
      <c r="CT23" s="596"/>
      <c r="CU23" s="683">
        <v>0.1</v>
      </c>
      <c r="CV23" s="683"/>
      <c r="CW23" s="683"/>
      <c r="CX23" s="683"/>
      <c r="CY23" s="600" t="s">
        <v>118</v>
      </c>
      <c r="CZ23" s="595"/>
      <c r="DA23" s="595"/>
      <c r="DB23" s="595"/>
      <c r="DC23" s="595"/>
      <c r="DD23" s="595"/>
      <c r="DE23" s="595"/>
      <c r="DF23" s="595"/>
      <c r="DG23" s="595"/>
      <c r="DH23" s="595"/>
      <c r="DI23" s="595"/>
      <c r="DJ23" s="595"/>
      <c r="DK23" s="596"/>
      <c r="DL23" s="600">
        <v>288982</v>
      </c>
      <c r="DM23" s="595"/>
      <c r="DN23" s="595"/>
      <c r="DO23" s="595"/>
      <c r="DP23" s="595"/>
      <c r="DQ23" s="595"/>
      <c r="DR23" s="595"/>
      <c r="DS23" s="595"/>
      <c r="DT23" s="595"/>
      <c r="DU23" s="595"/>
      <c r="DV23" s="595"/>
      <c r="DW23" s="595"/>
      <c r="DX23" s="689"/>
    </row>
    <row r="24" spans="2:128" ht="11.25" customHeight="1" x14ac:dyDescent="0.2">
      <c r="B24" s="591" t="s">
        <v>255</v>
      </c>
      <c r="C24" s="592"/>
      <c r="D24" s="592"/>
      <c r="E24" s="592"/>
      <c r="F24" s="592"/>
      <c r="G24" s="592"/>
      <c r="H24" s="592"/>
      <c r="I24" s="592"/>
      <c r="J24" s="592"/>
      <c r="K24" s="592"/>
      <c r="L24" s="592"/>
      <c r="M24" s="592"/>
      <c r="N24" s="592"/>
      <c r="O24" s="592"/>
      <c r="P24" s="592"/>
      <c r="Q24" s="593"/>
      <c r="R24" s="594">
        <v>95692251</v>
      </c>
      <c r="S24" s="595"/>
      <c r="T24" s="595"/>
      <c r="U24" s="595"/>
      <c r="V24" s="595"/>
      <c r="W24" s="595"/>
      <c r="X24" s="595"/>
      <c r="Y24" s="596"/>
      <c r="Z24" s="597">
        <v>16.2</v>
      </c>
      <c r="AA24" s="685"/>
      <c r="AB24" s="685"/>
      <c r="AC24" s="688"/>
      <c r="AD24" s="600" t="s">
        <v>118</v>
      </c>
      <c r="AE24" s="595"/>
      <c r="AF24" s="595"/>
      <c r="AG24" s="595"/>
      <c r="AH24" s="595"/>
      <c r="AI24" s="595"/>
      <c r="AJ24" s="595"/>
      <c r="AK24" s="596"/>
      <c r="AL24" s="597" t="s">
        <v>206</v>
      </c>
      <c r="AM24" s="685"/>
      <c r="AN24" s="685"/>
      <c r="AO24" s="686"/>
      <c r="AP24" s="690" t="s">
        <v>256</v>
      </c>
      <c r="AQ24" s="691"/>
      <c r="AR24" s="691"/>
      <c r="AS24" s="691"/>
      <c r="AT24" s="691"/>
      <c r="AU24" s="691"/>
      <c r="AV24" s="691"/>
      <c r="AW24" s="691"/>
      <c r="AX24" s="691"/>
      <c r="AY24" s="691"/>
      <c r="AZ24" s="691"/>
      <c r="BA24" s="691"/>
      <c r="BB24" s="691"/>
      <c r="BC24" s="692"/>
      <c r="BD24" s="594">
        <v>14258450</v>
      </c>
      <c r="BE24" s="595"/>
      <c r="BF24" s="595"/>
      <c r="BG24" s="595"/>
      <c r="BH24" s="595"/>
      <c r="BI24" s="595"/>
      <c r="BJ24" s="595"/>
      <c r="BK24" s="596"/>
      <c r="BL24" s="683">
        <v>10.3</v>
      </c>
      <c r="BM24" s="683"/>
      <c r="BN24" s="683"/>
      <c r="BO24" s="683"/>
      <c r="BP24" s="684" t="s">
        <v>118</v>
      </c>
      <c r="BQ24" s="684"/>
      <c r="BR24" s="684"/>
      <c r="BS24" s="684"/>
      <c r="BT24" s="684"/>
      <c r="BU24" s="684"/>
      <c r="BV24" s="684"/>
      <c r="BW24" s="687"/>
      <c r="BY24" s="690" t="s">
        <v>257</v>
      </c>
      <c r="BZ24" s="691"/>
      <c r="CA24" s="691"/>
      <c r="CB24" s="691"/>
      <c r="CC24" s="691"/>
      <c r="CD24" s="691"/>
      <c r="CE24" s="691"/>
      <c r="CF24" s="691"/>
      <c r="CG24" s="691"/>
      <c r="CH24" s="691"/>
      <c r="CI24" s="691"/>
      <c r="CJ24" s="691"/>
      <c r="CK24" s="691"/>
      <c r="CL24" s="692"/>
      <c r="CM24" s="594" t="s">
        <v>207</v>
      </c>
      <c r="CN24" s="595"/>
      <c r="CO24" s="595"/>
      <c r="CP24" s="595"/>
      <c r="CQ24" s="595"/>
      <c r="CR24" s="595"/>
      <c r="CS24" s="595"/>
      <c r="CT24" s="596"/>
      <c r="CU24" s="683" t="s">
        <v>206</v>
      </c>
      <c r="CV24" s="683"/>
      <c r="CW24" s="683"/>
      <c r="CX24" s="683"/>
      <c r="CY24" s="600" t="s">
        <v>207</v>
      </c>
      <c r="CZ24" s="595"/>
      <c r="DA24" s="595"/>
      <c r="DB24" s="595"/>
      <c r="DC24" s="595"/>
      <c r="DD24" s="595"/>
      <c r="DE24" s="595"/>
      <c r="DF24" s="595"/>
      <c r="DG24" s="595"/>
      <c r="DH24" s="595"/>
      <c r="DI24" s="595"/>
      <c r="DJ24" s="595"/>
      <c r="DK24" s="596"/>
      <c r="DL24" s="600" t="s">
        <v>118</v>
      </c>
      <c r="DM24" s="595"/>
      <c r="DN24" s="595"/>
      <c r="DO24" s="595"/>
      <c r="DP24" s="595"/>
      <c r="DQ24" s="595"/>
      <c r="DR24" s="595"/>
      <c r="DS24" s="595"/>
      <c r="DT24" s="595"/>
      <c r="DU24" s="595"/>
      <c r="DV24" s="595"/>
      <c r="DW24" s="595"/>
      <c r="DX24" s="689"/>
    </row>
    <row r="25" spans="2:128" ht="11.25" customHeight="1" x14ac:dyDescent="0.2">
      <c r="B25" s="591" t="s">
        <v>258</v>
      </c>
      <c r="C25" s="592"/>
      <c r="D25" s="592"/>
      <c r="E25" s="592"/>
      <c r="F25" s="592"/>
      <c r="G25" s="592"/>
      <c r="H25" s="592"/>
      <c r="I25" s="592"/>
      <c r="J25" s="592"/>
      <c r="K25" s="592"/>
      <c r="L25" s="592"/>
      <c r="M25" s="592"/>
      <c r="N25" s="592"/>
      <c r="O25" s="592"/>
      <c r="P25" s="592"/>
      <c r="Q25" s="593"/>
      <c r="R25" s="594" t="s">
        <v>206</v>
      </c>
      <c r="S25" s="595"/>
      <c r="T25" s="595"/>
      <c r="U25" s="595"/>
      <c r="V25" s="595"/>
      <c r="W25" s="595"/>
      <c r="X25" s="595"/>
      <c r="Y25" s="596"/>
      <c r="Z25" s="597" t="s">
        <v>206</v>
      </c>
      <c r="AA25" s="685"/>
      <c r="AB25" s="685"/>
      <c r="AC25" s="688"/>
      <c r="AD25" s="600" t="s">
        <v>206</v>
      </c>
      <c r="AE25" s="595"/>
      <c r="AF25" s="595"/>
      <c r="AG25" s="595"/>
      <c r="AH25" s="595"/>
      <c r="AI25" s="595"/>
      <c r="AJ25" s="595"/>
      <c r="AK25" s="596"/>
      <c r="AL25" s="597" t="s">
        <v>118</v>
      </c>
      <c r="AM25" s="685"/>
      <c r="AN25" s="685"/>
      <c r="AO25" s="686"/>
      <c r="AP25" s="690" t="s">
        <v>259</v>
      </c>
      <c r="AQ25" s="691"/>
      <c r="AR25" s="691"/>
      <c r="AS25" s="691"/>
      <c r="AT25" s="691"/>
      <c r="AU25" s="691"/>
      <c r="AV25" s="691"/>
      <c r="AW25" s="691"/>
      <c r="AX25" s="691"/>
      <c r="AY25" s="691"/>
      <c r="AZ25" s="691"/>
      <c r="BA25" s="691"/>
      <c r="BB25" s="691"/>
      <c r="BC25" s="692"/>
      <c r="BD25" s="594">
        <v>10670</v>
      </c>
      <c r="BE25" s="595"/>
      <c r="BF25" s="595"/>
      <c r="BG25" s="595"/>
      <c r="BH25" s="595"/>
      <c r="BI25" s="595"/>
      <c r="BJ25" s="595"/>
      <c r="BK25" s="596"/>
      <c r="BL25" s="683">
        <v>0</v>
      </c>
      <c r="BM25" s="683"/>
      <c r="BN25" s="683"/>
      <c r="BO25" s="683"/>
      <c r="BP25" s="684" t="s">
        <v>206</v>
      </c>
      <c r="BQ25" s="684"/>
      <c r="BR25" s="684"/>
      <c r="BS25" s="684"/>
      <c r="BT25" s="684"/>
      <c r="BU25" s="684"/>
      <c r="BV25" s="684"/>
      <c r="BW25" s="687"/>
      <c r="BY25" s="690" t="s">
        <v>260</v>
      </c>
      <c r="BZ25" s="691"/>
      <c r="CA25" s="691"/>
      <c r="CB25" s="691"/>
      <c r="CC25" s="691"/>
      <c r="CD25" s="691"/>
      <c r="CE25" s="691"/>
      <c r="CF25" s="691"/>
      <c r="CG25" s="691"/>
      <c r="CH25" s="691"/>
      <c r="CI25" s="691"/>
      <c r="CJ25" s="691"/>
      <c r="CK25" s="691"/>
      <c r="CL25" s="692"/>
      <c r="CM25" s="594" t="s">
        <v>206</v>
      </c>
      <c r="CN25" s="595"/>
      <c r="CO25" s="595"/>
      <c r="CP25" s="595"/>
      <c r="CQ25" s="595"/>
      <c r="CR25" s="595"/>
      <c r="CS25" s="595"/>
      <c r="CT25" s="596"/>
      <c r="CU25" s="683" t="s">
        <v>207</v>
      </c>
      <c r="CV25" s="683"/>
      <c r="CW25" s="683"/>
      <c r="CX25" s="683"/>
      <c r="CY25" s="600" t="s">
        <v>206</v>
      </c>
      <c r="CZ25" s="595"/>
      <c r="DA25" s="595"/>
      <c r="DB25" s="595"/>
      <c r="DC25" s="595"/>
      <c r="DD25" s="595"/>
      <c r="DE25" s="595"/>
      <c r="DF25" s="595"/>
      <c r="DG25" s="595"/>
      <c r="DH25" s="595"/>
      <c r="DI25" s="595"/>
      <c r="DJ25" s="595"/>
      <c r="DK25" s="596"/>
      <c r="DL25" s="600" t="s">
        <v>118</v>
      </c>
      <c r="DM25" s="595"/>
      <c r="DN25" s="595"/>
      <c r="DO25" s="595"/>
      <c r="DP25" s="595"/>
      <c r="DQ25" s="595"/>
      <c r="DR25" s="595"/>
      <c r="DS25" s="595"/>
      <c r="DT25" s="595"/>
      <c r="DU25" s="595"/>
      <c r="DV25" s="595"/>
      <c r="DW25" s="595"/>
      <c r="DX25" s="689"/>
    </row>
    <row r="26" spans="2:128" ht="11.25" customHeight="1" x14ac:dyDescent="0.2">
      <c r="B26" s="591" t="s">
        <v>261</v>
      </c>
      <c r="C26" s="592"/>
      <c r="D26" s="592"/>
      <c r="E26" s="592"/>
      <c r="F26" s="592"/>
      <c r="G26" s="592"/>
      <c r="H26" s="592"/>
      <c r="I26" s="592"/>
      <c r="J26" s="592"/>
      <c r="K26" s="592"/>
      <c r="L26" s="592"/>
      <c r="M26" s="592"/>
      <c r="N26" s="592"/>
      <c r="O26" s="592"/>
      <c r="P26" s="592"/>
      <c r="Q26" s="593"/>
      <c r="R26" s="594">
        <v>2239447</v>
      </c>
      <c r="S26" s="595"/>
      <c r="T26" s="595"/>
      <c r="U26" s="595"/>
      <c r="V26" s="595"/>
      <c r="W26" s="595"/>
      <c r="X26" s="595"/>
      <c r="Y26" s="596"/>
      <c r="Z26" s="597">
        <v>0.4</v>
      </c>
      <c r="AA26" s="685"/>
      <c r="AB26" s="685"/>
      <c r="AC26" s="688"/>
      <c r="AD26" s="600">
        <v>78639</v>
      </c>
      <c r="AE26" s="595"/>
      <c r="AF26" s="595"/>
      <c r="AG26" s="595"/>
      <c r="AH26" s="595"/>
      <c r="AI26" s="595"/>
      <c r="AJ26" s="595"/>
      <c r="AK26" s="596"/>
      <c r="AL26" s="597">
        <v>0</v>
      </c>
      <c r="AM26" s="685"/>
      <c r="AN26" s="685"/>
      <c r="AO26" s="686"/>
      <c r="AP26" s="690" t="s">
        <v>262</v>
      </c>
      <c r="AQ26" s="691"/>
      <c r="AR26" s="691"/>
      <c r="AS26" s="691"/>
      <c r="AT26" s="691"/>
      <c r="AU26" s="691"/>
      <c r="AV26" s="691"/>
      <c r="AW26" s="691"/>
      <c r="AX26" s="691"/>
      <c r="AY26" s="691"/>
      <c r="AZ26" s="691"/>
      <c r="BA26" s="691"/>
      <c r="BB26" s="691"/>
      <c r="BC26" s="692"/>
      <c r="BD26" s="594" t="s">
        <v>118</v>
      </c>
      <c r="BE26" s="595"/>
      <c r="BF26" s="595"/>
      <c r="BG26" s="595"/>
      <c r="BH26" s="595"/>
      <c r="BI26" s="595"/>
      <c r="BJ26" s="595"/>
      <c r="BK26" s="596"/>
      <c r="BL26" s="683" t="s">
        <v>206</v>
      </c>
      <c r="BM26" s="683"/>
      <c r="BN26" s="683"/>
      <c r="BO26" s="683"/>
      <c r="BP26" s="684" t="s">
        <v>206</v>
      </c>
      <c r="BQ26" s="684"/>
      <c r="BR26" s="684"/>
      <c r="BS26" s="684"/>
      <c r="BT26" s="684"/>
      <c r="BU26" s="684"/>
      <c r="BV26" s="684"/>
      <c r="BW26" s="687"/>
      <c r="BY26" s="690" t="s">
        <v>263</v>
      </c>
      <c r="BZ26" s="691"/>
      <c r="CA26" s="691"/>
      <c r="CB26" s="691"/>
      <c r="CC26" s="691"/>
      <c r="CD26" s="691"/>
      <c r="CE26" s="691"/>
      <c r="CF26" s="691"/>
      <c r="CG26" s="691"/>
      <c r="CH26" s="691"/>
      <c r="CI26" s="691"/>
      <c r="CJ26" s="691"/>
      <c r="CK26" s="691"/>
      <c r="CL26" s="692"/>
      <c r="CM26" s="594">
        <v>21840623</v>
      </c>
      <c r="CN26" s="595"/>
      <c r="CO26" s="595"/>
      <c r="CP26" s="595"/>
      <c r="CQ26" s="595"/>
      <c r="CR26" s="595"/>
      <c r="CS26" s="595"/>
      <c r="CT26" s="596"/>
      <c r="CU26" s="683">
        <v>3.8</v>
      </c>
      <c r="CV26" s="683"/>
      <c r="CW26" s="683"/>
      <c r="CX26" s="683"/>
      <c r="CY26" s="600" t="s">
        <v>206</v>
      </c>
      <c r="CZ26" s="595"/>
      <c r="DA26" s="595"/>
      <c r="DB26" s="595"/>
      <c r="DC26" s="595"/>
      <c r="DD26" s="595"/>
      <c r="DE26" s="595"/>
      <c r="DF26" s="595"/>
      <c r="DG26" s="595"/>
      <c r="DH26" s="595"/>
      <c r="DI26" s="595"/>
      <c r="DJ26" s="595"/>
      <c r="DK26" s="596"/>
      <c r="DL26" s="600">
        <v>21840623</v>
      </c>
      <c r="DM26" s="595"/>
      <c r="DN26" s="595"/>
      <c r="DO26" s="595"/>
      <c r="DP26" s="595"/>
      <c r="DQ26" s="595"/>
      <c r="DR26" s="595"/>
      <c r="DS26" s="595"/>
      <c r="DT26" s="595"/>
      <c r="DU26" s="595"/>
      <c r="DV26" s="595"/>
      <c r="DW26" s="595"/>
      <c r="DX26" s="689"/>
    </row>
    <row r="27" spans="2:128" ht="11.25" customHeight="1" x14ac:dyDescent="0.2">
      <c r="B27" s="591" t="s">
        <v>264</v>
      </c>
      <c r="C27" s="592"/>
      <c r="D27" s="592"/>
      <c r="E27" s="592"/>
      <c r="F27" s="592"/>
      <c r="G27" s="592"/>
      <c r="H27" s="592"/>
      <c r="I27" s="592"/>
      <c r="J27" s="592"/>
      <c r="K27" s="592"/>
      <c r="L27" s="592"/>
      <c r="M27" s="592"/>
      <c r="N27" s="592"/>
      <c r="O27" s="592"/>
      <c r="P27" s="592"/>
      <c r="Q27" s="593"/>
      <c r="R27" s="594">
        <v>65410</v>
      </c>
      <c r="S27" s="595"/>
      <c r="T27" s="595"/>
      <c r="U27" s="595"/>
      <c r="V27" s="595"/>
      <c r="W27" s="595"/>
      <c r="X27" s="595"/>
      <c r="Y27" s="596"/>
      <c r="Z27" s="597">
        <v>0</v>
      </c>
      <c r="AA27" s="685"/>
      <c r="AB27" s="685"/>
      <c r="AC27" s="688"/>
      <c r="AD27" s="600" t="s">
        <v>207</v>
      </c>
      <c r="AE27" s="595"/>
      <c r="AF27" s="595"/>
      <c r="AG27" s="595"/>
      <c r="AH27" s="595"/>
      <c r="AI27" s="595"/>
      <c r="AJ27" s="595"/>
      <c r="AK27" s="596"/>
      <c r="AL27" s="597" t="s">
        <v>207</v>
      </c>
      <c r="AM27" s="685"/>
      <c r="AN27" s="685"/>
      <c r="AO27" s="686"/>
      <c r="AP27" s="690" t="s">
        <v>265</v>
      </c>
      <c r="AQ27" s="691"/>
      <c r="AR27" s="691"/>
      <c r="AS27" s="691"/>
      <c r="AT27" s="691"/>
      <c r="AU27" s="691"/>
      <c r="AV27" s="691"/>
      <c r="AW27" s="691"/>
      <c r="AX27" s="691"/>
      <c r="AY27" s="691"/>
      <c r="AZ27" s="691"/>
      <c r="BA27" s="691"/>
      <c r="BB27" s="691"/>
      <c r="BC27" s="692"/>
      <c r="BD27" s="594" t="s">
        <v>118</v>
      </c>
      <c r="BE27" s="595"/>
      <c r="BF27" s="595"/>
      <c r="BG27" s="595"/>
      <c r="BH27" s="595"/>
      <c r="BI27" s="595"/>
      <c r="BJ27" s="595"/>
      <c r="BK27" s="596"/>
      <c r="BL27" s="683" t="s">
        <v>118</v>
      </c>
      <c r="BM27" s="683"/>
      <c r="BN27" s="683"/>
      <c r="BO27" s="683"/>
      <c r="BP27" s="684" t="s">
        <v>206</v>
      </c>
      <c r="BQ27" s="684"/>
      <c r="BR27" s="684"/>
      <c r="BS27" s="684"/>
      <c r="BT27" s="684"/>
      <c r="BU27" s="684"/>
      <c r="BV27" s="684"/>
      <c r="BW27" s="687"/>
      <c r="BY27" s="690" t="s">
        <v>266</v>
      </c>
      <c r="BZ27" s="691"/>
      <c r="CA27" s="691"/>
      <c r="CB27" s="691"/>
      <c r="CC27" s="691"/>
      <c r="CD27" s="691"/>
      <c r="CE27" s="691"/>
      <c r="CF27" s="691"/>
      <c r="CG27" s="691"/>
      <c r="CH27" s="691"/>
      <c r="CI27" s="691"/>
      <c r="CJ27" s="691"/>
      <c r="CK27" s="691"/>
      <c r="CL27" s="692"/>
      <c r="CM27" s="594">
        <v>232542</v>
      </c>
      <c r="CN27" s="595"/>
      <c r="CO27" s="595"/>
      <c r="CP27" s="595"/>
      <c r="CQ27" s="595"/>
      <c r="CR27" s="595"/>
      <c r="CS27" s="595"/>
      <c r="CT27" s="596"/>
      <c r="CU27" s="683">
        <v>0</v>
      </c>
      <c r="CV27" s="683"/>
      <c r="CW27" s="683"/>
      <c r="CX27" s="683"/>
      <c r="CY27" s="600" t="s">
        <v>118</v>
      </c>
      <c r="CZ27" s="595"/>
      <c r="DA27" s="595"/>
      <c r="DB27" s="595"/>
      <c r="DC27" s="595"/>
      <c r="DD27" s="595"/>
      <c r="DE27" s="595"/>
      <c r="DF27" s="595"/>
      <c r="DG27" s="595"/>
      <c r="DH27" s="595"/>
      <c r="DI27" s="595"/>
      <c r="DJ27" s="595"/>
      <c r="DK27" s="596"/>
      <c r="DL27" s="600">
        <v>232542</v>
      </c>
      <c r="DM27" s="595"/>
      <c r="DN27" s="595"/>
      <c r="DO27" s="595"/>
      <c r="DP27" s="595"/>
      <c r="DQ27" s="595"/>
      <c r="DR27" s="595"/>
      <c r="DS27" s="595"/>
      <c r="DT27" s="595"/>
      <c r="DU27" s="595"/>
      <c r="DV27" s="595"/>
      <c r="DW27" s="595"/>
      <c r="DX27" s="689"/>
    </row>
    <row r="28" spans="2:128" ht="11.25" customHeight="1" x14ac:dyDescent="0.2">
      <c r="B28" s="591" t="s">
        <v>267</v>
      </c>
      <c r="C28" s="592"/>
      <c r="D28" s="592"/>
      <c r="E28" s="592"/>
      <c r="F28" s="592"/>
      <c r="G28" s="592"/>
      <c r="H28" s="592"/>
      <c r="I28" s="592"/>
      <c r="J28" s="592"/>
      <c r="K28" s="592"/>
      <c r="L28" s="592"/>
      <c r="M28" s="592"/>
      <c r="N28" s="592"/>
      <c r="O28" s="592"/>
      <c r="P28" s="592"/>
      <c r="Q28" s="593"/>
      <c r="R28" s="594">
        <v>19724632</v>
      </c>
      <c r="S28" s="595"/>
      <c r="T28" s="595"/>
      <c r="U28" s="595"/>
      <c r="V28" s="595"/>
      <c r="W28" s="595"/>
      <c r="X28" s="595"/>
      <c r="Y28" s="596"/>
      <c r="Z28" s="597">
        <v>3.3</v>
      </c>
      <c r="AA28" s="685"/>
      <c r="AB28" s="685"/>
      <c r="AC28" s="688"/>
      <c r="AD28" s="600" t="s">
        <v>207</v>
      </c>
      <c r="AE28" s="595"/>
      <c r="AF28" s="595"/>
      <c r="AG28" s="595"/>
      <c r="AH28" s="595"/>
      <c r="AI28" s="595"/>
      <c r="AJ28" s="595"/>
      <c r="AK28" s="596"/>
      <c r="AL28" s="597" t="s">
        <v>207</v>
      </c>
      <c r="AM28" s="685"/>
      <c r="AN28" s="685"/>
      <c r="AO28" s="686"/>
      <c r="AP28" s="690" t="s">
        <v>268</v>
      </c>
      <c r="AQ28" s="691"/>
      <c r="AR28" s="691"/>
      <c r="AS28" s="691"/>
      <c r="AT28" s="691"/>
      <c r="AU28" s="691"/>
      <c r="AV28" s="691"/>
      <c r="AW28" s="691"/>
      <c r="AX28" s="691"/>
      <c r="AY28" s="691"/>
      <c r="AZ28" s="691"/>
      <c r="BA28" s="691"/>
      <c r="BB28" s="691"/>
      <c r="BC28" s="692"/>
      <c r="BD28" s="594">
        <v>435658</v>
      </c>
      <c r="BE28" s="595"/>
      <c r="BF28" s="595"/>
      <c r="BG28" s="595"/>
      <c r="BH28" s="595"/>
      <c r="BI28" s="595"/>
      <c r="BJ28" s="595"/>
      <c r="BK28" s="596"/>
      <c r="BL28" s="683">
        <v>0.3</v>
      </c>
      <c r="BM28" s="683"/>
      <c r="BN28" s="683"/>
      <c r="BO28" s="683"/>
      <c r="BP28" s="684" t="s">
        <v>206</v>
      </c>
      <c r="BQ28" s="684"/>
      <c r="BR28" s="684"/>
      <c r="BS28" s="684"/>
      <c r="BT28" s="684"/>
      <c r="BU28" s="684"/>
      <c r="BV28" s="684"/>
      <c r="BW28" s="687"/>
      <c r="BY28" s="690" t="s">
        <v>269</v>
      </c>
      <c r="BZ28" s="691"/>
      <c r="CA28" s="691"/>
      <c r="CB28" s="691"/>
      <c r="CC28" s="691"/>
      <c r="CD28" s="691"/>
      <c r="CE28" s="691"/>
      <c r="CF28" s="691"/>
      <c r="CG28" s="691"/>
      <c r="CH28" s="691"/>
      <c r="CI28" s="691"/>
      <c r="CJ28" s="691"/>
      <c r="CK28" s="691"/>
      <c r="CL28" s="692"/>
      <c r="CM28" s="594" t="s">
        <v>118</v>
      </c>
      <c r="CN28" s="595"/>
      <c r="CO28" s="595"/>
      <c r="CP28" s="595"/>
      <c r="CQ28" s="595"/>
      <c r="CR28" s="595"/>
      <c r="CS28" s="595"/>
      <c r="CT28" s="596"/>
      <c r="CU28" s="683" t="s">
        <v>206</v>
      </c>
      <c r="CV28" s="683"/>
      <c r="CW28" s="683"/>
      <c r="CX28" s="683"/>
      <c r="CY28" s="600" t="s">
        <v>207</v>
      </c>
      <c r="CZ28" s="595"/>
      <c r="DA28" s="595"/>
      <c r="DB28" s="595"/>
      <c r="DC28" s="595"/>
      <c r="DD28" s="595"/>
      <c r="DE28" s="595"/>
      <c r="DF28" s="595"/>
      <c r="DG28" s="595"/>
      <c r="DH28" s="595"/>
      <c r="DI28" s="595"/>
      <c r="DJ28" s="595"/>
      <c r="DK28" s="596"/>
      <c r="DL28" s="600" t="s">
        <v>118</v>
      </c>
      <c r="DM28" s="595"/>
      <c r="DN28" s="595"/>
      <c r="DO28" s="595"/>
      <c r="DP28" s="595"/>
      <c r="DQ28" s="595"/>
      <c r="DR28" s="595"/>
      <c r="DS28" s="595"/>
      <c r="DT28" s="595"/>
      <c r="DU28" s="595"/>
      <c r="DV28" s="595"/>
      <c r="DW28" s="595"/>
      <c r="DX28" s="689"/>
    </row>
    <row r="29" spans="2:128" ht="11.25" customHeight="1" x14ac:dyDescent="0.2">
      <c r="B29" s="591" t="s">
        <v>270</v>
      </c>
      <c r="C29" s="592"/>
      <c r="D29" s="592"/>
      <c r="E29" s="592"/>
      <c r="F29" s="592"/>
      <c r="G29" s="592"/>
      <c r="H29" s="592"/>
      <c r="I29" s="592"/>
      <c r="J29" s="592"/>
      <c r="K29" s="592"/>
      <c r="L29" s="592"/>
      <c r="M29" s="592"/>
      <c r="N29" s="592"/>
      <c r="O29" s="592"/>
      <c r="P29" s="592"/>
      <c r="Q29" s="593"/>
      <c r="R29" s="594">
        <v>22307511</v>
      </c>
      <c r="S29" s="595"/>
      <c r="T29" s="595"/>
      <c r="U29" s="595"/>
      <c r="V29" s="595"/>
      <c r="W29" s="595"/>
      <c r="X29" s="595"/>
      <c r="Y29" s="596"/>
      <c r="Z29" s="597">
        <v>3.8</v>
      </c>
      <c r="AA29" s="685"/>
      <c r="AB29" s="685"/>
      <c r="AC29" s="688"/>
      <c r="AD29" s="600" t="s">
        <v>206</v>
      </c>
      <c r="AE29" s="595"/>
      <c r="AF29" s="595"/>
      <c r="AG29" s="595"/>
      <c r="AH29" s="595"/>
      <c r="AI29" s="595"/>
      <c r="AJ29" s="595"/>
      <c r="AK29" s="596"/>
      <c r="AL29" s="597" t="s">
        <v>118</v>
      </c>
      <c r="AM29" s="685"/>
      <c r="AN29" s="685"/>
      <c r="AO29" s="686"/>
      <c r="AP29" s="690" t="s">
        <v>271</v>
      </c>
      <c r="AQ29" s="691"/>
      <c r="AR29" s="691"/>
      <c r="AS29" s="691"/>
      <c r="AT29" s="691"/>
      <c r="AU29" s="691"/>
      <c r="AV29" s="691"/>
      <c r="AW29" s="691"/>
      <c r="AX29" s="691"/>
      <c r="AY29" s="691"/>
      <c r="AZ29" s="691"/>
      <c r="BA29" s="691"/>
      <c r="BB29" s="691"/>
      <c r="BC29" s="692"/>
      <c r="BD29" s="594">
        <v>22687</v>
      </c>
      <c r="BE29" s="595"/>
      <c r="BF29" s="595"/>
      <c r="BG29" s="595"/>
      <c r="BH29" s="595"/>
      <c r="BI29" s="595"/>
      <c r="BJ29" s="595"/>
      <c r="BK29" s="596"/>
      <c r="BL29" s="683">
        <v>0</v>
      </c>
      <c r="BM29" s="683"/>
      <c r="BN29" s="683"/>
      <c r="BO29" s="683"/>
      <c r="BP29" s="684" t="s">
        <v>207</v>
      </c>
      <c r="BQ29" s="684"/>
      <c r="BR29" s="684"/>
      <c r="BS29" s="684"/>
      <c r="BT29" s="684"/>
      <c r="BU29" s="684"/>
      <c r="BV29" s="684"/>
      <c r="BW29" s="687"/>
      <c r="BY29" s="690" t="s">
        <v>272</v>
      </c>
      <c r="BZ29" s="691"/>
      <c r="CA29" s="691"/>
      <c r="CB29" s="691"/>
      <c r="CC29" s="691"/>
      <c r="CD29" s="691"/>
      <c r="CE29" s="691"/>
      <c r="CF29" s="691"/>
      <c r="CG29" s="691"/>
      <c r="CH29" s="691"/>
      <c r="CI29" s="691"/>
      <c r="CJ29" s="691"/>
      <c r="CK29" s="691"/>
      <c r="CL29" s="692"/>
      <c r="CM29" s="594">
        <v>1067346</v>
      </c>
      <c r="CN29" s="595"/>
      <c r="CO29" s="595"/>
      <c r="CP29" s="595"/>
      <c r="CQ29" s="595"/>
      <c r="CR29" s="595"/>
      <c r="CS29" s="595"/>
      <c r="CT29" s="596"/>
      <c r="CU29" s="683">
        <v>0.2</v>
      </c>
      <c r="CV29" s="683"/>
      <c r="CW29" s="683"/>
      <c r="CX29" s="683"/>
      <c r="CY29" s="600" t="s">
        <v>118</v>
      </c>
      <c r="CZ29" s="595"/>
      <c r="DA29" s="595"/>
      <c r="DB29" s="595"/>
      <c r="DC29" s="595"/>
      <c r="DD29" s="595"/>
      <c r="DE29" s="595"/>
      <c r="DF29" s="595"/>
      <c r="DG29" s="595"/>
      <c r="DH29" s="595"/>
      <c r="DI29" s="595"/>
      <c r="DJ29" s="595"/>
      <c r="DK29" s="596"/>
      <c r="DL29" s="600">
        <v>1067346</v>
      </c>
      <c r="DM29" s="595"/>
      <c r="DN29" s="595"/>
      <c r="DO29" s="595"/>
      <c r="DP29" s="595"/>
      <c r="DQ29" s="595"/>
      <c r="DR29" s="595"/>
      <c r="DS29" s="595"/>
      <c r="DT29" s="595"/>
      <c r="DU29" s="595"/>
      <c r="DV29" s="595"/>
      <c r="DW29" s="595"/>
      <c r="DX29" s="689"/>
    </row>
    <row r="30" spans="2:128" ht="11.25" customHeight="1" x14ac:dyDescent="0.2">
      <c r="B30" s="591" t="s">
        <v>273</v>
      </c>
      <c r="C30" s="592"/>
      <c r="D30" s="592"/>
      <c r="E30" s="592"/>
      <c r="F30" s="592"/>
      <c r="G30" s="592"/>
      <c r="H30" s="592"/>
      <c r="I30" s="592"/>
      <c r="J30" s="592"/>
      <c r="K30" s="592"/>
      <c r="L30" s="592"/>
      <c r="M30" s="592"/>
      <c r="N30" s="592"/>
      <c r="O30" s="592"/>
      <c r="P30" s="592"/>
      <c r="Q30" s="593"/>
      <c r="R30" s="594">
        <v>42362786</v>
      </c>
      <c r="S30" s="595"/>
      <c r="T30" s="595"/>
      <c r="U30" s="595"/>
      <c r="V30" s="595"/>
      <c r="W30" s="595"/>
      <c r="X30" s="595"/>
      <c r="Y30" s="596"/>
      <c r="Z30" s="597">
        <v>7.2</v>
      </c>
      <c r="AA30" s="685"/>
      <c r="AB30" s="685"/>
      <c r="AC30" s="688"/>
      <c r="AD30" s="600">
        <v>138337</v>
      </c>
      <c r="AE30" s="595"/>
      <c r="AF30" s="595"/>
      <c r="AG30" s="595"/>
      <c r="AH30" s="595"/>
      <c r="AI30" s="595"/>
      <c r="AJ30" s="595"/>
      <c r="AK30" s="596"/>
      <c r="AL30" s="597">
        <v>0</v>
      </c>
      <c r="AM30" s="685"/>
      <c r="AN30" s="685"/>
      <c r="AO30" s="686"/>
      <c r="AP30" s="690" t="s">
        <v>274</v>
      </c>
      <c r="AQ30" s="691"/>
      <c r="AR30" s="691"/>
      <c r="AS30" s="691"/>
      <c r="AT30" s="691"/>
      <c r="AU30" s="691"/>
      <c r="AV30" s="691"/>
      <c r="AW30" s="691"/>
      <c r="AX30" s="691"/>
      <c r="AY30" s="691"/>
      <c r="AZ30" s="691"/>
      <c r="BA30" s="691"/>
      <c r="BB30" s="691"/>
      <c r="BC30" s="692"/>
      <c r="BD30" s="594">
        <v>22687</v>
      </c>
      <c r="BE30" s="595"/>
      <c r="BF30" s="595"/>
      <c r="BG30" s="595"/>
      <c r="BH30" s="595"/>
      <c r="BI30" s="595"/>
      <c r="BJ30" s="595"/>
      <c r="BK30" s="596"/>
      <c r="BL30" s="683">
        <v>0</v>
      </c>
      <c r="BM30" s="683"/>
      <c r="BN30" s="683"/>
      <c r="BO30" s="683"/>
      <c r="BP30" s="684" t="s">
        <v>118</v>
      </c>
      <c r="BQ30" s="684"/>
      <c r="BR30" s="684"/>
      <c r="BS30" s="684"/>
      <c r="BT30" s="684"/>
      <c r="BU30" s="684"/>
      <c r="BV30" s="684"/>
      <c r="BW30" s="687"/>
      <c r="BY30" s="690" t="s">
        <v>275</v>
      </c>
      <c r="BZ30" s="693"/>
      <c r="CA30" s="693"/>
      <c r="CB30" s="693"/>
      <c r="CC30" s="693"/>
      <c r="CD30" s="693"/>
      <c r="CE30" s="693"/>
      <c r="CF30" s="693"/>
      <c r="CG30" s="693"/>
      <c r="CH30" s="693"/>
      <c r="CI30" s="693"/>
      <c r="CJ30" s="693"/>
      <c r="CK30" s="693"/>
      <c r="CL30" s="692"/>
      <c r="CM30" s="594" t="s">
        <v>118</v>
      </c>
      <c r="CN30" s="595"/>
      <c r="CO30" s="595"/>
      <c r="CP30" s="595"/>
      <c r="CQ30" s="595"/>
      <c r="CR30" s="595"/>
      <c r="CS30" s="595"/>
      <c r="CT30" s="596"/>
      <c r="CU30" s="683" t="s">
        <v>207</v>
      </c>
      <c r="CV30" s="683"/>
      <c r="CW30" s="683"/>
      <c r="CX30" s="683"/>
      <c r="CY30" s="600" t="s">
        <v>207</v>
      </c>
      <c r="CZ30" s="595"/>
      <c r="DA30" s="595"/>
      <c r="DB30" s="595"/>
      <c r="DC30" s="595"/>
      <c r="DD30" s="595"/>
      <c r="DE30" s="595"/>
      <c r="DF30" s="595"/>
      <c r="DG30" s="595"/>
      <c r="DH30" s="595"/>
      <c r="DI30" s="595"/>
      <c r="DJ30" s="595"/>
      <c r="DK30" s="596"/>
      <c r="DL30" s="600" t="s">
        <v>206</v>
      </c>
      <c r="DM30" s="595"/>
      <c r="DN30" s="595"/>
      <c r="DO30" s="595"/>
      <c r="DP30" s="595"/>
      <c r="DQ30" s="595"/>
      <c r="DR30" s="595"/>
      <c r="DS30" s="595"/>
      <c r="DT30" s="595"/>
      <c r="DU30" s="595"/>
      <c r="DV30" s="595"/>
      <c r="DW30" s="595"/>
      <c r="DX30" s="689"/>
    </row>
    <row r="31" spans="2:128" ht="11.25" customHeight="1" x14ac:dyDescent="0.2">
      <c r="B31" s="591" t="s">
        <v>276</v>
      </c>
      <c r="C31" s="592"/>
      <c r="D31" s="592"/>
      <c r="E31" s="592"/>
      <c r="F31" s="592"/>
      <c r="G31" s="592"/>
      <c r="H31" s="592"/>
      <c r="I31" s="592"/>
      <c r="J31" s="592"/>
      <c r="K31" s="592"/>
      <c r="L31" s="592"/>
      <c r="M31" s="592"/>
      <c r="N31" s="592"/>
      <c r="O31" s="592"/>
      <c r="P31" s="592"/>
      <c r="Q31" s="593"/>
      <c r="R31" s="594">
        <v>70083000</v>
      </c>
      <c r="S31" s="595"/>
      <c r="T31" s="595"/>
      <c r="U31" s="595"/>
      <c r="V31" s="595"/>
      <c r="W31" s="595"/>
      <c r="X31" s="595"/>
      <c r="Y31" s="596"/>
      <c r="Z31" s="597">
        <v>11.8</v>
      </c>
      <c r="AA31" s="685"/>
      <c r="AB31" s="685"/>
      <c r="AC31" s="688"/>
      <c r="AD31" s="600" t="s">
        <v>206</v>
      </c>
      <c r="AE31" s="595"/>
      <c r="AF31" s="595"/>
      <c r="AG31" s="595"/>
      <c r="AH31" s="595"/>
      <c r="AI31" s="595"/>
      <c r="AJ31" s="595"/>
      <c r="AK31" s="596"/>
      <c r="AL31" s="597" t="s">
        <v>207</v>
      </c>
      <c r="AM31" s="685"/>
      <c r="AN31" s="685"/>
      <c r="AO31" s="686"/>
      <c r="AP31" s="690" t="s">
        <v>277</v>
      </c>
      <c r="AQ31" s="691"/>
      <c r="AR31" s="691"/>
      <c r="AS31" s="691"/>
      <c r="AT31" s="691"/>
      <c r="AU31" s="691"/>
      <c r="AV31" s="691"/>
      <c r="AW31" s="691"/>
      <c r="AX31" s="691"/>
      <c r="AY31" s="691"/>
      <c r="AZ31" s="691"/>
      <c r="BA31" s="691"/>
      <c r="BB31" s="691"/>
      <c r="BC31" s="692"/>
      <c r="BD31" s="594">
        <v>412971</v>
      </c>
      <c r="BE31" s="595"/>
      <c r="BF31" s="595"/>
      <c r="BG31" s="595"/>
      <c r="BH31" s="595"/>
      <c r="BI31" s="595"/>
      <c r="BJ31" s="595"/>
      <c r="BK31" s="596"/>
      <c r="BL31" s="683">
        <v>0.3</v>
      </c>
      <c r="BM31" s="683"/>
      <c r="BN31" s="683"/>
      <c r="BO31" s="683"/>
      <c r="BP31" s="684" t="s">
        <v>207</v>
      </c>
      <c r="BQ31" s="684"/>
      <c r="BR31" s="684"/>
      <c r="BS31" s="684"/>
      <c r="BT31" s="684"/>
      <c r="BU31" s="684"/>
      <c r="BV31" s="684"/>
      <c r="BW31" s="687"/>
      <c r="BY31" s="591" t="s">
        <v>278</v>
      </c>
      <c r="BZ31" s="592"/>
      <c r="CA31" s="592"/>
      <c r="CB31" s="592"/>
      <c r="CC31" s="592"/>
      <c r="CD31" s="592"/>
      <c r="CE31" s="592"/>
      <c r="CF31" s="592"/>
      <c r="CG31" s="592"/>
      <c r="CH31" s="592"/>
      <c r="CI31" s="592"/>
      <c r="CJ31" s="592"/>
      <c r="CK31" s="592"/>
      <c r="CL31" s="593"/>
      <c r="CM31" s="594" t="s">
        <v>118</v>
      </c>
      <c r="CN31" s="595"/>
      <c r="CO31" s="595"/>
      <c r="CP31" s="595"/>
      <c r="CQ31" s="595"/>
      <c r="CR31" s="595"/>
      <c r="CS31" s="595"/>
      <c r="CT31" s="596"/>
      <c r="CU31" s="683" t="s">
        <v>206</v>
      </c>
      <c r="CV31" s="683"/>
      <c r="CW31" s="683"/>
      <c r="CX31" s="683"/>
      <c r="CY31" s="600" t="s">
        <v>207</v>
      </c>
      <c r="CZ31" s="595"/>
      <c r="DA31" s="595"/>
      <c r="DB31" s="595"/>
      <c r="DC31" s="595"/>
      <c r="DD31" s="595"/>
      <c r="DE31" s="595"/>
      <c r="DF31" s="595"/>
      <c r="DG31" s="595"/>
      <c r="DH31" s="595"/>
      <c r="DI31" s="595"/>
      <c r="DJ31" s="595"/>
      <c r="DK31" s="596"/>
      <c r="DL31" s="600" t="s">
        <v>207</v>
      </c>
      <c r="DM31" s="595"/>
      <c r="DN31" s="595"/>
      <c r="DO31" s="595"/>
      <c r="DP31" s="595"/>
      <c r="DQ31" s="595"/>
      <c r="DR31" s="595"/>
      <c r="DS31" s="595"/>
      <c r="DT31" s="595"/>
      <c r="DU31" s="595"/>
      <c r="DV31" s="595"/>
      <c r="DW31" s="595"/>
      <c r="DX31" s="689"/>
    </row>
    <row r="32" spans="2:128" ht="11.25" customHeight="1" x14ac:dyDescent="0.2">
      <c r="B32" s="591" t="s">
        <v>279</v>
      </c>
      <c r="C32" s="592"/>
      <c r="D32" s="592"/>
      <c r="E32" s="592"/>
      <c r="F32" s="592"/>
      <c r="G32" s="592"/>
      <c r="H32" s="592"/>
      <c r="I32" s="592"/>
      <c r="J32" s="592"/>
      <c r="K32" s="592"/>
      <c r="L32" s="592"/>
      <c r="M32" s="592"/>
      <c r="N32" s="592"/>
      <c r="O32" s="592"/>
      <c r="P32" s="592"/>
      <c r="Q32" s="593"/>
      <c r="R32" s="594" t="s">
        <v>118</v>
      </c>
      <c r="S32" s="595"/>
      <c r="T32" s="595"/>
      <c r="U32" s="595"/>
      <c r="V32" s="595"/>
      <c r="W32" s="595"/>
      <c r="X32" s="595"/>
      <c r="Y32" s="596"/>
      <c r="Z32" s="597" t="s">
        <v>118</v>
      </c>
      <c r="AA32" s="685"/>
      <c r="AB32" s="685"/>
      <c r="AC32" s="688"/>
      <c r="AD32" s="600" t="s">
        <v>206</v>
      </c>
      <c r="AE32" s="595"/>
      <c r="AF32" s="595"/>
      <c r="AG32" s="595"/>
      <c r="AH32" s="595"/>
      <c r="AI32" s="595"/>
      <c r="AJ32" s="595"/>
      <c r="AK32" s="596"/>
      <c r="AL32" s="597" t="s">
        <v>207</v>
      </c>
      <c r="AM32" s="685"/>
      <c r="AN32" s="685"/>
      <c r="AO32" s="686"/>
      <c r="AP32" s="690" t="s">
        <v>280</v>
      </c>
      <c r="AQ32" s="691"/>
      <c r="AR32" s="691"/>
      <c r="AS32" s="691"/>
      <c r="AT32" s="691"/>
      <c r="AU32" s="691"/>
      <c r="AV32" s="691"/>
      <c r="AW32" s="691"/>
      <c r="AX32" s="691"/>
      <c r="AY32" s="691"/>
      <c r="AZ32" s="691"/>
      <c r="BA32" s="691"/>
      <c r="BB32" s="691"/>
      <c r="BC32" s="692"/>
      <c r="BD32" s="594" t="s">
        <v>206</v>
      </c>
      <c r="BE32" s="595"/>
      <c r="BF32" s="595"/>
      <c r="BG32" s="595"/>
      <c r="BH32" s="595"/>
      <c r="BI32" s="595"/>
      <c r="BJ32" s="595"/>
      <c r="BK32" s="596"/>
      <c r="BL32" s="683" t="s">
        <v>207</v>
      </c>
      <c r="BM32" s="683"/>
      <c r="BN32" s="683"/>
      <c r="BO32" s="683"/>
      <c r="BP32" s="684" t="s">
        <v>206</v>
      </c>
      <c r="BQ32" s="684"/>
      <c r="BR32" s="684"/>
      <c r="BS32" s="684"/>
      <c r="BT32" s="684"/>
      <c r="BU32" s="684"/>
      <c r="BV32" s="684"/>
      <c r="BW32" s="687"/>
      <c r="BY32" s="606" t="s">
        <v>281</v>
      </c>
      <c r="BZ32" s="607"/>
      <c r="CA32" s="607"/>
      <c r="CB32" s="607"/>
      <c r="CC32" s="607"/>
      <c r="CD32" s="607"/>
      <c r="CE32" s="607"/>
      <c r="CF32" s="607"/>
      <c r="CG32" s="607"/>
      <c r="CH32" s="607"/>
      <c r="CI32" s="607"/>
      <c r="CJ32" s="607"/>
      <c r="CK32" s="607"/>
      <c r="CL32" s="608"/>
      <c r="CM32" s="594">
        <v>573937822</v>
      </c>
      <c r="CN32" s="595"/>
      <c r="CO32" s="595"/>
      <c r="CP32" s="595"/>
      <c r="CQ32" s="595"/>
      <c r="CR32" s="595"/>
      <c r="CS32" s="595"/>
      <c r="CT32" s="596"/>
      <c r="CU32" s="683">
        <v>100</v>
      </c>
      <c r="CV32" s="683"/>
      <c r="CW32" s="683"/>
      <c r="CX32" s="683"/>
      <c r="CY32" s="600">
        <v>127716935</v>
      </c>
      <c r="CZ32" s="595"/>
      <c r="DA32" s="595"/>
      <c r="DB32" s="595"/>
      <c r="DC32" s="595"/>
      <c r="DD32" s="595"/>
      <c r="DE32" s="595"/>
      <c r="DF32" s="595"/>
      <c r="DG32" s="595"/>
      <c r="DH32" s="595"/>
      <c r="DI32" s="595"/>
      <c r="DJ32" s="595"/>
      <c r="DK32" s="596"/>
      <c r="DL32" s="600">
        <v>363197638</v>
      </c>
      <c r="DM32" s="595"/>
      <c r="DN32" s="595"/>
      <c r="DO32" s="595"/>
      <c r="DP32" s="595"/>
      <c r="DQ32" s="595"/>
      <c r="DR32" s="595"/>
      <c r="DS32" s="595"/>
      <c r="DT32" s="595"/>
      <c r="DU32" s="595"/>
      <c r="DV32" s="595"/>
      <c r="DW32" s="595"/>
      <c r="DX32" s="689"/>
    </row>
    <row r="33" spans="2:128" ht="11.25" customHeight="1" x14ac:dyDescent="0.2">
      <c r="B33" s="591" t="s">
        <v>282</v>
      </c>
      <c r="C33" s="592"/>
      <c r="D33" s="592"/>
      <c r="E33" s="592"/>
      <c r="F33" s="592"/>
      <c r="G33" s="592"/>
      <c r="H33" s="592"/>
      <c r="I33" s="592"/>
      <c r="J33" s="592"/>
      <c r="K33" s="592"/>
      <c r="L33" s="592"/>
      <c r="M33" s="592"/>
      <c r="N33" s="592"/>
      <c r="O33" s="592"/>
      <c r="P33" s="592"/>
      <c r="Q33" s="593"/>
      <c r="R33" s="594">
        <v>24214000</v>
      </c>
      <c r="S33" s="595"/>
      <c r="T33" s="595"/>
      <c r="U33" s="595"/>
      <c r="V33" s="595"/>
      <c r="W33" s="595"/>
      <c r="X33" s="595"/>
      <c r="Y33" s="596"/>
      <c r="Z33" s="597">
        <v>4.0999999999999996</v>
      </c>
      <c r="AA33" s="685"/>
      <c r="AB33" s="685"/>
      <c r="AC33" s="688"/>
      <c r="AD33" s="600" t="s">
        <v>207</v>
      </c>
      <c r="AE33" s="595"/>
      <c r="AF33" s="595"/>
      <c r="AG33" s="595"/>
      <c r="AH33" s="595"/>
      <c r="AI33" s="595"/>
      <c r="AJ33" s="595"/>
      <c r="AK33" s="596"/>
      <c r="AL33" s="597" t="s">
        <v>206</v>
      </c>
      <c r="AM33" s="685"/>
      <c r="AN33" s="685"/>
      <c r="AO33" s="686"/>
      <c r="AP33" s="591" t="s">
        <v>153</v>
      </c>
      <c r="AQ33" s="592"/>
      <c r="AR33" s="592"/>
      <c r="AS33" s="592"/>
      <c r="AT33" s="592"/>
      <c r="AU33" s="592"/>
      <c r="AV33" s="592"/>
      <c r="AW33" s="592"/>
      <c r="AX33" s="592"/>
      <c r="AY33" s="592"/>
      <c r="AZ33" s="592"/>
      <c r="BA33" s="592"/>
      <c r="BB33" s="592"/>
      <c r="BC33" s="593"/>
      <c r="BD33" s="594">
        <v>138047635</v>
      </c>
      <c r="BE33" s="595"/>
      <c r="BF33" s="595"/>
      <c r="BG33" s="595"/>
      <c r="BH33" s="595"/>
      <c r="BI33" s="595"/>
      <c r="BJ33" s="595"/>
      <c r="BK33" s="596"/>
      <c r="BL33" s="683">
        <v>100</v>
      </c>
      <c r="BM33" s="683"/>
      <c r="BN33" s="683"/>
      <c r="BO33" s="683"/>
      <c r="BP33" s="684">
        <v>877631</v>
      </c>
      <c r="BQ33" s="684"/>
      <c r="BR33" s="684"/>
      <c r="BS33" s="684"/>
      <c r="BT33" s="684"/>
      <c r="BU33" s="684"/>
      <c r="BV33" s="684"/>
      <c r="BW33" s="687"/>
      <c r="BY33" s="666" t="s">
        <v>283</v>
      </c>
      <c r="BZ33" s="667"/>
      <c r="CA33" s="667"/>
      <c r="CB33" s="667"/>
      <c r="CC33" s="667"/>
      <c r="CD33" s="667"/>
      <c r="CE33" s="667"/>
      <c r="CF33" s="667"/>
      <c r="CG33" s="667"/>
      <c r="CH33" s="667"/>
      <c r="CI33" s="667"/>
      <c r="CJ33" s="667"/>
      <c r="CK33" s="667"/>
      <c r="CL33" s="667"/>
      <c r="CM33" s="667"/>
      <c r="CN33" s="667"/>
      <c r="CO33" s="667"/>
      <c r="CP33" s="667"/>
      <c r="CQ33" s="667"/>
      <c r="CR33" s="667"/>
      <c r="CS33" s="667"/>
      <c r="CT33" s="667"/>
      <c r="CU33" s="667"/>
      <c r="CV33" s="667"/>
      <c r="CW33" s="667"/>
      <c r="CX33" s="667"/>
      <c r="CY33" s="667"/>
      <c r="CZ33" s="667"/>
      <c r="DA33" s="667"/>
      <c r="DB33" s="667"/>
      <c r="DC33" s="667"/>
      <c r="DD33" s="667"/>
      <c r="DE33" s="667"/>
      <c r="DF33" s="667"/>
      <c r="DG33" s="667"/>
      <c r="DH33" s="667"/>
      <c r="DI33" s="667"/>
      <c r="DJ33" s="667"/>
      <c r="DK33" s="667"/>
      <c r="DL33" s="667"/>
      <c r="DM33" s="667"/>
      <c r="DN33" s="667"/>
      <c r="DO33" s="667"/>
      <c r="DP33" s="667"/>
      <c r="DQ33" s="667"/>
      <c r="DR33" s="667"/>
      <c r="DS33" s="667"/>
      <c r="DT33" s="667"/>
      <c r="DU33" s="667"/>
      <c r="DV33" s="667"/>
      <c r="DW33" s="667"/>
      <c r="DX33" s="668"/>
    </row>
    <row r="34" spans="2:128" ht="11.25" customHeight="1" x14ac:dyDescent="0.2">
      <c r="B34" s="606" t="s">
        <v>284</v>
      </c>
      <c r="C34" s="607"/>
      <c r="D34" s="607"/>
      <c r="E34" s="607"/>
      <c r="F34" s="607"/>
      <c r="G34" s="607"/>
      <c r="H34" s="607"/>
      <c r="I34" s="607"/>
      <c r="J34" s="607"/>
      <c r="K34" s="607"/>
      <c r="L34" s="607"/>
      <c r="M34" s="607"/>
      <c r="N34" s="607"/>
      <c r="O34" s="607"/>
      <c r="P34" s="607"/>
      <c r="Q34" s="608"/>
      <c r="R34" s="594">
        <v>592252441</v>
      </c>
      <c r="S34" s="595"/>
      <c r="T34" s="595"/>
      <c r="U34" s="595"/>
      <c r="V34" s="595"/>
      <c r="W34" s="595"/>
      <c r="X34" s="595"/>
      <c r="Y34" s="596"/>
      <c r="Z34" s="683">
        <v>100</v>
      </c>
      <c r="AA34" s="683"/>
      <c r="AB34" s="683"/>
      <c r="AC34" s="683"/>
      <c r="AD34" s="684">
        <v>300336447</v>
      </c>
      <c r="AE34" s="684"/>
      <c r="AF34" s="684"/>
      <c r="AG34" s="684"/>
      <c r="AH34" s="684"/>
      <c r="AI34" s="684"/>
      <c r="AJ34" s="684"/>
      <c r="AK34" s="684"/>
      <c r="AL34" s="597">
        <v>100</v>
      </c>
      <c r="AM34" s="685"/>
      <c r="AN34" s="685"/>
      <c r="AO34" s="686"/>
      <c r="AP34" s="606"/>
      <c r="AQ34" s="607"/>
      <c r="AR34" s="607"/>
      <c r="AS34" s="607"/>
      <c r="AT34" s="607"/>
      <c r="AU34" s="607"/>
      <c r="AV34" s="607"/>
      <c r="AW34" s="607"/>
      <c r="AX34" s="607"/>
      <c r="AY34" s="607"/>
      <c r="AZ34" s="607"/>
      <c r="BA34" s="607"/>
      <c r="BB34" s="607"/>
      <c r="BC34" s="608"/>
      <c r="BD34" s="594"/>
      <c r="BE34" s="595"/>
      <c r="BF34" s="595"/>
      <c r="BG34" s="595"/>
      <c r="BH34" s="595"/>
      <c r="BI34" s="595"/>
      <c r="BJ34" s="595"/>
      <c r="BK34" s="596"/>
      <c r="BL34" s="683"/>
      <c r="BM34" s="683"/>
      <c r="BN34" s="683"/>
      <c r="BO34" s="683"/>
      <c r="BP34" s="684"/>
      <c r="BQ34" s="684"/>
      <c r="BR34" s="684"/>
      <c r="BS34" s="684"/>
      <c r="BT34" s="684"/>
      <c r="BU34" s="684"/>
      <c r="BV34" s="684"/>
      <c r="BW34" s="687"/>
      <c r="BY34" s="666" t="s">
        <v>190</v>
      </c>
      <c r="BZ34" s="667"/>
      <c r="CA34" s="667"/>
      <c r="CB34" s="667"/>
      <c r="CC34" s="667"/>
      <c r="CD34" s="667"/>
      <c r="CE34" s="667"/>
      <c r="CF34" s="667"/>
      <c r="CG34" s="667"/>
      <c r="CH34" s="667"/>
      <c r="CI34" s="667"/>
      <c r="CJ34" s="667"/>
      <c r="CK34" s="667"/>
      <c r="CL34" s="668"/>
      <c r="CM34" s="666" t="s">
        <v>285</v>
      </c>
      <c r="CN34" s="667"/>
      <c r="CO34" s="667"/>
      <c r="CP34" s="667"/>
      <c r="CQ34" s="667"/>
      <c r="CR34" s="667"/>
      <c r="CS34" s="667"/>
      <c r="CT34" s="668"/>
      <c r="CU34" s="666" t="s">
        <v>286</v>
      </c>
      <c r="CV34" s="667"/>
      <c r="CW34" s="667"/>
      <c r="CX34" s="668"/>
      <c r="CY34" s="666" t="s">
        <v>287</v>
      </c>
      <c r="CZ34" s="667"/>
      <c r="DA34" s="667"/>
      <c r="DB34" s="667"/>
      <c r="DC34" s="667"/>
      <c r="DD34" s="667"/>
      <c r="DE34" s="667"/>
      <c r="DF34" s="668"/>
      <c r="DG34" s="672" t="s">
        <v>288</v>
      </c>
      <c r="DH34" s="673"/>
      <c r="DI34" s="673"/>
      <c r="DJ34" s="673"/>
      <c r="DK34" s="673"/>
      <c r="DL34" s="673"/>
      <c r="DM34" s="673"/>
      <c r="DN34" s="673"/>
      <c r="DO34" s="673"/>
      <c r="DP34" s="673"/>
      <c r="DQ34" s="674"/>
      <c r="DR34" s="666" t="s">
        <v>289</v>
      </c>
      <c r="DS34" s="667"/>
      <c r="DT34" s="667"/>
      <c r="DU34" s="667"/>
      <c r="DV34" s="667"/>
      <c r="DW34" s="667"/>
      <c r="DX34" s="668"/>
    </row>
    <row r="35" spans="2:128" ht="11.25" customHeight="1" x14ac:dyDescent="0.2">
      <c r="B35" s="212"/>
      <c r="C35" s="212"/>
      <c r="D35" s="212"/>
      <c r="E35" s="212"/>
      <c r="F35" s="212"/>
      <c r="G35" s="212"/>
      <c r="H35" s="212"/>
      <c r="I35" s="212"/>
      <c r="J35" s="212"/>
      <c r="K35" s="212"/>
      <c r="L35" s="212"/>
      <c r="M35" s="212"/>
      <c r="N35" s="212"/>
      <c r="O35" s="212"/>
      <c r="P35" s="212"/>
      <c r="Q35" s="212"/>
      <c r="R35" s="213"/>
      <c r="S35" s="213"/>
      <c r="T35" s="213"/>
      <c r="U35" s="213"/>
      <c r="V35" s="213"/>
      <c r="W35" s="213"/>
      <c r="X35" s="213"/>
      <c r="Y35" s="213"/>
      <c r="Z35" s="214"/>
      <c r="AA35" s="214"/>
      <c r="AB35" s="214"/>
      <c r="AC35" s="214"/>
      <c r="AD35" s="213"/>
      <c r="AE35" s="213"/>
      <c r="AF35" s="213"/>
      <c r="AG35" s="213"/>
      <c r="AH35" s="213"/>
      <c r="AI35" s="213"/>
      <c r="AJ35" s="213"/>
      <c r="AK35" s="213"/>
      <c r="AL35" s="214"/>
      <c r="AM35" s="214"/>
      <c r="AN35" s="214"/>
      <c r="AO35" s="214"/>
      <c r="AP35" s="215"/>
      <c r="AQ35" s="216"/>
      <c r="AR35" s="216"/>
      <c r="AS35" s="216"/>
      <c r="AT35" s="216"/>
      <c r="AU35" s="216"/>
      <c r="AV35" s="216"/>
      <c r="AW35" s="216"/>
      <c r="AX35" s="216"/>
      <c r="AY35" s="215"/>
      <c r="AZ35" s="213"/>
      <c r="BA35" s="213"/>
      <c r="BB35" s="213"/>
      <c r="BC35" s="213"/>
      <c r="BD35" s="215"/>
      <c r="BE35" s="215"/>
      <c r="BF35" s="215"/>
      <c r="BG35" s="215"/>
      <c r="BH35" s="215"/>
      <c r="BI35" s="215"/>
      <c r="BJ35" s="215"/>
      <c r="BK35" s="215"/>
      <c r="BL35" s="215"/>
      <c r="BM35" s="215"/>
      <c r="BN35" s="215"/>
      <c r="BO35" s="215"/>
      <c r="BP35" s="215"/>
      <c r="BQ35" s="215"/>
      <c r="BR35" s="215"/>
      <c r="BS35" s="213"/>
      <c r="BT35" s="213"/>
      <c r="BU35" s="213"/>
      <c r="BV35" s="213"/>
      <c r="BW35" s="213"/>
      <c r="BY35" s="663" t="s">
        <v>290</v>
      </c>
      <c r="BZ35" s="664"/>
      <c r="CA35" s="664"/>
      <c r="CB35" s="664"/>
      <c r="CC35" s="664"/>
      <c r="CD35" s="664"/>
      <c r="CE35" s="664"/>
      <c r="CF35" s="664"/>
      <c r="CG35" s="664"/>
      <c r="CH35" s="664"/>
      <c r="CI35" s="664"/>
      <c r="CJ35" s="664"/>
      <c r="CK35" s="664"/>
      <c r="CL35" s="665"/>
      <c r="CM35" s="675">
        <v>247642868</v>
      </c>
      <c r="CN35" s="676"/>
      <c r="CO35" s="676"/>
      <c r="CP35" s="676"/>
      <c r="CQ35" s="676"/>
      <c r="CR35" s="676"/>
      <c r="CS35" s="676"/>
      <c r="CT35" s="677"/>
      <c r="CU35" s="678">
        <v>43.1</v>
      </c>
      <c r="CV35" s="679"/>
      <c r="CW35" s="679"/>
      <c r="CX35" s="680"/>
      <c r="CY35" s="681">
        <v>219289618</v>
      </c>
      <c r="CZ35" s="676"/>
      <c r="DA35" s="676"/>
      <c r="DB35" s="676"/>
      <c r="DC35" s="676"/>
      <c r="DD35" s="676"/>
      <c r="DE35" s="676"/>
      <c r="DF35" s="677"/>
      <c r="DG35" s="681">
        <v>216259923</v>
      </c>
      <c r="DH35" s="676"/>
      <c r="DI35" s="676"/>
      <c r="DJ35" s="676"/>
      <c r="DK35" s="676"/>
      <c r="DL35" s="676"/>
      <c r="DM35" s="676"/>
      <c r="DN35" s="676"/>
      <c r="DO35" s="676"/>
      <c r="DP35" s="676"/>
      <c r="DQ35" s="677"/>
      <c r="DR35" s="678">
        <v>66.599999999999994</v>
      </c>
      <c r="DS35" s="679"/>
      <c r="DT35" s="679"/>
      <c r="DU35" s="679"/>
      <c r="DV35" s="679"/>
      <c r="DW35" s="679"/>
      <c r="DX35" s="682"/>
    </row>
    <row r="36" spans="2:128" ht="11.25" customHeight="1" x14ac:dyDescent="0.2">
      <c r="B36" s="217"/>
      <c r="C36" s="217"/>
      <c r="D36" s="217"/>
      <c r="E36" s="217"/>
      <c r="F36" s="217"/>
      <c r="G36" s="217"/>
      <c r="H36" s="217"/>
      <c r="I36" s="217"/>
      <c r="J36" s="217"/>
      <c r="K36" s="217"/>
      <c r="L36" s="217"/>
      <c r="M36" s="217"/>
      <c r="N36" s="217"/>
      <c r="O36" s="217"/>
      <c r="P36" s="217"/>
      <c r="Q36" s="217"/>
      <c r="R36" s="218"/>
      <c r="S36" s="218"/>
      <c r="T36" s="218"/>
      <c r="U36" s="218"/>
      <c r="V36" s="218"/>
      <c r="W36" s="218"/>
      <c r="X36" s="218"/>
      <c r="Y36" s="218"/>
      <c r="Z36" s="219"/>
      <c r="AA36" s="219"/>
      <c r="AB36" s="219"/>
      <c r="AC36" s="219"/>
      <c r="AD36" s="218"/>
      <c r="AE36" s="218"/>
      <c r="AF36" s="218"/>
      <c r="AG36" s="218"/>
      <c r="AH36" s="218"/>
      <c r="AI36" s="218"/>
      <c r="AJ36" s="218"/>
      <c r="AK36" s="218"/>
      <c r="AL36" s="219"/>
      <c r="AM36" s="219"/>
      <c r="AN36" s="219"/>
      <c r="AO36" s="219"/>
      <c r="AP36" s="220"/>
      <c r="AQ36" s="221"/>
      <c r="AR36" s="221"/>
      <c r="AS36" s="221"/>
      <c r="AT36" s="221"/>
      <c r="AU36" s="221"/>
      <c r="AV36" s="221"/>
      <c r="AW36" s="221"/>
      <c r="AX36" s="221"/>
      <c r="AY36" s="220"/>
      <c r="AZ36" s="218"/>
      <c r="BA36" s="218"/>
      <c r="BB36" s="218"/>
      <c r="BC36" s="218"/>
      <c r="BD36" s="220"/>
      <c r="BE36" s="220"/>
      <c r="BF36" s="220"/>
      <c r="BG36" s="220"/>
      <c r="BH36" s="220"/>
      <c r="BI36" s="220"/>
      <c r="BJ36" s="220"/>
      <c r="BK36" s="220"/>
      <c r="BL36" s="220"/>
      <c r="BM36" s="220"/>
      <c r="BN36" s="220"/>
      <c r="BO36" s="220"/>
      <c r="BP36" s="220"/>
      <c r="BQ36" s="220"/>
      <c r="BR36" s="220"/>
      <c r="BS36" s="218"/>
      <c r="BT36" s="218"/>
      <c r="BU36" s="218"/>
      <c r="BV36" s="218"/>
      <c r="BW36" s="218"/>
      <c r="BY36" s="591" t="s">
        <v>291</v>
      </c>
      <c r="BZ36" s="592"/>
      <c r="CA36" s="592"/>
      <c r="CB36" s="592"/>
      <c r="CC36" s="592"/>
      <c r="CD36" s="592"/>
      <c r="CE36" s="592"/>
      <c r="CF36" s="592"/>
      <c r="CG36" s="592"/>
      <c r="CH36" s="592"/>
      <c r="CI36" s="592"/>
      <c r="CJ36" s="592"/>
      <c r="CK36" s="592"/>
      <c r="CL36" s="593"/>
      <c r="CM36" s="594">
        <v>154007010</v>
      </c>
      <c r="CN36" s="601"/>
      <c r="CO36" s="601"/>
      <c r="CP36" s="601"/>
      <c r="CQ36" s="601"/>
      <c r="CR36" s="601"/>
      <c r="CS36" s="601"/>
      <c r="CT36" s="602"/>
      <c r="CU36" s="597">
        <v>26.8</v>
      </c>
      <c r="CV36" s="598"/>
      <c r="CW36" s="598"/>
      <c r="CX36" s="599"/>
      <c r="CY36" s="600">
        <v>133151820</v>
      </c>
      <c r="CZ36" s="601"/>
      <c r="DA36" s="601"/>
      <c r="DB36" s="601"/>
      <c r="DC36" s="601"/>
      <c r="DD36" s="601"/>
      <c r="DE36" s="601"/>
      <c r="DF36" s="602"/>
      <c r="DG36" s="600">
        <v>130538376</v>
      </c>
      <c r="DH36" s="601"/>
      <c r="DI36" s="601"/>
      <c r="DJ36" s="601"/>
      <c r="DK36" s="601"/>
      <c r="DL36" s="601"/>
      <c r="DM36" s="601"/>
      <c r="DN36" s="601"/>
      <c r="DO36" s="601"/>
      <c r="DP36" s="601"/>
      <c r="DQ36" s="602"/>
      <c r="DR36" s="597">
        <v>40.200000000000003</v>
      </c>
      <c r="DS36" s="598"/>
      <c r="DT36" s="598"/>
      <c r="DU36" s="598"/>
      <c r="DV36" s="598"/>
      <c r="DW36" s="598"/>
      <c r="DX36" s="631"/>
    </row>
    <row r="37" spans="2:128" ht="11.25" customHeight="1" x14ac:dyDescent="0.2">
      <c r="B37" s="217"/>
      <c r="C37" s="217"/>
      <c r="D37" s="217"/>
      <c r="E37" s="217"/>
      <c r="F37" s="217"/>
      <c r="G37" s="217"/>
      <c r="H37" s="217"/>
      <c r="I37" s="217"/>
      <c r="J37" s="217"/>
      <c r="K37" s="217"/>
      <c r="L37" s="217"/>
      <c r="M37" s="217"/>
      <c r="N37" s="217"/>
      <c r="O37" s="217"/>
      <c r="P37" s="217"/>
      <c r="Q37" s="220"/>
      <c r="R37" s="218"/>
      <c r="S37" s="218"/>
      <c r="T37" s="218"/>
      <c r="U37" s="218"/>
      <c r="V37" s="218"/>
      <c r="W37" s="218"/>
      <c r="X37" s="218"/>
      <c r="Y37" s="218"/>
      <c r="Z37" s="219"/>
      <c r="AA37" s="219"/>
      <c r="AB37" s="219"/>
      <c r="AC37" s="219"/>
      <c r="AD37" s="218"/>
      <c r="AE37" s="218"/>
      <c r="AF37" s="218"/>
      <c r="AG37" s="218"/>
      <c r="AH37" s="218"/>
      <c r="AI37" s="218"/>
      <c r="AJ37" s="218"/>
      <c r="AK37" s="218"/>
      <c r="AL37" s="219"/>
      <c r="AM37" s="219"/>
      <c r="AN37" s="219"/>
      <c r="AO37" s="219"/>
      <c r="AP37" s="666" t="s">
        <v>292</v>
      </c>
      <c r="AQ37" s="667"/>
      <c r="AR37" s="667"/>
      <c r="AS37" s="667"/>
      <c r="AT37" s="667"/>
      <c r="AU37" s="667"/>
      <c r="AV37" s="667"/>
      <c r="AW37" s="667"/>
      <c r="AX37" s="667"/>
      <c r="AY37" s="667"/>
      <c r="AZ37" s="667"/>
      <c r="BA37" s="667"/>
      <c r="BB37" s="667"/>
      <c r="BC37" s="668"/>
      <c r="BD37" s="666" t="s">
        <v>293</v>
      </c>
      <c r="BE37" s="667"/>
      <c r="BF37" s="667"/>
      <c r="BG37" s="667"/>
      <c r="BH37" s="667"/>
      <c r="BI37" s="667"/>
      <c r="BJ37" s="667"/>
      <c r="BK37" s="667"/>
      <c r="BL37" s="667"/>
      <c r="BM37" s="668"/>
      <c r="BN37" s="666" t="s">
        <v>294</v>
      </c>
      <c r="BO37" s="667"/>
      <c r="BP37" s="667"/>
      <c r="BQ37" s="667"/>
      <c r="BR37" s="667"/>
      <c r="BS37" s="667"/>
      <c r="BT37" s="667"/>
      <c r="BU37" s="667"/>
      <c r="BV37" s="667"/>
      <c r="BW37" s="668"/>
      <c r="BY37" s="591" t="s">
        <v>295</v>
      </c>
      <c r="BZ37" s="592"/>
      <c r="CA37" s="592"/>
      <c r="CB37" s="592"/>
      <c r="CC37" s="592"/>
      <c r="CD37" s="592"/>
      <c r="CE37" s="592"/>
      <c r="CF37" s="592"/>
      <c r="CG37" s="592"/>
      <c r="CH37" s="592"/>
      <c r="CI37" s="592"/>
      <c r="CJ37" s="592"/>
      <c r="CK37" s="592"/>
      <c r="CL37" s="593"/>
      <c r="CM37" s="594">
        <v>110823452</v>
      </c>
      <c r="CN37" s="595"/>
      <c r="CO37" s="595"/>
      <c r="CP37" s="595"/>
      <c r="CQ37" s="595"/>
      <c r="CR37" s="595"/>
      <c r="CS37" s="595"/>
      <c r="CT37" s="596"/>
      <c r="CU37" s="597">
        <v>19.3</v>
      </c>
      <c r="CV37" s="598"/>
      <c r="CW37" s="598"/>
      <c r="CX37" s="599"/>
      <c r="CY37" s="600">
        <v>90472753</v>
      </c>
      <c r="CZ37" s="601"/>
      <c r="DA37" s="601"/>
      <c r="DB37" s="601"/>
      <c r="DC37" s="601"/>
      <c r="DD37" s="601"/>
      <c r="DE37" s="601"/>
      <c r="DF37" s="602"/>
      <c r="DG37" s="600">
        <v>90328873</v>
      </c>
      <c r="DH37" s="601"/>
      <c r="DI37" s="601"/>
      <c r="DJ37" s="601"/>
      <c r="DK37" s="601"/>
      <c r="DL37" s="601"/>
      <c r="DM37" s="601"/>
      <c r="DN37" s="601"/>
      <c r="DO37" s="601"/>
      <c r="DP37" s="601"/>
      <c r="DQ37" s="602"/>
      <c r="DR37" s="597">
        <v>27.8</v>
      </c>
      <c r="DS37" s="598"/>
      <c r="DT37" s="598"/>
      <c r="DU37" s="598"/>
      <c r="DV37" s="598"/>
      <c r="DW37" s="598"/>
      <c r="DX37" s="631"/>
    </row>
    <row r="38" spans="2:128" ht="11.25" customHeight="1" x14ac:dyDescent="0.2">
      <c r="B38" s="217"/>
      <c r="C38" s="217"/>
      <c r="D38" s="217"/>
      <c r="E38" s="217"/>
      <c r="F38" s="217"/>
      <c r="G38" s="217"/>
      <c r="H38" s="217"/>
      <c r="I38" s="217"/>
      <c r="J38" s="217"/>
      <c r="K38" s="217"/>
      <c r="L38" s="217"/>
      <c r="M38" s="217"/>
      <c r="N38" s="217"/>
      <c r="O38" s="217"/>
      <c r="P38" s="217"/>
      <c r="Q38" s="220"/>
      <c r="R38" s="218"/>
      <c r="S38" s="218"/>
      <c r="T38" s="218"/>
      <c r="U38" s="218"/>
      <c r="V38" s="218"/>
      <c r="W38" s="218"/>
      <c r="X38" s="218"/>
      <c r="Y38" s="218"/>
      <c r="Z38" s="219"/>
      <c r="AA38" s="219"/>
      <c r="AB38" s="219"/>
      <c r="AC38" s="219"/>
      <c r="AD38" s="218"/>
      <c r="AE38" s="218"/>
      <c r="AF38" s="218"/>
      <c r="AG38" s="218"/>
      <c r="AH38" s="218"/>
      <c r="AI38" s="218"/>
      <c r="AJ38" s="218"/>
      <c r="AK38" s="218"/>
      <c r="AL38" s="219"/>
      <c r="AM38" s="219"/>
      <c r="AN38" s="219"/>
      <c r="AO38" s="219"/>
      <c r="AP38" s="654" t="s">
        <v>296</v>
      </c>
      <c r="AQ38" s="655"/>
      <c r="AR38" s="655"/>
      <c r="AS38" s="655"/>
      <c r="AT38" s="660" t="s">
        <v>297</v>
      </c>
      <c r="AU38" s="222"/>
      <c r="AV38" s="222"/>
      <c r="AW38" s="222"/>
      <c r="AX38" s="663" t="s">
        <v>153</v>
      </c>
      <c r="AY38" s="664"/>
      <c r="AZ38" s="664"/>
      <c r="BA38" s="664"/>
      <c r="BB38" s="664"/>
      <c r="BC38" s="665"/>
      <c r="BD38" s="669">
        <v>99.5</v>
      </c>
      <c r="BE38" s="670"/>
      <c r="BF38" s="670"/>
      <c r="BG38" s="670"/>
      <c r="BH38" s="670"/>
      <c r="BI38" s="670">
        <v>98.7</v>
      </c>
      <c r="BJ38" s="670"/>
      <c r="BK38" s="670"/>
      <c r="BL38" s="670"/>
      <c r="BM38" s="671"/>
      <c r="BN38" s="669">
        <v>99.5</v>
      </c>
      <c r="BO38" s="670"/>
      <c r="BP38" s="670"/>
      <c r="BQ38" s="670"/>
      <c r="BR38" s="670"/>
      <c r="BS38" s="670">
        <v>98.6</v>
      </c>
      <c r="BT38" s="670"/>
      <c r="BU38" s="670"/>
      <c r="BV38" s="670"/>
      <c r="BW38" s="671"/>
      <c r="BY38" s="591" t="s">
        <v>298</v>
      </c>
      <c r="BZ38" s="592"/>
      <c r="CA38" s="592"/>
      <c r="CB38" s="592"/>
      <c r="CC38" s="592"/>
      <c r="CD38" s="592"/>
      <c r="CE38" s="592"/>
      <c r="CF38" s="592"/>
      <c r="CG38" s="592"/>
      <c r="CH38" s="592"/>
      <c r="CI38" s="592"/>
      <c r="CJ38" s="592"/>
      <c r="CK38" s="592"/>
      <c r="CL38" s="593"/>
      <c r="CM38" s="594">
        <v>12470959</v>
      </c>
      <c r="CN38" s="601"/>
      <c r="CO38" s="601"/>
      <c r="CP38" s="601"/>
      <c r="CQ38" s="601"/>
      <c r="CR38" s="601"/>
      <c r="CS38" s="601"/>
      <c r="CT38" s="602"/>
      <c r="CU38" s="597">
        <v>2.2000000000000002</v>
      </c>
      <c r="CV38" s="598"/>
      <c r="CW38" s="598"/>
      <c r="CX38" s="599"/>
      <c r="CY38" s="600">
        <v>6578365</v>
      </c>
      <c r="CZ38" s="601"/>
      <c r="DA38" s="601"/>
      <c r="DB38" s="601"/>
      <c r="DC38" s="601"/>
      <c r="DD38" s="601"/>
      <c r="DE38" s="601"/>
      <c r="DF38" s="602"/>
      <c r="DG38" s="600">
        <v>6578268</v>
      </c>
      <c r="DH38" s="601"/>
      <c r="DI38" s="601"/>
      <c r="DJ38" s="601"/>
      <c r="DK38" s="601"/>
      <c r="DL38" s="601"/>
      <c r="DM38" s="601"/>
      <c r="DN38" s="601"/>
      <c r="DO38" s="601"/>
      <c r="DP38" s="601"/>
      <c r="DQ38" s="602"/>
      <c r="DR38" s="597">
        <v>2</v>
      </c>
      <c r="DS38" s="598"/>
      <c r="DT38" s="598"/>
      <c r="DU38" s="598"/>
      <c r="DV38" s="598"/>
      <c r="DW38" s="598"/>
      <c r="DX38" s="631"/>
    </row>
    <row r="39" spans="2:128" ht="11.25" customHeight="1" x14ac:dyDescent="0.2">
      <c r="AP39" s="656"/>
      <c r="AQ39" s="657"/>
      <c r="AR39" s="657"/>
      <c r="AS39" s="657"/>
      <c r="AT39" s="661"/>
      <c r="AU39" s="211" t="s">
        <v>299</v>
      </c>
      <c r="AV39" s="211"/>
      <c r="AW39" s="211"/>
      <c r="AX39" s="591" t="s">
        <v>300</v>
      </c>
      <c r="AY39" s="592"/>
      <c r="AZ39" s="592"/>
      <c r="BA39" s="592"/>
      <c r="BB39" s="592"/>
      <c r="BC39" s="593"/>
      <c r="BD39" s="652">
        <v>99.1</v>
      </c>
      <c r="BE39" s="633"/>
      <c r="BF39" s="633"/>
      <c r="BG39" s="633"/>
      <c r="BH39" s="633"/>
      <c r="BI39" s="633">
        <v>97.5</v>
      </c>
      <c r="BJ39" s="633"/>
      <c r="BK39" s="633"/>
      <c r="BL39" s="633"/>
      <c r="BM39" s="653"/>
      <c r="BN39" s="652">
        <v>99.1</v>
      </c>
      <c r="BO39" s="633"/>
      <c r="BP39" s="633"/>
      <c r="BQ39" s="633"/>
      <c r="BR39" s="633"/>
      <c r="BS39" s="633">
        <v>97.3</v>
      </c>
      <c r="BT39" s="633"/>
      <c r="BU39" s="633"/>
      <c r="BV39" s="633"/>
      <c r="BW39" s="653"/>
      <c r="BY39" s="591" t="s">
        <v>301</v>
      </c>
      <c r="BZ39" s="592"/>
      <c r="CA39" s="592"/>
      <c r="CB39" s="592"/>
      <c r="CC39" s="592"/>
      <c r="CD39" s="592"/>
      <c r="CE39" s="592"/>
      <c r="CF39" s="592"/>
      <c r="CG39" s="592"/>
      <c r="CH39" s="592"/>
      <c r="CI39" s="592"/>
      <c r="CJ39" s="592"/>
      <c r="CK39" s="592"/>
      <c r="CL39" s="593"/>
      <c r="CM39" s="594">
        <v>81164899</v>
      </c>
      <c r="CN39" s="595"/>
      <c r="CO39" s="595"/>
      <c r="CP39" s="595"/>
      <c r="CQ39" s="595"/>
      <c r="CR39" s="595"/>
      <c r="CS39" s="595"/>
      <c r="CT39" s="596"/>
      <c r="CU39" s="597">
        <v>14.1</v>
      </c>
      <c r="CV39" s="598"/>
      <c r="CW39" s="598"/>
      <c r="CX39" s="599"/>
      <c r="CY39" s="600">
        <v>79559433</v>
      </c>
      <c r="CZ39" s="601"/>
      <c r="DA39" s="601"/>
      <c r="DB39" s="601"/>
      <c r="DC39" s="601"/>
      <c r="DD39" s="601"/>
      <c r="DE39" s="601"/>
      <c r="DF39" s="602"/>
      <c r="DG39" s="600">
        <v>79143279</v>
      </c>
      <c r="DH39" s="601"/>
      <c r="DI39" s="601"/>
      <c r="DJ39" s="601"/>
      <c r="DK39" s="601"/>
      <c r="DL39" s="601"/>
      <c r="DM39" s="601"/>
      <c r="DN39" s="601"/>
      <c r="DO39" s="601"/>
      <c r="DP39" s="601"/>
      <c r="DQ39" s="602"/>
      <c r="DR39" s="597">
        <v>24.4</v>
      </c>
      <c r="DS39" s="598"/>
      <c r="DT39" s="598"/>
      <c r="DU39" s="598"/>
      <c r="DV39" s="598"/>
      <c r="DW39" s="598"/>
      <c r="DX39" s="631"/>
    </row>
    <row r="40" spans="2:128" ht="11.25" customHeight="1" x14ac:dyDescent="0.2">
      <c r="B40" s="211"/>
      <c r="C40" s="211"/>
      <c r="D40" s="211"/>
      <c r="E40" s="211"/>
      <c r="F40" s="211"/>
      <c r="G40" s="211"/>
      <c r="H40" s="211"/>
      <c r="I40" s="211"/>
      <c r="J40" s="211"/>
      <c r="K40" s="211"/>
      <c r="L40" s="211"/>
      <c r="M40" s="211"/>
      <c r="N40" s="211"/>
      <c r="O40" s="211"/>
      <c r="P40" s="211"/>
      <c r="Q40" s="211"/>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658"/>
      <c r="AQ40" s="659"/>
      <c r="AR40" s="659"/>
      <c r="AS40" s="659"/>
      <c r="AT40" s="662"/>
      <c r="AU40" s="224"/>
      <c r="AV40" s="224"/>
      <c r="AW40" s="224"/>
      <c r="AX40" s="606" t="s">
        <v>302</v>
      </c>
      <c r="AY40" s="607"/>
      <c r="AZ40" s="607"/>
      <c r="BA40" s="607"/>
      <c r="BB40" s="607"/>
      <c r="BC40" s="608"/>
      <c r="BD40" s="649">
        <v>99.8</v>
      </c>
      <c r="BE40" s="650"/>
      <c r="BF40" s="650"/>
      <c r="BG40" s="650"/>
      <c r="BH40" s="650"/>
      <c r="BI40" s="650">
        <v>99.3</v>
      </c>
      <c r="BJ40" s="650"/>
      <c r="BK40" s="650"/>
      <c r="BL40" s="650"/>
      <c r="BM40" s="651"/>
      <c r="BN40" s="649">
        <v>99.9</v>
      </c>
      <c r="BO40" s="650"/>
      <c r="BP40" s="650"/>
      <c r="BQ40" s="650"/>
      <c r="BR40" s="650"/>
      <c r="BS40" s="650">
        <v>99.4</v>
      </c>
      <c r="BT40" s="650"/>
      <c r="BU40" s="650"/>
      <c r="BV40" s="650"/>
      <c r="BW40" s="651"/>
      <c r="BY40" s="625" t="s">
        <v>303</v>
      </c>
      <c r="BZ40" s="626"/>
      <c r="CA40" s="591" t="s">
        <v>67</v>
      </c>
      <c r="CB40" s="592"/>
      <c r="CC40" s="592"/>
      <c r="CD40" s="592"/>
      <c r="CE40" s="592"/>
      <c r="CF40" s="592"/>
      <c r="CG40" s="592"/>
      <c r="CH40" s="592"/>
      <c r="CI40" s="592"/>
      <c r="CJ40" s="592"/>
      <c r="CK40" s="592"/>
      <c r="CL40" s="593"/>
      <c r="CM40" s="594">
        <v>81164899</v>
      </c>
      <c r="CN40" s="601"/>
      <c r="CO40" s="601"/>
      <c r="CP40" s="601"/>
      <c r="CQ40" s="601"/>
      <c r="CR40" s="601"/>
      <c r="CS40" s="601"/>
      <c r="CT40" s="602"/>
      <c r="CU40" s="597">
        <v>14.1</v>
      </c>
      <c r="CV40" s="598"/>
      <c r="CW40" s="598"/>
      <c r="CX40" s="599"/>
      <c r="CY40" s="600">
        <v>79559433</v>
      </c>
      <c r="CZ40" s="601"/>
      <c r="DA40" s="601"/>
      <c r="DB40" s="601"/>
      <c r="DC40" s="601"/>
      <c r="DD40" s="601"/>
      <c r="DE40" s="601"/>
      <c r="DF40" s="602"/>
      <c r="DG40" s="600">
        <v>79143279</v>
      </c>
      <c r="DH40" s="601"/>
      <c r="DI40" s="601"/>
      <c r="DJ40" s="601"/>
      <c r="DK40" s="601"/>
      <c r="DL40" s="601"/>
      <c r="DM40" s="601"/>
      <c r="DN40" s="601"/>
      <c r="DO40" s="601"/>
      <c r="DP40" s="601"/>
      <c r="DQ40" s="602"/>
      <c r="DR40" s="597">
        <v>24.4</v>
      </c>
      <c r="DS40" s="598"/>
      <c r="DT40" s="598"/>
      <c r="DU40" s="598"/>
      <c r="DV40" s="598"/>
      <c r="DW40" s="598"/>
      <c r="DX40" s="631"/>
    </row>
    <row r="41" spans="2:128" ht="11.25" customHeight="1" x14ac:dyDescent="0.2">
      <c r="B41" s="211"/>
      <c r="C41" s="211"/>
      <c r="D41" s="211"/>
      <c r="E41" s="211"/>
      <c r="F41" s="211"/>
      <c r="G41" s="211"/>
      <c r="H41" s="211"/>
      <c r="I41" s="211"/>
      <c r="J41" s="211"/>
      <c r="K41" s="211"/>
      <c r="L41" s="211"/>
      <c r="M41" s="211"/>
      <c r="N41" s="211"/>
      <c r="O41" s="211"/>
      <c r="P41" s="211"/>
      <c r="Q41" s="211"/>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642" t="s">
        <v>304</v>
      </c>
      <c r="AQ41" s="643"/>
      <c r="AR41" s="643"/>
      <c r="AS41" s="643"/>
      <c r="AT41" s="643"/>
      <c r="AU41" s="643"/>
      <c r="AV41" s="643"/>
      <c r="AW41" s="644"/>
      <c r="AX41" s="645" t="s">
        <v>305</v>
      </c>
      <c r="AY41" s="645"/>
      <c r="AZ41" s="645"/>
      <c r="BA41" s="645"/>
      <c r="BB41" s="645"/>
      <c r="BC41" s="645"/>
      <c r="BD41" s="646">
        <v>2103815</v>
      </c>
      <c r="BE41" s="647"/>
      <c r="BF41" s="647"/>
      <c r="BG41" s="647"/>
      <c r="BH41" s="647"/>
      <c r="BI41" s="647"/>
      <c r="BJ41" s="647"/>
      <c r="BK41" s="647"/>
      <c r="BL41" s="647"/>
      <c r="BM41" s="648"/>
      <c r="BN41" s="646" t="s">
        <v>306</v>
      </c>
      <c r="BO41" s="647"/>
      <c r="BP41" s="647"/>
      <c r="BQ41" s="647"/>
      <c r="BR41" s="647"/>
      <c r="BS41" s="647"/>
      <c r="BT41" s="647"/>
      <c r="BU41" s="647"/>
      <c r="BV41" s="647"/>
      <c r="BW41" s="648"/>
      <c r="BY41" s="627"/>
      <c r="BZ41" s="628"/>
      <c r="CA41" s="591" t="s">
        <v>307</v>
      </c>
      <c r="CB41" s="592"/>
      <c r="CC41" s="592"/>
      <c r="CD41" s="592"/>
      <c r="CE41" s="592"/>
      <c r="CF41" s="592"/>
      <c r="CG41" s="592"/>
      <c r="CH41" s="592"/>
      <c r="CI41" s="592"/>
      <c r="CJ41" s="592"/>
      <c r="CK41" s="592"/>
      <c r="CL41" s="593"/>
      <c r="CM41" s="594">
        <v>73153250</v>
      </c>
      <c r="CN41" s="595"/>
      <c r="CO41" s="595"/>
      <c r="CP41" s="595"/>
      <c r="CQ41" s="595"/>
      <c r="CR41" s="595"/>
      <c r="CS41" s="595"/>
      <c r="CT41" s="596"/>
      <c r="CU41" s="597">
        <v>12.7</v>
      </c>
      <c r="CV41" s="598"/>
      <c r="CW41" s="598"/>
      <c r="CX41" s="599"/>
      <c r="CY41" s="600">
        <v>71596356</v>
      </c>
      <c r="CZ41" s="601"/>
      <c r="DA41" s="601"/>
      <c r="DB41" s="601"/>
      <c r="DC41" s="601"/>
      <c r="DD41" s="601"/>
      <c r="DE41" s="601"/>
      <c r="DF41" s="602"/>
      <c r="DG41" s="600">
        <v>71180202</v>
      </c>
      <c r="DH41" s="601"/>
      <c r="DI41" s="601"/>
      <c r="DJ41" s="601"/>
      <c r="DK41" s="601"/>
      <c r="DL41" s="601"/>
      <c r="DM41" s="601"/>
      <c r="DN41" s="601"/>
      <c r="DO41" s="601"/>
      <c r="DP41" s="601"/>
      <c r="DQ41" s="602"/>
      <c r="DR41" s="597">
        <v>21.9</v>
      </c>
      <c r="DS41" s="598"/>
      <c r="DT41" s="598"/>
      <c r="DU41" s="598"/>
      <c r="DV41" s="598"/>
      <c r="DW41" s="598"/>
      <c r="DX41" s="631"/>
    </row>
    <row r="42" spans="2:128" ht="11.25" customHeight="1" x14ac:dyDescent="0.2">
      <c r="B42" s="217"/>
      <c r="C42" s="217"/>
      <c r="D42" s="217"/>
      <c r="E42" s="217"/>
      <c r="F42" s="217"/>
      <c r="G42" s="217"/>
      <c r="H42" s="217"/>
      <c r="I42" s="217"/>
      <c r="J42" s="217"/>
      <c r="K42" s="217"/>
      <c r="L42" s="217"/>
      <c r="M42" s="217"/>
      <c r="N42" s="217"/>
      <c r="O42" s="217"/>
      <c r="P42" s="217"/>
      <c r="Q42" s="220"/>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5" t="s">
        <v>308</v>
      </c>
      <c r="AQ42" s="636"/>
      <c r="AR42" s="636"/>
      <c r="AS42" s="636"/>
      <c r="AT42" s="636"/>
      <c r="AU42" s="636"/>
      <c r="AV42" s="636"/>
      <c r="AW42" s="637"/>
      <c r="AX42" s="638" t="s">
        <v>309</v>
      </c>
      <c r="AY42" s="638"/>
      <c r="AZ42" s="638"/>
      <c r="BA42" s="638"/>
      <c r="BB42" s="638"/>
      <c r="BC42" s="638"/>
      <c r="BD42" s="639">
        <v>2103815</v>
      </c>
      <c r="BE42" s="640"/>
      <c r="BF42" s="640"/>
      <c r="BG42" s="640"/>
      <c r="BH42" s="640"/>
      <c r="BI42" s="640"/>
      <c r="BJ42" s="640"/>
      <c r="BK42" s="640"/>
      <c r="BL42" s="640"/>
      <c r="BM42" s="641"/>
      <c r="BN42" s="639" t="s">
        <v>310</v>
      </c>
      <c r="BO42" s="640"/>
      <c r="BP42" s="640"/>
      <c r="BQ42" s="640"/>
      <c r="BR42" s="640"/>
      <c r="BS42" s="640"/>
      <c r="BT42" s="640"/>
      <c r="BU42" s="640"/>
      <c r="BV42" s="640"/>
      <c r="BW42" s="641"/>
      <c r="BY42" s="627"/>
      <c r="BZ42" s="628"/>
      <c r="CA42" s="591" t="s">
        <v>311</v>
      </c>
      <c r="CB42" s="592"/>
      <c r="CC42" s="592"/>
      <c r="CD42" s="592"/>
      <c r="CE42" s="592"/>
      <c r="CF42" s="592"/>
      <c r="CG42" s="592"/>
      <c r="CH42" s="592"/>
      <c r="CI42" s="592"/>
      <c r="CJ42" s="592"/>
      <c r="CK42" s="592"/>
      <c r="CL42" s="593"/>
      <c r="CM42" s="594">
        <v>8011649</v>
      </c>
      <c r="CN42" s="601"/>
      <c r="CO42" s="601"/>
      <c r="CP42" s="601"/>
      <c r="CQ42" s="601"/>
      <c r="CR42" s="601"/>
      <c r="CS42" s="601"/>
      <c r="CT42" s="602"/>
      <c r="CU42" s="597">
        <v>1.4</v>
      </c>
      <c r="CV42" s="598"/>
      <c r="CW42" s="598"/>
      <c r="CX42" s="599"/>
      <c r="CY42" s="600">
        <v>7963077</v>
      </c>
      <c r="CZ42" s="601"/>
      <c r="DA42" s="601"/>
      <c r="DB42" s="601"/>
      <c r="DC42" s="601"/>
      <c r="DD42" s="601"/>
      <c r="DE42" s="601"/>
      <c r="DF42" s="602"/>
      <c r="DG42" s="600">
        <v>7963077</v>
      </c>
      <c r="DH42" s="601"/>
      <c r="DI42" s="601"/>
      <c r="DJ42" s="601"/>
      <c r="DK42" s="601"/>
      <c r="DL42" s="601"/>
      <c r="DM42" s="601"/>
      <c r="DN42" s="601"/>
      <c r="DO42" s="601"/>
      <c r="DP42" s="601"/>
      <c r="DQ42" s="602"/>
      <c r="DR42" s="597">
        <v>2.5</v>
      </c>
      <c r="DS42" s="598"/>
      <c r="DT42" s="598"/>
      <c r="DU42" s="598"/>
      <c r="DV42" s="598"/>
      <c r="DW42" s="598"/>
      <c r="DX42" s="631"/>
    </row>
    <row r="43" spans="2:128" ht="11.25" customHeight="1" x14ac:dyDescent="0.2">
      <c r="B43" s="211"/>
      <c r="C43" s="211"/>
      <c r="D43" s="211"/>
      <c r="E43" s="211"/>
      <c r="F43" s="211"/>
      <c r="G43" s="211"/>
      <c r="H43" s="211"/>
      <c r="I43" s="211"/>
      <c r="J43" s="211"/>
      <c r="K43" s="211"/>
      <c r="L43" s="211"/>
      <c r="M43" s="211"/>
      <c r="N43" s="211"/>
      <c r="O43" s="211"/>
      <c r="P43" s="211"/>
      <c r="Q43" s="211"/>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634"/>
      <c r="AQ43" s="634"/>
      <c r="AR43" s="634"/>
      <c r="AS43" s="634"/>
      <c r="AT43" s="217"/>
      <c r="AU43" s="217"/>
      <c r="AV43" s="217"/>
      <c r="AW43" s="217"/>
      <c r="AX43" s="217"/>
      <c r="AY43" s="217"/>
      <c r="AZ43" s="217"/>
      <c r="BA43" s="217"/>
      <c r="BB43" s="217"/>
      <c r="BC43" s="217"/>
      <c r="BD43" s="633"/>
      <c r="BE43" s="633"/>
      <c r="BF43" s="633"/>
      <c r="BG43" s="633"/>
      <c r="BH43" s="633"/>
      <c r="BI43" s="633"/>
      <c r="BJ43" s="633"/>
      <c r="BK43" s="633"/>
      <c r="BL43" s="633"/>
      <c r="BM43" s="633"/>
      <c r="BN43" s="633"/>
      <c r="BO43" s="633"/>
      <c r="BP43" s="633"/>
      <c r="BQ43" s="633"/>
      <c r="BR43" s="633"/>
      <c r="BS43" s="633"/>
      <c r="BT43" s="633"/>
      <c r="BU43" s="633"/>
      <c r="BV43" s="633"/>
      <c r="BW43" s="633"/>
      <c r="BY43" s="629"/>
      <c r="BZ43" s="630"/>
      <c r="CA43" s="591" t="s">
        <v>312</v>
      </c>
      <c r="CB43" s="592"/>
      <c r="CC43" s="592"/>
      <c r="CD43" s="592"/>
      <c r="CE43" s="592"/>
      <c r="CF43" s="592"/>
      <c r="CG43" s="592"/>
      <c r="CH43" s="592"/>
      <c r="CI43" s="592"/>
      <c r="CJ43" s="592"/>
      <c r="CK43" s="592"/>
      <c r="CL43" s="593"/>
      <c r="CM43" s="594" t="s">
        <v>118</v>
      </c>
      <c r="CN43" s="595"/>
      <c r="CO43" s="595"/>
      <c r="CP43" s="595"/>
      <c r="CQ43" s="595"/>
      <c r="CR43" s="595"/>
      <c r="CS43" s="595"/>
      <c r="CT43" s="596"/>
      <c r="CU43" s="597" t="s">
        <v>206</v>
      </c>
      <c r="CV43" s="598"/>
      <c r="CW43" s="598"/>
      <c r="CX43" s="599"/>
      <c r="CY43" s="600" t="s">
        <v>207</v>
      </c>
      <c r="CZ43" s="601"/>
      <c r="DA43" s="601"/>
      <c r="DB43" s="601"/>
      <c r="DC43" s="601"/>
      <c r="DD43" s="601"/>
      <c r="DE43" s="601"/>
      <c r="DF43" s="602"/>
      <c r="DG43" s="600" t="s">
        <v>206</v>
      </c>
      <c r="DH43" s="601"/>
      <c r="DI43" s="601"/>
      <c r="DJ43" s="601"/>
      <c r="DK43" s="601"/>
      <c r="DL43" s="601"/>
      <c r="DM43" s="601"/>
      <c r="DN43" s="601"/>
      <c r="DO43" s="601"/>
      <c r="DP43" s="601"/>
      <c r="DQ43" s="602"/>
      <c r="DR43" s="597" t="s">
        <v>206</v>
      </c>
      <c r="DS43" s="598"/>
      <c r="DT43" s="598"/>
      <c r="DU43" s="598"/>
      <c r="DV43" s="598"/>
      <c r="DW43" s="598"/>
      <c r="DX43" s="631"/>
    </row>
    <row r="44" spans="2:128" ht="11.25" customHeight="1" x14ac:dyDescent="0.2">
      <c r="B44" s="225"/>
      <c r="C44" s="211"/>
      <c r="D44" s="211"/>
      <c r="E44" s="211"/>
      <c r="F44" s="211"/>
      <c r="G44" s="211"/>
      <c r="H44" s="211"/>
      <c r="I44" s="211"/>
      <c r="J44" s="211"/>
      <c r="K44" s="211"/>
      <c r="L44" s="211"/>
      <c r="M44" s="211"/>
      <c r="N44" s="211"/>
      <c r="O44" s="211"/>
      <c r="P44" s="211"/>
      <c r="Q44" s="211"/>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634"/>
      <c r="AQ44" s="634"/>
      <c r="AR44" s="634"/>
      <c r="AS44" s="634"/>
      <c r="AT44" s="217"/>
      <c r="AU44" s="217"/>
      <c r="AV44" s="217"/>
      <c r="AW44" s="217"/>
      <c r="AX44" s="217"/>
      <c r="AY44" s="217"/>
      <c r="AZ44" s="217"/>
      <c r="BA44" s="217"/>
      <c r="BB44" s="217"/>
      <c r="BC44" s="217"/>
      <c r="BD44" s="633"/>
      <c r="BE44" s="633"/>
      <c r="BF44" s="633"/>
      <c r="BG44" s="633"/>
      <c r="BH44" s="633"/>
      <c r="BI44" s="633"/>
      <c r="BJ44" s="633"/>
      <c r="BK44" s="633"/>
      <c r="BL44" s="633"/>
      <c r="BM44" s="633"/>
      <c r="BN44" s="633"/>
      <c r="BO44" s="633"/>
      <c r="BP44" s="633"/>
      <c r="BQ44" s="633"/>
      <c r="BR44" s="633"/>
      <c r="BS44" s="633"/>
      <c r="BT44" s="633"/>
      <c r="BU44" s="633"/>
      <c r="BV44" s="633"/>
      <c r="BW44" s="633"/>
      <c r="BY44" s="591" t="s">
        <v>313</v>
      </c>
      <c r="BZ44" s="592"/>
      <c r="CA44" s="592"/>
      <c r="CB44" s="592"/>
      <c r="CC44" s="592"/>
      <c r="CD44" s="592"/>
      <c r="CE44" s="592"/>
      <c r="CF44" s="592"/>
      <c r="CG44" s="592"/>
      <c r="CH44" s="592"/>
      <c r="CI44" s="592"/>
      <c r="CJ44" s="592"/>
      <c r="CK44" s="592"/>
      <c r="CL44" s="593"/>
      <c r="CM44" s="594">
        <v>184297000</v>
      </c>
      <c r="CN44" s="601"/>
      <c r="CO44" s="601"/>
      <c r="CP44" s="601"/>
      <c r="CQ44" s="601"/>
      <c r="CR44" s="601"/>
      <c r="CS44" s="601"/>
      <c r="CT44" s="602"/>
      <c r="CU44" s="597">
        <v>32.1</v>
      </c>
      <c r="CV44" s="598"/>
      <c r="CW44" s="598"/>
      <c r="CX44" s="599"/>
      <c r="CY44" s="600">
        <v>131054900</v>
      </c>
      <c r="CZ44" s="601"/>
      <c r="DA44" s="601"/>
      <c r="DB44" s="601"/>
      <c r="DC44" s="601"/>
      <c r="DD44" s="601"/>
      <c r="DE44" s="601"/>
      <c r="DF44" s="602"/>
      <c r="DG44" s="600">
        <v>91559053</v>
      </c>
      <c r="DH44" s="601"/>
      <c r="DI44" s="601"/>
      <c r="DJ44" s="601"/>
      <c r="DK44" s="601"/>
      <c r="DL44" s="601"/>
      <c r="DM44" s="601"/>
      <c r="DN44" s="601"/>
      <c r="DO44" s="601"/>
      <c r="DP44" s="601"/>
      <c r="DQ44" s="602"/>
      <c r="DR44" s="597">
        <v>28.2</v>
      </c>
      <c r="DS44" s="598"/>
      <c r="DT44" s="598"/>
      <c r="DU44" s="598"/>
      <c r="DV44" s="598"/>
      <c r="DW44" s="598"/>
      <c r="DX44" s="631"/>
    </row>
    <row r="45" spans="2:128" ht="11.25" customHeight="1" x14ac:dyDescent="0.2">
      <c r="B45" s="211" t="s">
        <v>314</v>
      </c>
      <c r="C45" s="211"/>
      <c r="F45" s="217"/>
      <c r="G45" s="217"/>
      <c r="H45" s="217"/>
      <c r="I45" s="217"/>
      <c r="J45" s="217"/>
      <c r="K45" s="217"/>
      <c r="L45" s="217"/>
      <c r="M45" s="217"/>
      <c r="N45" s="217"/>
      <c r="O45" s="217"/>
      <c r="P45" s="217"/>
      <c r="Q45" s="217"/>
      <c r="R45" s="218"/>
      <c r="S45" s="218"/>
      <c r="T45" s="218"/>
      <c r="U45" s="218"/>
      <c r="V45" s="218"/>
      <c r="W45" s="218"/>
      <c r="X45" s="218"/>
      <c r="Y45" s="218"/>
      <c r="Z45" s="219"/>
      <c r="AA45" s="219"/>
      <c r="AB45" s="219"/>
      <c r="AC45" s="219"/>
      <c r="AD45" s="218"/>
      <c r="AE45" s="218"/>
      <c r="AF45" s="218"/>
      <c r="AG45" s="218"/>
      <c r="AH45" s="218"/>
      <c r="AI45" s="218"/>
      <c r="AJ45" s="218"/>
      <c r="AK45" s="218"/>
      <c r="AL45" s="219"/>
      <c r="AM45" s="219"/>
      <c r="AN45" s="219"/>
      <c r="AO45" s="219"/>
      <c r="AP45" s="220"/>
      <c r="AQ45" s="221"/>
      <c r="AR45" s="221"/>
      <c r="AS45" s="221"/>
      <c r="AT45" s="221"/>
      <c r="AU45" s="221"/>
      <c r="AV45" s="221"/>
      <c r="AW45" s="221"/>
      <c r="AX45" s="221"/>
      <c r="AY45" s="220"/>
      <c r="AZ45" s="218"/>
      <c r="BA45" s="218"/>
      <c r="BB45" s="218"/>
      <c r="BC45" s="218"/>
      <c r="BD45" s="220"/>
      <c r="BE45" s="220"/>
      <c r="BF45" s="220"/>
      <c r="BG45" s="220"/>
      <c r="BH45" s="220"/>
      <c r="BI45" s="220"/>
      <c r="BJ45" s="220"/>
      <c r="BK45" s="220"/>
      <c r="BL45" s="220"/>
      <c r="BM45" s="220"/>
      <c r="BN45" s="220"/>
      <c r="BO45" s="220"/>
      <c r="BP45" s="220"/>
      <c r="BQ45" s="220"/>
      <c r="BR45" s="220"/>
      <c r="BS45" s="218"/>
      <c r="BT45" s="218"/>
      <c r="BU45" s="218"/>
      <c r="BV45" s="218"/>
      <c r="BW45" s="218"/>
      <c r="BY45" s="591" t="s">
        <v>315</v>
      </c>
      <c r="BZ45" s="592"/>
      <c r="CA45" s="592"/>
      <c r="CB45" s="592"/>
      <c r="CC45" s="592"/>
      <c r="CD45" s="592"/>
      <c r="CE45" s="592"/>
      <c r="CF45" s="592"/>
      <c r="CG45" s="592"/>
      <c r="CH45" s="592"/>
      <c r="CI45" s="592"/>
      <c r="CJ45" s="592"/>
      <c r="CK45" s="592"/>
      <c r="CL45" s="593"/>
      <c r="CM45" s="594">
        <v>17613838</v>
      </c>
      <c r="CN45" s="595"/>
      <c r="CO45" s="595"/>
      <c r="CP45" s="595"/>
      <c r="CQ45" s="595"/>
      <c r="CR45" s="595"/>
      <c r="CS45" s="595"/>
      <c r="CT45" s="596"/>
      <c r="CU45" s="597">
        <v>3.1</v>
      </c>
      <c r="CV45" s="598"/>
      <c r="CW45" s="598"/>
      <c r="CX45" s="599"/>
      <c r="CY45" s="600">
        <v>11145839</v>
      </c>
      <c r="CZ45" s="601"/>
      <c r="DA45" s="601"/>
      <c r="DB45" s="601"/>
      <c r="DC45" s="601"/>
      <c r="DD45" s="601"/>
      <c r="DE45" s="601"/>
      <c r="DF45" s="602"/>
      <c r="DG45" s="600">
        <v>9318772</v>
      </c>
      <c r="DH45" s="601"/>
      <c r="DI45" s="601"/>
      <c r="DJ45" s="601"/>
      <c r="DK45" s="601"/>
      <c r="DL45" s="601"/>
      <c r="DM45" s="601"/>
      <c r="DN45" s="601"/>
      <c r="DO45" s="601"/>
      <c r="DP45" s="601"/>
      <c r="DQ45" s="602"/>
      <c r="DR45" s="597">
        <v>2.9</v>
      </c>
      <c r="DS45" s="598"/>
      <c r="DT45" s="598"/>
      <c r="DU45" s="598"/>
      <c r="DV45" s="598"/>
      <c r="DW45" s="598"/>
      <c r="DX45" s="631"/>
    </row>
    <row r="46" spans="2:128" ht="11.25" customHeight="1" x14ac:dyDescent="0.2">
      <c r="B46" s="225" t="s">
        <v>316</v>
      </c>
      <c r="C46" s="211"/>
      <c r="D46" s="217"/>
      <c r="E46" s="217"/>
      <c r="F46" s="217"/>
      <c r="G46" s="217"/>
      <c r="H46" s="217"/>
      <c r="I46" s="217"/>
      <c r="J46" s="217"/>
      <c r="K46" s="217"/>
      <c r="L46" s="217"/>
      <c r="M46" s="217"/>
      <c r="N46" s="217"/>
      <c r="O46" s="217"/>
      <c r="P46" s="217"/>
      <c r="Q46" s="217"/>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220"/>
      <c r="AQ46" s="221"/>
      <c r="AR46" s="221"/>
      <c r="AS46" s="221"/>
      <c r="AT46" s="221"/>
      <c r="AU46" s="221"/>
      <c r="AV46" s="221"/>
      <c r="AW46" s="221"/>
      <c r="AX46" s="221"/>
      <c r="AY46" s="220"/>
      <c r="AZ46" s="218"/>
      <c r="BA46" s="218"/>
      <c r="BB46" s="218"/>
      <c r="BC46" s="218"/>
      <c r="BD46" s="220"/>
      <c r="BE46" s="220"/>
      <c r="BF46" s="220"/>
      <c r="BG46" s="220"/>
      <c r="BH46" s="220"/>
      <c r="BI46" s="220"/>
      <c r="BJ46" s="220"/>
      <c r="BK46" s="220"/>
      <c r="BL46" s="220"/>
      <c r="BM46" s="220"/>
      <c r="BN46" s="220"/>
      <c r="BO46" s="220"/>
      <c r="BP46" s="220"/>
      <c r="BQ46" s="220"/>
      <c r="BR46" s="220"/>
      <c r="BS46" s="218"/>
      <c r="BT46" s="218"/>
      <c r="BU46" s="218"/>
      <c r="BV46" s="218"/>
      <c r="BW46" s="218"/>
      <c r="BY46" s="591" t="s">
        <v>317</v>
      </c>
      <c r="BZ46" s="592"/>
      <c r="CA46" s="592"/>
      <c r="CB46" s="592"/>
      <c r="CC46" s="592"/>
      <c r="CD46" s="592"/>
      <c r="CE46" s="592"/>
      <c r="CF46" s="592"/>
      <c r="CG46" s="592"/>
      <c r="CH46" s="592"/>
      <c r="CI46" s="592"/>
      <c r="CJ46" s="592"/>
      <c r="CK46" s="592"/>
      <c r="CL46" s="593"/>
      <c r="CM46" s="594">
        <v>2961191</v>
      </c>
      <c r="CN46" s="601"/>
      <c r="CO46" s="601"/>
      <c r="CP46" s="601"/>
      <c r="CQ46" s="601"/>
      <c r="CR46" s="601"/>
      <c r="CS46" s="601"/>
      <c r="CT46" s="602"/>
      <c r="CU46" s="597">
        <v>0.5</v>
      </c>
      <c r="CV46" s="598"/>
      <c r="CW46" s="598"/>
      <c r="CX46" s="599"/>
      <c r="CY46" s="600">
        <v>2459381</v>
      </c>
      <c r="CZ46" s="601"/>
      <c r="DA46" s="601"/>
      <c r="DB46" s="601"/>
      <c r="DC46" s="601"/>
      <c r="DD46" s="601"/>
      <c r="DE46" s="601"/>
      <c r="DF46" s="602"/>
      <c r="DG46" s="600">
        <v>2374274</v>
      </c>
      <c r="DH46" s="601"/>
      <c r="DI46" s="601"/>
      <c r="DJ46" s="601"/>
      <c r="DK46" s="601"/>
      <c r="DL46" s="601"/>
      <c r="DM46" s="601"/>
      <c r="DN46" s="601"/>
      <c r="DO46" s="601"/>
      <c r="DP46" s="601"/>
      <c r="DQ46" s="602"/>
      <c r="DR46" s="597">
        <v>0.7</v>
      </c>
      <c r="DS46" s="598"/>
      <c r="DT46" s="598"/>
      <c r="DU46" s="598"/>
      <c r="DV46" s="598"/>
      <c r="DW46" s="598"/>
      <c r="DX46" s="631"/>
    </row>
    <row r="47" spans="2:128" ht="11.25" customHeight="1" x14ac:dyDescent="0.2">
      <c r="B47" s="226" t="s">
        <v>318</v>
      </c>
      <c r="D47" s="217"/>
      <c r="E47" s="217"/>
      <c r="F47" s="217"/>
      <c r="G47" s="217"/>
      <c r="H47" s="217"/>
      <c r="I47" s="217"/>
      <c r="J47" s="217"/>
      <c r="K47" s="217"/>
      <c r="L47" s="217"/>
      <c r="M47" s="217"/>
      <c r="N47" s="217"/>
      <c r="O47" s="217"/>
      <c r="P47" s="217"/>
      <c r="Q47" s="217"/>
      <c r="R47" s="218"/>
      <c r="S47" s="218"/>
      <c r="T47" s="218"/>
      <c r="U47" s="218"/>
      <c r="V47" s="218"/>
      <c r="W47" s="218"/>
      <c r="X47" s="218"/>
      <c r="Y47" s="218"/>
      <c r="Z47" s="219"/>
      <c r="AA47" s="219"/>
      <c r="AB47" s="219"/>
      <c r="AC47" s="219"/>
      <c r="AD47" s="218"/>
      <c r="AE47" s="218"/>
      <c r="AF47" s="218"/>
      <c r="AG47" s="218"/>
      <c r="AH47" s="218"/>
      <c r="AI47" s="218"/>
      <c r="AJ47" s="218"/>
      <c r="AK47" s="218"/>
      <c r="AL47" s="219"/>
      <c r="AM47" s="219"/>
      <c r="AN47" s="219"/>
      <c r="AO47" s="219"/>
      <c r="AP47" s="220"/>
      <c r="AQ47" s="221"/>
      <c r="AR47" s="221"/>
      <c r="AS47" s="221"/>
      <c r="AT47" s="221"/>
      <c r="AU47" s="221"/>
      <c r="AV47" s="221"/>
      <c r="AW47" s="221"/>
      <c r="AX47" s="221"/>
      <c r="AY47" s="220"/>
      <c r="AZ47" s="218"/>
      <c r="BA47" s="218"/>
      <c r="BB47" s="218"/>
      <c r="BC47" s="218"/>
      <c r="BD47" s="220"/>
      <c r="BE47" s="220"/>
      <c r="BF47" s="220"/>
      <c r="BG47" s="220"/>
      <c r="BH47" s="220"/>
      <c r="BI47" s="220"/>
      <c r="BJ47" s="220"/>
      <c r="BK47" s="220"/>
      <c r="BL47" s="220"/>
      <c r="BM47" s="220"/>
      <c r="BN47" s="220"/>
      <c r="BO47" s="220"/>
      <c r="BP47" s="220"/>
      <c r="BQ47" s="220"/>
      <c r="BR47" s="220"/>
      <c r="BS47" s="218"/>
      <c r="BT47" s="218"/>
      <c r="BU47" s="218"/>
      <c r="BV47" s="218"/>
      <c r="BW47" s="218"/>
      <c r="BY47" s="591" t="s">
        <v>319</v>
      </c>
      <c r="BZ47" s="592"/>
      <c r="CA47" s="592"/>
      <c r="CB47" s="592"/>
      <c r="CC47" s="592"/>
      <c r="CD47" s="592"/>
      <c r="CE47" s="592"/>
      <c r="CF47" s="592"/>
      <c r="CG47" s="592"/>
      <c r="CH47" s="592"/>
      <c r="CI47" s="592"/>
      <c r="CJ47" s="592"/>
      <c r="CK47" s="592"/>
      <c r="CL47" s="593"/>
      <c r="CM47" s="594">
        <v>114736382</v>
      </c>
      <c r="CN47" s="595"/>
      <c r="CO47" s="595"/>
      <c r="CP47" s="595"/>
      <c r="CQ47" s="595"/>
      <c r="CR47" s="595"/>
      <c r="CS47" s="595"/>
      <c r="CT47" s="596"/>
      <c r="CU47" s="597">
        <v>20</v>
      </c>
      <c r="CV47" s="598"/>
      <c r="CW47" s="598"/>
      <c r="CX47" s="599"/>
      <c r="CY47" s="600">
        <v>101435716</v>
      </c>
      <c r="CZ47" s="601"/>
      <c r="DA47" s="601"/>
      <c r="DB47" s="601"/>
      <c r="DC47" s="601"/>
      <c r="DD47" s="601"/>
      <c r="DE47" s="601"/>
      <c r="DF47" s="602"/>
      <c r="DG47" s="600">
        <v>72917359</v>
      </c>
      <c r="DH47" s="601"/>
      <c r="DI47" s="601"/>
      <c r="DJ47" s="601"/>
      <c r="DK47" s="601"/>
      <c r="DL47" s="601"/>
      <c r="DM47" s="601"/>
      <c r="DN47" s="601"/>
      <c r="DO47" s="601"/>
      <c r="DP47" s="601"/>
      <c r="DQ47" s="602"/>
      <c r="DR47" s="597">
        <v>22.5</v>
      </c>
      <c r="DS47" s="598"/>
      <c r="DT47" s="598"/>
      <c r="DU47" s="598"/>
      <c r="DV47" s="598"/>
      <c r="DW47" s="598"/>
      <c r="DX47" s="631"/>
    </row>
    <row r="48" spans="2:128" ht="11.25" customHeight="1" x14ac:dyDescent="0.2">
      <c r="AP48" s="634"/>
      <c r="AQ48" s="634"/>
      <c r="AR48" s="634"/>
      <c r="AS48" s="634"/>
      <c r="AT48" s="217"/>
      <c r="AU48" s="217"/>
      <c r="AV48" s="217"/>
      <c r="AW48" s="217"/>
      <c r="AX48" s="217"/>
      <c r="AY48" s="217"/>
      <c r="AZ48" s="217"/>
      <c r="BA48" s="217"/>
      <c r="BB48" s="217"/>
      <c r="BC48" s="217"/>
      <c r="BD48" s="633"/>
      <c r="BE48" s="633"/>
      <c r="BF48" s="633"/>
      <c r="BG48" s="633"/>
      <c r="BH48" s="633"/>
      <c r="BI48" s="633"/>
      <c r="BJ48" s="633"/>
      <c r="BK48" s="633"/>
      <c r="BL48" s="633"/>
      <c r="BM48" s="633"/>
      <c r="BN48" s="633"/>
      <c r="BO48" s="633"/>
      <c r="BP48" s="633"/>
      <c r="BQ48" s="633"/>
      <c r="BR48" s="633"/>
      <c r="BS48" s="633"/>
      <c r="BT48" s="633"/>
      <c r="BU48" s="633"/>
      <c r="BV48" s="633"/>
      <c r="BW48" s="633"/>
      <c r="BY48" s="591" t="s">
        <v>320</v>
      </c>
      <c r="BZ48" s="592"/>
      <c r="CA48" s="592"/>
      <c r="CB48" s="592"/>
      <c r="CC48" s="592"/>
      <c r="CD48" s="592"/>
      <c r="CE48" s="592"/>
      <c r="CF48" s="592"/>
      <c r="CG48" s="592"/>
      <c r="CH48" s="592"/>
      <c r="CI48" s="592"/>
      <c r="CJ48" s="592"/>
      <c r="CK48" s="592"/>
      <c r="CL48" s="593"/>
      <c r="CM48" s="594">
        <v>7251849</v>
      </c>
      <c r="CN48" s="601"/>
      <c r="CO48" s="601"/>
      <c r="CP48" s="601"/>
      <c r="CQ48" s="601"/>
      <c r="CR48" s="601"/>
      <c r="CS48" s="601"/>
      <c r="CT48" s="602"/>
      <c r="CU48" s="597">
        <v>1.3</v>
      </c>
      <c r="CV48" s="598"/>
      <c r="CW48" s="598"/>
      <c r="CX48" s="599"/>
      <c r="CY48" s="600">
        <v>7070560</v>
      </c>
      <c r="CZ48" s="601"/>
      <c r="DA48" s="601"/>
      <c r="DB48" s="601"/>
      <c r="DC48" s="601"/>
      <c r="DD48" s="601"/>
      <c r="DE48" s="601"/>
      <c r="DF48" s="602"/>
      <c r="DG48" s="600">
        <v>6885172</v>
      </c>
      <c r="DH48" s="601"/>
      <c r="DI48" s="601"/>
      <c r="DJ48" s="601"/>
      <c r="DK48" s="601"/>
      <c r="DL48" s="601"/>
      <c r="DM48" s="601"/>
      <c r="DN48" s="601"/>
      <c r="DO48" s="601"/>
      <c r="DP48" s="601"/>
      <c r="DQ48" s="602"/>
      <c r="DR48" s="597">
        <v>2.1</v>
      </c>
      <c r="DS48" s="598"/>
      <c r="DT48" s="598"/>
      <c r="DU48" s="598"/>
      <c r="DV48" s="598"/>
      <c r="DW48" s="598"/>
      <c r="DX48" s="631"/>
    </row>
    <row r="49" spans="2:128" ht="11.25" customHeight="1" x14ac:dyDescent="0.2">
      <c r="B49" s="211"/>
      <c r="C49" s="211"/>
      <c r="D49" s="211"/>
      <c r="E49" s="211"/>
      <c r="F49" s="211"/>
      <c r="G49" s="211"/>
      <c r="H49" s="211"/>
      <c r="I49" s="211"/>
      <c r="J49" s="211"/>
      <c r="K49" s="211"/>
      <c r="L49" s="211"/>
      <c r="M49" s="211"/>
      <c r="N49" s="211"/>
      <c r="O49" s="211"/>
      <c r="P49" s="211"/>
      <c r="Q49" s="211"/>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634"/>
      <c r="AQ49" s="634"/>
      <c r="AR49" s="634"/>
      <c r="AS49" s="634"/>
      <c r="AT49" s="217"/>
      <c r="AU49" s="217"/>
      <c r="AV49" s="217"/>
      <c r="AW49" s="217"/>
      <c r="AX49" s="217"/>
      <c r="AY49" s="217"/>
      <c r="AZ49" s="217"/>
      <c r="BA49" s="217"/>
      <c r="BB49" s="217"/>
      <c r="BC49" s="217"/>
      <c r="BD49" s="633"/>
      <c r="BE49" s="633"/>
      <c r="BF49" s="633"/>
      <c r="BG49" s="633"/>
      <c r="BH49" s="633"/>
      <c r="BI49" s="633"/>
      <c r="BJ49" s="633"/>
      <c r="BK49" s="633"/>
      <c r="BL49" s="633"/>
      <c r="BM49" s="633"/>
      <c r="BN49" s="633"/>
      <c r="BO49" s="633"/>
      <c r="BP49" s="633"/>
      <c r="BQ49" s="633"/>
      <c r="BR49" s="633"/>
      <c r="BS49" s="633"/>
      <c r="BT49" s="633"/>
      <c r="BU49" s="633"/>
      <c r="BV49" s="633"/>
      <c r="BW49" s="633"/>
      <c r="BY49" s="591" t="s">
        <v>321</v>
      </c>
      <c r="BZ49" s="592"/>
      <c r="CA49" s="592"/>
      <c r="CB49" s="592"/>
      <c r="CC49" s="592"/>
      <c r="CD49" s="592"/>
      <c r="CE49" s="592"/>
      <c r="CF49" s="592"/>
      <c r="CG49" s="592"/>
      <c r="CH49" s="592"/>
      <c r="CI49" s="592"/>
      <c r="CJ49" s="592"/>
      <c r="CK49" s="592"/>
      <c r="CL49" s="593"/>
      <c r="CM49" s="594">
        <v>10389305</v>
      </c>
      <c r="CN49" s="595"/>
      <c r="CO49" s="595"/>
      <c r="CP49" s="595"/>
      <c r="CQ49" s="595"/>
      <c r="CR49" s="595"/>
      <c r="CS49" s="595"/>
      <c r="CT49" s="596"/>
      <c r="CU49" s="597">
        <v>1.8</v>
      </c>
      <c r="CV49" s="598"/>
      <c r="CW49" s="598"/>
      <c r="CX49" s="599"/>
      <c r="CY49" s="600">
        <v>8795484</v>
      </c>
      <c r="CZ49" s="601"/>
      <c r="DA49" s="601"/>
      <c r="DB49" s="601"/>
      <c r="DC49" s="601"/>
      <c r="DD49" s="601"/>
      <c r="DE49" s="601"/>
      <c r="DF49" s="602"/>
      <c r="DG49" s="600" t="s">
        <v>118</v>
      </c>
      <c r="DH49" s="601"/>
      <c r="DI49" s="601"/>
      <c r="DJ49" s="601"/>
      <c r="DK49" s="601"/>
      <c r="DL49" s="601"/>
      <c r="DM49" s="601"/>
      <c r="DN49" s="601"/>
      <c r="DO49" s="601"/>
      <c r="DP49" s="601"/>
      <c r="DQ49" s="602"/>
      <c r="DR49" s="597" t="s">
        <v>118</v>
      </c>
      <c r="DS49" s="598"/>
      <c r="DT49" s="598"/>
      <c r="DU49" s="598"/>
      <c r="DV49" s="598"/>
      <c r="DW49" s="598"/>
      <c r="DX49" s="631"/>
    </row>
    <row r="50" spans="2:128" ht="11.25" customHeight="1" x14ac:dyDescent="0.2">
      <c r="B50" s="211"/>
      <c r="C50" s="211"/>
      <c r="D50" s="211"/>
      <c r="E50" s="211"/>
      <c r="F50" s="211"/>
      <c r="G50" s="211"/>
      <c r="H50" s="211"/>
      <c r="I50" s="211"/>
      <c r="J50" s="211"/>
      <c r="K50" s="211"/>
      <c r="L50" s="211"/>
      <c r="M50" s="211"/>
      <c r="N50" s="211"/>
      <c r="O50" s="211"/>
      <c r="P50" s="211"/>
      <c r="Q50" s="211"/>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634"/>
      <c r="AQ50" s="634"/>
      <c r="AR50" s="634"/>
      <c r="AS50" s="634"/>
      <c r="AT50" s="217"/>
      <c r="AU50" s="217"/>
      <c r="AV50" s="217"/>
      <c r="AW50" s="217"/>
      <c r="AX50" s="217"/>
      <c r="AY50" s="217"/>
      <c r="AZ50" s="217"/>
      <c r="BA50" s="217"/>
      <c r="BB50" s="217"/>
      <c r="BC50" s="217"/>
      <c r="BD50" s="633"/>
      <c r="BE50" s="633"/>
      <c r="BF50" s="633"/>
      <c r="BG50" s="633"/>
      <c r="BH50" s="633"/>
      <c r="BI50" s="633"/>
      <c r="BJ50" s="633"/>
      <c r="BK50" s="633"/>
      <c r="BL50" s="633"/>
      <c r="BM50" s="633"/>
      <c r="BN50" s="633"/>
      <c r="BO50" s="633"/>
      <c r="BP50" s="633"/>
      <c r="BQ50" s="633"/>
      <c r="BR50" s="633"/>
      <c r="BS50" s="633"/>
      <c r="BT50" s="633"/>
      <c r="BU50" s="633"/>
      <c r="BV50" s="633"/>
      <c r="BW50" s="633"/>
      <c r="BY50" s="591" t="s">
        <v>322</v>
      </c>
      <c r="BZ50" s="592"/>
      <c r="CA50" s="592"/>
      <c r="CB50" s="592"/>
      <c r="CC50" s="592"/>
      <c r="CD50" s="592"/>
      <c r="CE50" s="592"/>
      <c r="CF50" s="592"/>
      <c r="CG50" s="592"/>
      <c r="CH50" s="592"/>
      <c r="CI50" s="592"/>
      <c r="CJ50" s="592"/>
      <c r="CK50" s="592"/>
      <c r="CL50" s="593"/>
      <c r="CM50" s="594">
        <v>7734</v>
      </c>
      <c r="CN50" s="601"/>
      <c r="CO50" s="601"/>
      <c r="CP50" s="601"/>
      <c r="CQ50" s="601"/>
      <c r="CR50" s="601"/>
      <c r="CS50" s="601"/>
      <c r="CT50" s="602"/>
      <c r="CU50" s="597">
        <v>0</v>
      </c>
      <c r="CV50" s="598"/>
      <c r="CW50" s="598"/>
      <c r="CX50" s="599"/>
      <c r="CY50" s="600">
        <v>183</v>
      </c>
      <c r="CZ50" s="601"/>
      <c r="DA50" s="601"/>
      <c r="DB50" s="601"/>
      <c r="DC50" s="601"/>
      <c r="DD50" s="601"/>
      <c r="DE50" s="601"/>
      <c r="DF50" s="602"/>
      <c r="DG50" s="600" t="s">
        <v>118</v>
      </c>
      <c r="DH50" s="601"/>
      <c r="DI50" s="601"/>
      <c r="DJ50" s="601"/>
      <c r="DK50" s="601"/>
      <c r="DL50" s="601"/>
      <c r="DM50" s="601"/>
      <c r="DN50" s="601"/>
      <c r="DO50" s="601"/>
      <c r="DP50" s="601"/>
      <c r="DQ50" s="602"/>
      <c r="DR50" s="597" t="s">
        <v>118</v>
      </c>
      <c r="DS50" s="598"/>
      <c r="DT50" s="598"/>
      <c r="DU50" s="598"/>
      <c r="DV50" s="598"/>
      <c r="DW50" s="598"/>
      <c r="DX50" s="631"/>
    </row>
    <row r="51" spans="2:128" ht="11.25" customHeight="1" x14ac:dyDescent="0.2">
      <c r="B51" s="211"/>
      <c r="C51" s="211"/>
      <c r="D51" s="211"/>
      <c r="E51" s="211"/>
      <c r="F51" s="211"/>
      <c r="G51" s="211"/>
      <c r="H51" s="211"/>
      <c r="I51" s="211"/>
      <c r="J51" s="211"/>
      <c r="K51" s="211"/>
      <c r="L51" s="211"/>
      <c r="M51" s="211"/>
      <c r="N51" s="211"/>
      <c r="O51" s="211"/>
      <c r="P51" s="211"/>
      <c r="Q51" s="211"/>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1"/>
      <c r="AQ51" s="221"/>
      <c r="AR51" s="217"/>
      <c r="AS51" s="217"/>
      <c r="AT51" s="217"/>
      <c r="AU51" s="217"/>
      <c r="AV51" s="217"/>
      <c r="AW51" s="217"/>
      <c r="AX51" s="217"/>
      <c r="AY51" s="217"/>
      <c r="AZ51" s="217"/>
      <c r="BA51" s="217"/>
      <c r="BB51" s="217"/>
      <c r="BC51" s="217"/>
      <c r="BD51" s="221"/>
      <c r="BE51" s="221"/>
      <c r="BF51" s="221"/>
      <c r="BG51" s="221"/>
      <c r="BH51" s="221"/>
      <c r="BI51" s="221"/>
      <c r="BJ51" s="221"/>
      <c r="BK51" s="221"/>
      <c r="BL51" s="221"/>
      <c r="BM51" s="221"/>
      <c r="BN51" s="221"/>
      <c r="BO51" s="221"/>
      <c r="BP51" s="221"/>
      <c r="BQ51" s="221"/>
      <c r="BR51" s="221"/>
      <c r="BS51" s="221"/>
      <c r="BT51" s="221"/>
      <c r="BU51" s="221"/>
      <c r="BV51" s="221"/>
      <c r="BW51" s="221"/>
      <c r="BY51" s="591" t="s">
        <v>323</v>
      </c>
      <c r="BZ51" s="592"/>
      <c r="CA51" s="592"/>
      <c r="CB51" s="592"/>
      <c r="CC51" s="592"/>
      <c r="CD51" s="592"/>
      <c r="CE51" s="592"/>
      <c r="CF51" s="592"/>
      <c r="CG51" s="592"/>
      <c r="CH51" s="592"/>
      <c r="CI51" s="592"/>
      <c r="CJ51" s="592"/>
      <c r="CK51" s="592"/>
      <c r="CL51" s="593"/>
      <c r="CM51" s="594">
        <v>31336701</v>
      </c>
      <c r="CN51" s="595"/>
      <c r="CO51" s="595"/>
      <c r="CP51" s="595"/>
      <c r="CQ51" s="595"/>
      <c r="CR51" s="595"/>
      <c r="CS51" s="595"/>
      <c r="CT51" s="596"/>
      <c r="CU51" s="597">
        <v>5.5</v>
      </c>
      <c r="CV51" s="598"/>
      <c r="CW51" s="598"/>
      <c r="CX51" s="599"/>
      <c r="CY51" s="600">
        <v>147737</v>
      </c>
      <c r="CZ51" s="601"/>
      <c r="DA51" s="601"/>
      <c r="DB51" s="601"/>
      <c r="DC51" s="601"/>
      <c r="DD51" s="601"/>
      <c r="DE51" s="601"/>
      <c r="DF51" s="602"/>
      <c r="DG51" s="600">
        <v>63476</v>
      </c>
      <c r="DH51" s="601"/>
      <c r="DI51" s="601"/>
      <c r="DJ51" s="601"/>
      <c r="DK51" s="601"/>
      <c r="DL51" s="601"/>
      <c r="DM51" s="601"/>
      <c r="DN51" s="601"/>
      <c r="DO51" s="601"/>
      <c r="DP51" s="601"/>
      <c r="DQ51" s="602"/>
      <c r="DR51" s="597">
        <v>0</v>
      </c>
      <c r="DS51" s="598"/>
      <c r="DT51" s="598"/>
      <c r="DU51" s="598"/>
      <c r="DV51" s="598"/>
      <c r="DW51" s="598"/>
      <c r="DX51" s="631"/>
    </row>
    <row r="52" spans="2:128" ht="11.25" customHeight="1" x14ac:dyDescent="0.2">
      <c r="B52" s="225"/>
      <c r="C52" s="211"/>
      <c r="D52" s="211"/>
      <c r="E52" s="211"/>
      <c r="F52" s="211"/>
      <c r="G52" s="211"/>
      <c r="H52" s="211"/>
      <c r="I52" s="211"/>
      <c r="J52" s="211"/>
      <c r="K52" s="211"/>
      <c r="L52" s="211"/>
      <c r="M52" s="211"/>
      <c r="N52" s="211"/>
      <c r="O52" s="211"/>
      <c r="P52" s="211"/>
      <c r="Q52" s="211"/>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1"/>
      <c r="AQ52" s="632"/>
      <c r="AR52" s="632"/>
      <c r="AS52" s="632"/>
      <c r="AT52" s="632"/>
      <c r="AU52" s="632"/>
      <c r="AV52" s="632"/>
      <c r="AW52" s="632"/>
      <c r="AX52" s="632"/>
      <c r="AY52" s="632"/>
      <c r="AZ52" s="632"/>
      <c r="BA52" s="632"/>
      <c r="BB52" s="632"/>
      <c r="BC52" s="632"/>
      <c r="BD52" s="632"/>
      <c r="BE52" s="632"/>
      <c r="BF52" s="632"/>
      <c r="BG52" s="632"/>
      <c r="BH52" s="632"/>
      <c r="BI52" s="632"/>
      <c r="BJ52" s="632"/>
      <c r="BK52" s="632"/>
      <c r="BL52" s="632"/>
      <c r="BM52" s="632"/>
      <c r="BN52" s="632"/>
      <c r="BO52" s="632"/>
      <c r="BP52" s="632"/>
      <c r="BQ52" s="632"/>
      <c r="BR52" s="632"/>
      <c r="BS52" s="632"/>
      <c r="BT52" s="632"/>
      <c r="BU52" s="632"/>
      <c r="BV52" s="632"/>
      <c r="BW52" s="632"/>
      <c r="BY52" s="591" t="s">
        <v>324</v>
      </c>
      <c r="BZ52" s="592"/>
      <c r="CA52" s="592"/>
      <c r="CB52" s="592"/>
      <c r="CC52" s="592"/>
      <c r="CD52" s="592"/>
      <c r="CE52" s="592"/>
      <c r="CF52" s="592"/>
      <c r="CG52" s="592"/>
      <c r="CH52" s="592"/>
      <c r="CI52" s="592"/>
      <c r="CJ52" s="592"/>
      <c r="CK52" s="592"/>
      <c r="CL52" s="593"/>
      <c r="CM52" s="594" t="s">
        <v>118</v>
      </c>
      <c r="CN52" s="601"/>
      <c r="CO52" s="601"/>
      <c r="CP52" s="601"/>
      <c r="CQ52" s="601"/>
      <c r="CR52" s="601"/>
      <c r="CS52" s="601"/>
      <c r="CT52" s="602"/>
      <c r="CU52" s="597" t="s">
        <v>206</v>
      </c>
      <c r="CV52" s="598"/>
      <c r="CW52" s="598"/>
      <c r="CX52" s="599"/>
      <c r="CY52" s="600" t="s">
        <v>207</v>
      </c>
      <c r="CZ52" s="601"/>
      <c r="DA52" s="601"/>
      <c r="DB52" s="601"/>
      <c r="DC52" s="601"/>
      <c r="DD52" s="601"/>
      <c r="DE52" s="601"/>
      <c r="DF52" s="602"/>
      <c r="DG52" s="600" t="s">
        <v>206</v>
      </c>
      <c r="DH52" s="601"/>
      <c r="DI52" s="601"/>
      <c r="DJ52" s="601"/>
      <c r="DK52" s="601"/>
      <c r="DL52" s="601"/>
      <c r="DM52" s="601"/>
      <c r="DN52" s="601"/>
      <c r="DO52" s="601"/>
      <c r="DP52" s="601"/>
      <c r="DQ52" s="602"/>
      <c r="DR52" s="597" t="s">
        <v>118</v>
      </c>
      <c r="DS52" s="598"/>
      <c r="DT52" s="598"/>
      <c r="DU52" s="598"/>
      <c r="DV52" s="598"/>
      <c r="DW52" s="598"/>
      <c r="DX52" s="631"/>
    </row>
    <row r="53" spans="2:128" ht="11.25" customHeight="1" x14ac:dyDescent="0.2">
      <c r="B53" s="226"/>
      <c r="AP53" s="221"/>
      <c r="AQ53" s="217"/>
      <c r="AR53" s="217"/>
      <c r="AS53" s="217"/>
      <c r="AT53" s="217"/>
      <c r="AU53" s="217"/>
      <c r="AV53" s="217"/>
      <c r="AW53" s="217"/>
      <c r="AX53" s="217"/>
      <c r="AY53" s="217"/>
      <c r="AZ53" s="624"/>
      <c r="BA53" s="624"/>
      <c r="BB53" s="624"/>
      <c r="BC53" s="624"/>
      <c r="BD53" s="217"/>
      <c r="BE53" s="217"/>
      <c r="BF53" s="217"/>
      <c r="BG53" s="217"/>
      <c r="BH53" s="217"/>
      <c r="BI53" s="217"/>
      <c r="BJ53" s="217"/>
      <c r="BK53" s="217"/>
      <c r="BL53" s="217"/>
      <c r="BM53" s="217"/>
      <c r="BN53" s="217"/>
      <c r="BO53" s="217"/>
      <c r="BP53" s="217"/>
      <c r="BQ53" s="217"/>
      <c r="BR53" s="217"/>
      <c r="BS53" s="624"/>
      <c r="BT53" s="624"/>
      <c r="BU53" s="624"/>
      <c r="BV53" s="624"/>
      <c r="BW53" s="624"/>
      <c r="BY53" s="591" t="s">
        <v>325</v>
      </c>
      <c r="BZ53" s="592"/>
      <c r="CA53" s="592"/>
      <c r="CB53" s="592"/>
      <c r="CC53" s="592"/>
      <c r="CD53" s="592"/>
      <c r="CE53" s="592"/>
      <c r="CF53" s="592"/>
      <c r="CG53" s="592"/>
      <c r="CH53" s="592"/>
      <c r="CI53" s="592"/>
      <c r="CJ53" s="592"/>
      <c r="CK53" s="592"/>
      <c r="CL53" s="593"/>
      <c r="CM53" s="594">
        <v>141997954</v>
      </c>
      <c r="CN53" s="595"/>
      <c r="CO53" s="595"/>
      <c r="CP53" s="595"/>
      <c r="CQ53" s="595"/>
      <c r="CR53" s="595"/>
      <c r="CS53" s="595"/>
      <c r="CT53" s="596"/>
      <c r="CU53" s="597">
        <v>24.7</v>
      </c>
      <c r="CV53" s="598"/>
      <c r="CW53" s="598"/>
      <c r="CX53" s="599"/>
      <c r="CY53" s="600">
        <v>12853120</v>
      </c>
      <c r="CZ53" s="601"/>
      <c r="DA53" s="601"/>
      <c r="DB53" s="601"/>
      <c r="DC53" s="601"/>
      <c r="DD53" s="601"/>
      <c r="DE53" s="601"/>
      <c r="DF53" s="602"/>
      <c r="DG53" s="603"/>
      <c r="DH53" s="604"/>
      <c r="DI53" s="604"/>
      <c r="DJ53" s="604"/>
      <c r="DK53" s="604"/>
      <c r="DL53" s="604"/>
      <c r="DM53" s="604"/>
      <c r="DN53" s="604"/>
      <c r="DO53" s="604"/>
      <c r="DP53" s="604"/>
      <c r="DQ53" s="605"/>
      <c r="DR53" s="588"/>
      <c r="DS53" s="589"/>
      <c r="DT53" s="589"/>
      <c r="DU53" s="589"/>
      <c r="DV53" s="589"/>
      <c r="DW53" s="589"/>
      <c r="DX53" s="590"/>
    </row>
    <row r="54" spans="2:128" ht="11.25" customHeight="1" x14ac:dyDescent="0.2">
      <c r="AP54" s="217"/>
      <c r="AQ54" s="221"/>
      <c r="AR54" s="221"/>
      <c r="AS54" s="221"/>
      <c r="AT54" s="221"/>
      <c r="AU54" s="221"/>
      <c r="AV54" s="221"/>
      <c r="AW54" s="221"/>
      <c r="AX54" s="221"/>
      <c r="AY54" s="217"/>
      <c r="AZ54" s="624"/>
      <c r="BA54" s="624"/>
      <c r="BB54" s="624"/>
      <c r="BC54" s="624"/>
      <c r="BD54" s="217"/>
      <c r="BE54" s="217"/>
      <c r="BF54" s="217"/>
      <c r="BG54" s="217"/>
      <c r="BH54" s="217"/>
      <c r="BI54" s="217"/>
      <c r="BJ54" s="217"/>
      <c r="BK54" s="217"/>
      <c r="BL54" s="217"/>
      <c r="BM54" s="217"/>
      <c r="BN54" s="217"/>
      <c r="BO54" s="217"/>
      <c r="BP54" s="217"/>
      <c r="BQ54" s="217"/>
      <c r="BR54" s="217"/>
      <c r="BS54" s="624"/>
      <c r="BT54" s="624"/>
      <c r="BU54" s="624"/>
      <c r="BV54" s="624"/>
      <c r="BW54" s="624"/>
      <c r="BY54" s="591" t="s">
        <v>326</v>
      </c>
      <c r="BZ54" s="592"/>
      <c r="CA54" s="592"/>
      <c r="CB54" s="592"/>
      <c r="CC54" s="592"/>
      <c r="CD54" s="592"/>
      <c r="CE54" s="592"/>
      <c r="CF54" s="592"/>
      <c r="CG54" s="592"/>
      <c r="CH54" s="592"/>
      <c r="CI54" s="592"/>
      <c r="CJ54" s="592"/>
      <c r="CK54" s="592"/>
      <c r="CL54" s="593"/>
      <c r="CM54" s="594">
        <v>2475276</v>
      </c>
      <c r="CN54" s="595"/>
      <c r="CO54" s="595"/>
      <c r="CP54" s="595"/>
      <c r="CQ54" s="595"/>
      <c r="CR54" s="595"/>
      <c r="CS54" s="595"/>
      <c r="CT54" s="596"/>
      <c r="CU54" s="597">
        <v>0.4</v>
      </c>
      <c r="CV54" s="598"/>
      <c r="CW54" s="598"/>
      <c r="CX54" s="599"/>
      <c r="CY54" s="600">
        <v>334039</v>
      </c>
      <c r="CZ54" s="601"/>
      <c r="DA54" s="601"/>
      <c r="DB54" s="601"/>
      <c r="DC54" s="601"/>
      <c r="DD54" s="601"/>
      <c r="DE54" s="601"/>
      <c r="DF54" s="602"/>
      <c r="DG54" s="603"/>
      <c r="DH54" s="604"/>
      <c r="DI54" s="604"/>
      <c r="DJ54" s="604"/>
      <c r="DK54" s="604"/>
      <c r="DL54" s="604"/>
      <c r="DM54" s="604"/>
      <c r="DN54" s="604"/>
      <c r="DO54" s="604"/>
      <c r="DP54" s="604"/>
      <c r="DQ54" s="605"/>
      <c r="DR54" s="588"/>
      <c r="DS54" s="589"/>
      <c r="DT54" s="589"/>
      <c r="DU54" s="589"/>
      <c r="DV54" s="589"/>
      <c r="DW54" s="589"/>
      <c r="DX54" s="590"/>
    </row>
    <row r="55" spans="2:128" ht="11.25" customHeight="1" x14ac:dyDescent="0.2">
      <c r="AP55" s="217"/>
      <c r="AQ55" s="221"/>
      <c r="AR55" s="221"/>
      <c r="AS55" s="221"/>
      <c r="AT55" s="221"/>
      <c r="AU55" s="221"/>
      <c r="AV55" s="221"/>
      <c r="AW55" s="221"/>
      <c r="AX55" s="221"/>
      <c r="AY55" s="217"/>
      <c r="AZ55" s="624"/>
      <c r="BA55" s="624"/>
      <c r="BB55" s="624"/>
      <c r="BC55" s="624"/>
      <c r="BD55" s="217"/>
      <c r="BE55" s="217"/>
      <c r="BF55" s="217"/>
      <c r="BG55" s="217"/>
      <c r="BH55" s="217"/>
      <c r="BI55" s="217"/>
      <c r="BJ55" s="217"/>
      <c r="BK55" s="217"/>
      <c r="BL55" s="217"/>
      <c r="BM55" s="217"/>
      <c r="BN55" s="217"/>
      <c r="BO55" s="217"/>
      <c r="BP55" s="217"/>
      <c r="BQ55" s="217"/>
      <c r="BR55" s="217"/>
      <c r="BS55" s="624"/>
      <c r="BT55" s="624"/>
      <c r="BU55" s="624"/>
      <c r="BV55" s="624"/>
      <c r="BW55" s="624"/>
      <c r="BY55" s="625" t="s">
        <v>303</v>
      </c>
      <c r="BZ55" s="626"/>
      <c r="CA55" s="591" t="s">
        <v>327</v>
      </c>
      <c r="CB55" s="592"/>
      <c r="CC55" s="592"/>
      <c r="CD55" s="592"/>
      <c r="CE55" s="592"/>
      <c r="CF55" s="592"/>
      <c r="CG55" s="592"/>
      <c r="CH55" s="592"/>
      <c r="CI55" s="592"/>
      <c r="CJ55" s="592"/>
      <c r="CK55" s="592"/>
      <c r="CL55" s="593"/>
      <c r="CM55" s="594">
        <v>127716935</v>
      </c>
      <c r="CN55" s="595"/>
      <c r="CO55" s="595"/>
      <c r="CP55" s="595"/>
      <c r="CQ55" s="595"/>
      <c r="CR55" s="595"/>
      <c r="CS55" s="595"/>
      <c r="CT55" s="596"/>
      <c r="CU55" s="597">
        <v>22.3</v>
      </c>
      <c r="CV55" s="598"/>
      <c r="CW55" s="598"/>
      <c r="CX55" s="599"/>
      <c r="CY55" s="600">
        <v>12709148</v>
      </c>
      <c r="CZ55" s="601"/>
      <c r="DA55" s="601"/>
      <c r="DB55" s="601"/>
      <c r="DC55" s="601"/>
      <c r="DD55" s="601"/>
      <c r="DE55" s="601"/>
      <c r="DF55" s="602"/>
      <c r="DG55" s="603"/>
      <c r="DH55" s="604"/>
      <c r="DI55" s="604"/>
      <c r="DJ55" s="604"/>
      <c r="DK55" s="604"/>
      <c r="DL55" s="604"/>
      <c r="DM55" s="604"/>
      <c r="DN55" s="604"/>
      <c r="DO55" s="604"/>
      <c r="DP55" s="604"/>
      <c r="DQ55" s="605"/>
      <c r="DR55" s="588"/>
      <c r="DS55" s="589"/>
      <c r="DT55" s="589"/>
      <c r="DU55" s="589"/>
      <c r="DV55" s="589"/>
      <c r="DW55" s="589"/>
      <c r="DX55" s="590"/>
    </row>
    <row r="56" spans="2:128" ht="11.25" customHeight="1" x14ac:dyDescent="0.2">
      <c r="AP56" s="217"/>
      <c r="AQ56" s="221"/>
      <c r="AR56" s="221"/>
      <c r="AS56" s="221"/>
      <c r="AT56" s="221"/>
      <c r="AU56" s="221"/>
      <c r="AV56" s="221"/>
      <c r="AW56" s="221"/>
      <c r="AX56" s="221"/>
      <c r="AY56" s="217"/>
      <c r="AZ56" s="218"/>
      <c r="BA56" s="218"/>
      <c r="BB56" s="218"/>
      <c r="BC56" s="218"/>
      <c r="BD56" s="217"/>
      <c r="BE56" s="217"/>
      <c r="BF56" s="217"/>
      <c r="BG56" s="217"/>
      <c r="BH56" s="217"/>
      <c r="BI56" s="217"/>
      <c r="BJ56" s="217"/>
      <c r="BK56" s="217"/>
      <c r="BL56" s="217"/>
      <c r="BM56" s="217"/>
      <c r="BN56" s="217"/>
      <c r="BO56" s="217"/>
      <c r="BP56" s="217"/>
      <c r="BQ56" s="217"/>
      <c r="BR56" s="217"/>
      <c r="BS56" s="218"/>
      <c r="BT56" s="218"/>
      <c r="BU56" s="218"/>
      <c r="BV56" s="218"/>
      <c r="BW56" s="218"/>
      <c r="BY56" s="627"/>
      <c r="BZ56" s="628"/>
      <c r="CA56" s="591" t="s">
        <v>328</v>
      </c>
      <c r="CB56" s="592"/>
      <c r="CC56" s="592"/>
      <c r="CD56" s="592"/>
      <c r="CE56" s="592"/>
      <c r="CF56" s="592"/>
      <c r="CG56" s="592"/>
      <c r="CH56" s="592"/>
      <c r="CI56" s="592"/>
      <c r="CJ56" s="592"/>
      <c r="CK56" s="592"/>
      <c r="CL56" s="593"/>
      <c r="CM56" s="594">
        <v>86565424</v>
      </c>
      <c r="CN56" s="595"/>
      <c r="CO56" s="595"/>
      <c r="CP56" s="595"/>
      <c r="CQ56" s="595"/>
      <c r="CR56" s="595"/>
      <c r="CS56" s="595"/>
      <c r="CT56" s="596"/>
      <c r="CU56" s="597">
        <v>15.1</v>
      </c>
      <c r="CV56" s="598"/>
      <c r="CW56" s="598"/>
      <c r="CX56" s="599"/>
      <c r="CY56" s="600">
        <v>4623102</v>
      </c>
      <c r="CZ56" s="601"/>
      <c r="DA56" s="601"/>
      <c r="DB56" s="601"/>
      <c r="DC56" s="601"/>
      <c r="DD56" s="601"/>
      <c r="DE56" s="601"/>
      <c r="DF56" s="602"/>
      <c r="DG56" s="603"/>
      <c r="DH56" s="604"/>
      <c r="DI56" s="604"/>
      <c r="DJ56" s="604"/>
      <c r="DK56" s="604"/>
      <c r="DL56" s="604"/>
      <c r="DM56" s="604"/>
      <c r="DN56" s="604"/>
      <c r="DO56" s="604"/>
      <c r="DP56" s="604"/>
      <c r="DQ56" s="605"/>
      <c r="DR56" s="588"/>
      <c r="DS56" s="589"/>
      <c r="DT56" s="589"/>
      <c r="DU56" s="589"/>
      <c r="DV56" s="589"/>
      <c r="DW56" s="589"/>
      <c r="DX56" s="590"/>
    </row>
    <row r="57" spans="2:128" ht="11.25" customHeight="1" x14ac:dyDescent="0.2">
      <c r="AP57" s="217"/>
      <c r="AQ57" s="221"/>
      <c r="AR57" s="221"/>
      <c r="AS57" s="221"/>
      <c r="AT57" s="221"/>
      <c r="AU57" s="221"/>
      <c r="AV57" s="221"/>
      <c r="AW57" s="221"/>
      <c r="AX57" s="221"/>
      <c r="AY57" s="217"/>
      <c r="AZ57" s="218"/>
      <c r="BA57" s="218"/>
      <c r="BB57" s="218"/>
      <c r="BC57" s="218"/>
      <c r="BD57" s="227"/>
      <c r="BE57" s="227"/>
      <c r="BF57" s="227"/>
      <c r="BG57" s="227"/>
      <c r="BH57" s="227"/>
      <c r="BI57" s="227"/>
      <c r="BJ57" s="217"/>
      <c r="BK57" s="217"/>
      <c r="BL57" s="217"/>
      <c r="BM57" s="217"/>
      <c r="BN57" s="217"/>
      <c r="BO57" s="217"/>
      <c r="BP57" s="217"/>
      <c r="BQ57" s="217"/>
      <c r="BR57" s="217"/>
      <c r="BS57" s="218"/>
      <c r="BT57" s="218"/>
      <c r="BU57" s="218"/>
      <c r="BV57" s="218"/>
      <c r="BW57" s="218"/>
      <c r="BY57" s="627"/>
      <c r="BZ57" s="628"/>
      <c r="CA57" s="591" t="s">
        <v>329</v>
      </c>
      <c r="CB57" s="592"/>
      <c r="CC57" s="592"/>
      <c r="CD57" s="592"/>
      <c r="CE57" s="592"/>
      <c r="CF57" s="592"/>
      <c r="CG57" s="592"/>
      <c r="CH57" s="592"/>
      <c r="CI57" s="592"/>
      <c r="CJ57" s="592"/>
      <c r="CK57" s="592"/>
      <c r="CL57" s="593"/>
      <c r="CM57" s="594">
        <v>34724291</v>
      </c>
      <c r="CN57" s="595"/>
      <c r="CO57" s="595"/>
      <c r="CP57" s="595"/>
      <c r="CQ57" s="595"/>
      <c r="CR57" s="595"/>
      <c r="CS57" s="595"/>
      <c r="CT57" s="596"/>
      <c r="CU57" s="597">
        <v>6.1</v>
      </c>
      <c r="CV57" s="598"/>
      <c r="CW57" s="598"/>
      <c r="CX57" s="599"/>
      <c r="CY57" s="600">
        <v>7253934</v>
      </c>
      <c r="CZ57" s="601"/>
      <c r="DA57" s="601"/>
      <c r="DB57" s="601"/>
      <c r="DC57" s="601"/>
      <c r="DD57" s="601"/>
      <c r="DE57" s="601"/>
      <c r="DF57" s="602"/>
      <c r="DG57" s="603"/>
      <c r="DH57" s="604"/>
      <c r="DI57" s="604"/>
      <c r="DJ57" s="604"/>
      <c r="DK57" s="604"/>
      <c r="DL57" s="604"/>
      <c r="DM57" s="604"/>
      <c r="DN57" s="604"/>
      <c r="DO57" s="604"/>
      <c r="DP57" s="604"/>
      <c r="DQ57" s="605"/>
      <c r="DR57" s="588"/>
      <c r="DS57" s="589"/>
      <c r="DT57" s="589"/>
      <c r="DU57" s="589"/>
      <c r="DV57" s="589"/>
      <c r="DW57" s="589"/>
      <c r="DX57" s="590"/>
    </row>
    <row r="58" spans="2:128" ht="11.25" customHeight="1" x14ac:dyDescent="0.2">
      <c r="AP58" s="217"/>
      <c r="AQ58" s="217"/>
      <c r="AR58" s="217"/>
      <c r="AS58" s="217"/>
      <c r="AT58" s="217"/>
      <c r="AU58" s="217"/>
      <c r="AV58" s="217"/>
      <c r="AW58" s="217"/>
      <c r="AX58" s="217"/>
      <c r="AY58" s="217"/>
      <c r="AZ58" s="218"/>
      <c r="BA58" s="218"/>
      <c r="BB58" s="218"/>
      <c r="BC58" s="218"/>
      <c r="BD58" s="227"/>
      <c r="BE58" s="227"/>
      <c r="BF58" s="227"/>
      <c r="BG58" s="227"/>
      <c r="BH58" s="227"/>
      <c r="BI58" s="227"/>
      <c r="BJ58" s="217"/>
      <c r="BK58" s="217"/>
      <c r="BL58" s="217"/>
      <c r="BM58" s="217"/>
      <c r="BN58" s="217"/>
      <c r="BO58" s="217"/>
      <c r="BP58" s="217"/>
      <c r="BQ58" s="217"/>
      <c r="BR58" s="217"/>
      <c r="BS58" s="218"/>
      <c r="BT58" s="218"/>
      <c r="BU58" s="218"/>
      <c r="BV58" s="218"/>
      <c r="BW58" s="218"/>
      <c r="BY58" s="627"/>
      <c r="BZ58" s="628"/>
      <c r="CA58" s="591" t="s">
        <v>330</v>
      </c>
      <c r="CB58" s="592"/>
      <c r="CC58" s="592"/>
      <c r="CD58" s="592"/>
      <c r="CE58" s="592"/>
      <c r="CF58" s="592"/>
      <c r="CG58" s="592"/>
      <c r="CH58" s="592"/>
      <c r="CI58" s="592"/>
      <c r="CJ58" s="592"/>
      <c r="CK58" s="592"/>
      <c r="CL58" s="593"/>
      <c r="CM58" s="594">
        <v>14281019</v>
      </c>
      <c r="CN58" s="595"/>
      <c r="CO58" s="595"/>
      <c r="CP58" s="595"/>
      <c r="CQ58" s="595"/>
      <c r="CR58" s="595"/>
      <c r="CS58" s="595"/>
      <c r="CT58" s="596"/>
      <c r="CU58" s="597">
        <v>2.5</v>
      </c>
      <c r="CV58" s="598"/>
      <c r="CW58" s="598"/>
      <c r="CX58" s="599"/>
      <c r="CY58" s="600">
        <v>143972</v>
      </c>
      <c r="CZ58" s="601"/>
      <c r="DA58" s="601"/>
      <c r="DB58" s="601"/>
      <c r="DC58" s="601"/>
      <c r="DD58" s="601"/>
      <c r="DE58" s="601"/>
      <c r="DF58" s="602"/>
      <c r="DG58" s="603"/>
      <c r="DH58" s="604"/>
      <c r="DI58" s="604"/>
      <c r="DJ58" s="604"/>
      <c r="DK58" s="604"/>
      <c r="DL58" s="604"/>
      <c r="DM58" s="604"/>
      <c r="DN58" s="604"/>
      <c r="DO58" s="604"/>
      <c r="DP58" s="604"/>
      <c r="DQ58" s="605"/>
      <c r="DR58" s="588"/>
      <c r="DS58" s="589"/>
      <c r="DT58" s="589"/>
      <c r="DU58" s="589"/>
      <c r="DV58" s="589"/>
      <c r="DW58" s="589"/>
      <c r="DX58" s="590"/>
    </row>
    <row r="59" spans="2:128" ht="11.25" customHeight="1" x14ac:dyDescent="0.2">
      <c r="AP59" s="217"/>
      <c r="AQ59" s="217"/>
      <c r="AR59" s="217"/>
      <c r="AS59" s="217"/>
      <c r="AT59" s="217"/>
      <c r="AU59" s="217"/>
      <c r="AV59" s="217"/>
      <c r="AW59" s="217"/>
      <c r="AX59" s="217"/>
      <c r="AY59" s="217"/>
      <c r="AZ59" s="218"/>
      <c r="BA59" s="218"/>
      <c r="BB59" s="218"/>
      <c r="BC59" s="218"/>
      <c r="BD59" s="227"/>
      <c r="BE59" s="227"/>
      <c r="BF59" s="227"/>
      <c r="BG59" s="227"/>
      <c r="BH59" s="227"/>
      <c r="BI59" s="227"/>
      <c r="BJ59" s="217"/>
      <c r="BK59" s="217"/>
      <c r="BL59" s="217"/>
      <c r="BM59" s="217"/>
      <c r="BN59" s="217"/>
      <c r="BO59" s="217"/>
      <c r="BP59" s="217"/>
      <c r="BQ59" s="217"/>
      <c r="BR59" s="217"/>
      <c r="BS59" s="218"/>
      <c r="BT59" s="218"/>
      <c r="BU59" s="218"/>
      <c r="BV59" s="218"/>
      <c r="BW59" s="218"/>
      <c r="BY59" s="629"/>
      <c r="BZ59" s="630"/>
      <c r="CA59" s="591" t="s">
        <v>331</v>
      </c>
      <c r="CB59" s="592"/>
      <c r="CC59" s="592"/>
      <c r="CD59" s="592"/>
      <c r="CE59" s="592"/>
      <c r="CF59" s="592"/>
      <c r="CG59" s="592"/>
      <c r="CH59" s="592"/>
      <c r="CI59" s="592"/>
      <c r="CJ59" s="592"/>
      <c r="CK59" s="592"/>
      <c r="CL59" s="593"/>
      <c r="CM59" s="594" t="s">
        <v>118</v>
      </c>
      <c r="CN59" s="595"/>
      <c r="CO59" s="595"/>
      <c r="CP59" s="595"/>
      <c r="CQ59" s="595"/>
      <c r="CR59" s="595"/>
      <c r="CS59" s="595"/>
      <c r="CT59" s="596"/>
      <c r="CU59" s="597" t="s">
        <v>206</v>
      </c>
      <c r="CV59" s="598"/>
      <c r="CW59" s="598"/>
      <c r="CX59" s="599"/>
      <c r="CY59" s="600" t="s">
        <v>206</v>
      </c>
      <c r="CZ59" s="601"/>
      <c r="DA59" s="601"/>
      <c r="DB59" s="601"/>
      <c r="DC59" s="601"/>
      <c r="DD59" s="601"/>
      <c r="DE59" s="601"/>
      <c r="DF59" s="602"/>
      <c r="DG59" s="603"/>
      <c r="DH59" s="604"/>
      <c r="DI59" s="604"/>
      <c r="DJ59" s="604"/>
      <c r="DK59" s="604"/>
      <c r="DL59" s="604"/>
      <c r="DM59" s="604"/>
      <c r="DN59" s="604"/>
      <c r="DO59" s="604"/>
      <c r="DP59" s="604"/>
      <c r="DQ59" s="605"/>
      <c r="DR59" s="588"/>
      <c r="DS59" s="589"/>
      <c r="DT59" s="589"/>
      <c r="DU59" s="589"/>
      <c r="DV59" s="589"/>
      <c r="DW59" s="589"/>
      <c r="DX59" s="590"/>
    </row>
    <row r="60" spans="2:128" ht="11.25" customHeight="1" x14ac:dyDescent="0.2">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Y60" s="606" t="s">
        <v>332</v>
      </c>
      <c r="BZ60" s="607"/>
      <c r="CA60" s="607"/>
      <c r="CB60" s="607"/>
      <c r="CC60" s="607"/>
      <c r="CD60" s="607"/>
      <c r="CE60" s="607"/>
      <c r="CF60" s="607"/>
      <c r="CG60" s="607"/>
      <c r="CH60" s="607"/>
      <c r="CI60" s="607"/>
      <c r="CJ60" s="607"/>
      <c r="CK60" s="607"/>
      <c r="CL60" s="608"/>
      <c r="CM60" s="609">
        <v>573937822</v>
      </c>
      <c r="CN60" s="610"/>
      <c r="CO60" s="610"/>
      <c r="CP60" s="610"/>
      <c r="CQ60" s="610"/>
      <c r="CR60" s="610"/>
      <c r="CS60" s="610"/>
      <c r="CT60" s="611"/>
      <c r="CU60" s="612">
        <v>100</v>
      </c>
      <c r="CV60" s="613"/>
      <c r="CW60" s="613"/>
      <c r="CX60" s="614"/>
      <c r="CY60" s="615">
        <v>363197638</v>
      </c>
      <c r="CZ60" s="616"/>
      <c r="DA60" s="616"/>
      <c r="DB60" s="616"/>
      <c r="DC60" s="616"/>
      <c r="DD60" s="616"/>
      <c r="DE60" s="616"/>
      <c r="DF60" s="617"/>
      <c r="DG60" s="618"/>
      <c r="DH60" s="619"/>
      <c r="DI60" s="619"/>
      <c r="DJ60" s="619"/>
      <c r="DK60" s="619"/>
      <c r="DL60" s="619"/>
      <c r="DM60" s="619"/>
      <c r="DN60" s="619"/>
      <c r="DO60" s="619"/>
      <c r="DP60" s="619"/>
      <c r="DQ60" s="620"/>
      <c r="DR60" s="621"/>
      <c r="DS60" s="622"/>
      <c r="DT60" s="622"/>
      <c r="DU60" s="622"/>
      <c r="DV60" s="622"/>
      <c r="DW60" s="622"/>
      <c r="DX60" s="623"/>
    </row>
    <row r="61" spans="2:128" ht="11.25" customHeight="1" x14ac:dyDescent="0.2">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row>
    <row r="62" spans="2:128" ht="11.25" customHeight="1" x14ac:dyDescent="0.2">
      <c r="AP62" s="227"/>
      <c r="AQ62" s="227"/>
      <c r="AR62" s="227"/>
      <c r="AS62" s="227"/>
      <c r="AT62" s="228"/>
      <c r="AU62" s="217"/>
      <c r="AV62" s="217"/>
      <c r="AW62" s="217"/>
      <c r="AX62" s="217"/>
      <c r="AY62" s="217"/>
      <c r="AZ62" s="217"/>
      <c r="BA62" s="217"/>
      <c r="BB62" s="217"/>
      <c r="BC62" s="217"/>
      <c r="BD62" s="219"/>
      <c r="BE62" s="219"/>
      <c r="BF62" s="219"/>
      <c r="BG62" s="219"/>
      <c r="BH62" s="219"/>
      <c r="BI62" s="219"/>
      <c r="BJ62" s="219"/>
      <c r="BK62" s="219"/>
      <c r="BL62" s="219"/>
      <c r="BM62" s="219"/>
      <c r="BN62" s="219"/>
      <c r="BO62" s="219"/>
      <c r="BP62" s="219"/>
      <c r="BQ62" s="219"/>
      <c r="BR62" s="219"/>
      <c r="BS62" s="219"/>
      <c r="BT62" s="219"/>
      <c r="BU62" s="219"/>
      <c r="BV62" s="219"/>
      <c r="BW62" s="219"/>
    </row>
    <row r="63" spans="2:128" ht="11.25" customHeight="1" x14ac:dyDescent="0.2">
      <c r="AP63" s="227"/>
      <c r="AQ63" s="227"/>
      <c r="AR63" s="227"/>
      <c r="AS63" s="227"/>
      <c r="AT63" s="228"/>
      <c r="AU63" s="217"/>
      <c r="AV63" s="217"/>
      <c r="AW63" s="217"/>
      <c r="AX63" s="217"/>
      <c r="AY63" s="217"/>
      <c r="AZ63" s="217"/>
      <c r="BA63" s="217"/>
      <c r="BB63" s="217"/>
      <c r="BC63" s="217"/>
      <c r="BD63" s="219"/>
      <c r="BE63" s="219"/>
      <c r="BF63" s="219"/>
      <c r="BG63" s="219"/>
      <c r="BH63" s="219"/>
      <c r="BI63" s="219"/>
      <c r="BJ63" s="219"/>
      <c r="BK63" s="219"/>
      <c r="BL63" s="219"/>
      <c r="BM63" s="219"/>
      <c r="BN63" s="219"/>
      <c r="BO63" s="219"/>
      <c r="BP63" s="219"/>
      <c r="BQ63" s="219"/>
      <c r="BR63" s="219"/>
      <c r="BS63" s="219"/>
      <c r="BT63" s="219"/>
      <c r="BU63" s="219"/>
      <c r="BV63" s="219"/>
      <c r="BW63" s="219"/>
    </row>
    <row r="64" spans="2:128" ht="11.25" customHeight="1" x14ac:dyDescent="0.2">
      <c r="AP64" s="227"/>
      <c r="AQ64" s="227"/>
      <c r="AR64" s="227"/>
      <c r="AS64" s="227"/>
      <c r="AT64" s="228"/>
      <c r="AU64" s="217"/>
      <c r="AV64" s="217"/>
      <c r="AW64" s="217"/>
      <c r="AX64" s="217"/>
      <c r="AY64" s="217"/>
      <c r="AZ64" s="217"/>
      <c r="BA64" s="217"/>
      <c r="BB64" s="217"/>
      <c r="BC64" s="217"/>
      <c r="BD64" s="219"/>
      <c r="BE64" s="219"/>
      <c r="BF64" s="219"/>
      <c r="BG64" s="219"/>
      <c r="BH64" s="219"/>
      <c r="BI64" s="219"/>
      <c r="BJ64" s="219"/>
      <c r="BK64" s="219"/>
      <c r="BL64" s="219"/>
      <c r="BM64" s="219"/>
      <c r="BN64" s="219"/>
      <c r="BO64" s="219"/>
      <c r="BP64" s="219"/>
      <c r="BQ64" s="219"/>
      <c r="BR64" s="219"/>
      <c r="BS64" s="219"/>
      <c r="BT64" s="219"/>
      <c r="BU64" s="219"/>
      <c r="BV64" s="219"/>
      <c r="BW64" s="219"/>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b66xfoL8zyWcA5rrNBFF/+zZGfy304iEsmfqTKmurX3iY88cHNYGZp0cz4kj8JmAbolikr75RxDD5o3eRDQ66A==" saltValue="pmi9soP5ndvL+Q58AfdQkQ==" spinCount="100000" sheet="1" objects="1" scenarios="1"/>
  <customSheetViews>
    <customSheetView guid="{46A2041D-75D4-4309-A25A-49E0326CBCE6}" showGridLines="0" fitToPage="1" hiddenRows="1" hiddenColumns="1" topLeftCell="A10">
      <selection activeCell="AH60" sqref="AH60"/>
      <pageMargins left="0" right="0" top="0.39370078740157483" bottom="0.39370078740157483" header="0.19685039370078741" footer="0.19685039370078741"/>
      <printOptions horizontalCentered="1"/>
      <pageSetup paperSize="9" scale="70" orientation="landscape" horizontalDpi="300" verticalDpi="300" r:id="rId1"/>
      <headerFooter alignWithMargins="0">
        <oddFooter>&amp;C&amp;P/&amp;N</oddFooter>
      </headerFooter>
    </customSheetView>
  </customSheetViews>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6" customWidth="1"/>
    <col min="131" max="131" width="1.6328125" style="276" customWidth="1"/>
    <col min="132" max="16384" width="9" style="276" hidden="1"/>
  </cols>
  <sheetData>
    <row r="1" spans="1:131" s="234" customFormat="1" ht="11.25" customHeight="1" thickBot="1" x14ac:dyDescent="0.25">
      <c r="A1" s="229"/>
      <c r="B1" s="229"/>
      <c r="C1" s="229"/>
      <c r="D1" s="229"/>
      <c r="E1" s="229"/>
      <c r="F1" s="229"/>
      <c r="G1" s="229"/>
      <c r="H1" s="229"/>
      <c r="I1" s="229"/>
      <c r="J1" s="229"/>
      <c r="K1" s="229"/>
      <c r="L1" s="229"/>
      <c r="M1" s="229"/>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1"/>
      <c r="DQ1" s="232"/>
      <c r="DR1" s="232"/>
      <c r="DS1" s="232"/>
      <c r="DT1" s="232"/>
      <c r="DU1" s="232"/>
      <c r="DV1" s="232"/>
      <c r="DW1" s="232"/>
      <c r="DX1" s="232"/>
      <c r="DY1" s="232"/>
      <c r="DZ1" s="232"/>
      <c r="EA1" s="233"/>
    </row>
    <row r="2" spans="1:131" s="238" customFormat="1" ht="26.25" customHeight="1" thickBot="1" x14ac:dyDescent="0.25">
      <c r="A2" s="235" t="s">
        <v>333</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1119" t="s">
        <v>334</v>
      </c>
      <c r="DK2" s="1120"/>
      <c r="DL2" s="1120"/>
      <c r="DM2" s="1120"/>
      <c r="DN2" s="1120"/>
      <c r="DO2" s="1121"/>
      <c r="DP2" s="236"/>
      <c r="DQ2" s="1119" t="s">
        <v>335</v>
      </c>
      <c r="DR2" s="1120"/>
      <c r="DS2" s="1120"/>
      <c r="DT2" s="1120"/>
      <c r="DU2" s="1120"/>
      <c r="DV2" s="1120"/>
      <c r="DW2" s="1120"/>
      <c r="DX2" s="1120"/>
      <c r="DY2" s="1120"/>
      <c r="DZ2" s="1121"/>
      <c r="EA2" s="237"/>
    </row>
    <row r="3" spans="1:131" s="234" customFormat="1" ht="11.25" customHeight="1" x14ac:dyDescent="0.2">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3"/>
    </row>
    <row r="4" spans="1:131" s="242" customFormat="1" ht="26.25" customHeight="1" thickBot="1" x14ac:dyDescent="0.25">
      <c r="A4" s="1063" t="s">
        <v>336</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39"/>
      <c r="BA4" s="239"/>
      <c r="BB4" s="239"/>
      <c r="BC4" s="239"/>
      <c r="BD4" s="239"/>
      <c r="BE4" s="240"/>
      <c r="BF4" s="240"/>
      <c r="BG4" s="240"/>
      <c r="BH4" s="240"/>
      <c r="BI4" s="240"/>
      <c r="BJ4" s="240"/>
      <c r="BK4" s="240"/>
      <c r="BL4" s="240"/>
      <c r="BM4" s="240"/>
      <c r="BN4" s="240"/>
      <c r="BO4" s="240"/>
      <c r="BP4" s="240"/>
      <c r="BQ4" s="239" t="s">
        <v>337</v>
      </c>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41"/>
    </row>
    <row r="5" spans="1:131" s="242" customFormat="1" ht="26.25" customHeight="1" x14ac:dyDescent="0.2">
      <c r="A5" s="989" t="s">
        <v>338</v>
      </c>
      <c r="B5" s="990"/>
      <c r="C5" s="990"/>
      <c r="D5" s="990"/>
      <c r="E5" s="990"/>
      <c r="F5" s="990"/>
      <c r="G5" s="990"/>
      <c r="H5" s="990"/>
      <c r="I5" s="990"/>
      <c r="J5" s="990"/>
      <c r="K5" s="990"/>
      <c r="L5" s="990"/>
      <c r="M5" s="990"/>
      <c r="N5" s="990"/>
      <c r="O5" s="990"/>
      <c r="P5" s="991"/>
      <c r="Q5" s="995" t="s">
        <v>339</v>
      </c>
      <c r="R5" s="996"/>
      <c r="S5" s="996"/>
      <c r="T5" s="996"/>
      <c r="U5" s="997"/>
      <c r="V5" s="995" t="s">
        <v>340</v>
      </c>
      <c r="W5" s="996"/>
      <c r="X5" s="996"/>
      <c r="Y5" s="996"/>
      <c r="Z5" s="997"/>
      <c r="AA5" s="995" t="s">
        <v>341</v>
      </c>
      <c r="AB5" s="996"/>
      <c r="AC5" s="996"/>
      <c r="AD5" s="996"/>
      <c r="AE5" s="996"/>
      <c r="AF5" s="1122" t="s">
        <v>342</v>
      </c>
      <c r="AG5" s="996"/>
      <c r="AH5" s="996"/>
      <c r="AI5" s="996"/>
      <c r="AJ5" s="1011"/>
      <c r="AK5" s="996" t="s">
        <v>343</v>
      </c>
      <c r="AL5" s="996"/>
      <c r="AM5" s="996"/>
      <c r="AN5" s="996"/>
      <c r="AO5" s="997"/>
      <c r="AP5" s="995" t="s">
        <v>344</v>
      </c>
      <c r="AQ5" s="996"/>
      <c r="AR5" s="996"/>
      <c r="AS5" s="996"/>
      <c r="AT5" s="997"/>
      <c r="AU5" s="995" t="s">
        <v>345</v>
      </c>
      <c r="AV5" s="996"/>
      <c r="AW5" s="996"/>
      <c r="AX5" s="996"/>
      <c r="AY5" s="1011"/>
      <c r="AZ5" s="243"/>
      <c r="BA5" s="243"/>
      <c r="BB5" s="243"/>
      <c r="BC5" s="243"/>
      <c r="BD5" s="243"/>
      <c r="BE5" s="244"/>
      <c r="BF5" s="244"/>
      <c r="BG5" s="244"/>
      <c r="BH5" s="244"/>
      <c r="BI5" s="244"/>
      <c r="BJ5" s="244"/>
      <c r="BK5" s="244"/>
      <c r="BL5" s="244"/>
      <c r="BM5" s="244"/>
      <c r="BN5" s="244"/>
      <c r="BO5" s="244"/>
      <c r="BP5" s="244"/>
      <c r="BQ5" s="989" t="s">
        <v>346</v>
      </c>
      <c r="BR5" s="990"/>
      <c r="BS5" s="990"/>
      <c r="BT5" s="990"/>
      <c r="BU5" s="990"/>
      <c r="BV5" s="990"/>
      <c r="BW5" s="990"/>
      <c r="BX5" s="990"/>
      <c r="BY5" s="990"/>
      <c r="BZ5" s="990"/>
      <c r="CA5" s="990"/>
      <c r="CB5" s="990"/>
      <c r="CC5" s="990"/>
      <c r="CD5" s="990"/>
      <c r="CE5" s="990"/>
      <c r="CF5" s="990"/>
      <c r="CG5" s="991"/>
      <c r="CH5" s="995" t="s">
        <v>347</v>
      </c>
      <c r="CI5" s="996"/>
      <c r="CJ5" s="996"/>
      <c r="CK5" s="996"/>
      <c r="CL5" s="997"/>
      <c r="CM5" s="995" t="s">
        <v>348</v>
      </c>
      <c r="CN5" s="996"/>
      <c r="CO5" s="996"/>
      <c r="CP5" s="996"/>
      <c r="CQ5" s="997"/>
      <c r="CR5" s="995" t="s">
        <v>349</v>
      </c>
      <c r="CS5" s="996"/>
      <c r="CT5" s="996"/>
      <c r="CU5" s="996"/>
      <c r="CV5" s="997"/>
      <c r="CW5" s="995" t="s">
        <v>350</v>
      </c>
      <c r="CX5" s="996"/>
      <c r="CY5" s="996"/>
      <c r="CZ5" s="996"/>
      <c r="DA5" s="997"/>
      <c r="DB5" s="995" t="s">
        <v>351</v>
      </c>
      <c r="DC5" s="996"/>
      <c r="DD5" s="996"/>
      <c r="DE5" s="996"/>
      <c r="DF5" s="997"/>
      <c r="DG5" s="1107" t="s">
        <v>352</v>
      </c>
      <c r="DH5" s="1108"/>
      <c r="DI5" s="1108"/>
      <c r="DJ5" s="1108"/>
      <c r="DK5" s="1109"/>
      <c r="DL5" s="1107" t="s">
        <v>353</v>
      </c>
      <c r="DM5" s="1108"/>
      <c r="DN5" s="1108"/>
      <c r="DO5" s="1108"/>
      <c r="DP5" s="1109"/>
      <c r="DQ5" s="995" t="s">
        <v>354</v>
      </c>
      <c r="DR5" s="996"/>
      <c r="DS5" s="996"/>
      <c r="DT5" s="996"/>
      <c r="DU5" s="997"/>
      <c r="DV5" s="995" t="s">
        <v>345</v>
      </c>
      <c r="DW5" s="996"/>
      <c r="DX5" s="996"/>
      <c r="DY5" s="996"/>
      <c r="DZ5" s="1011"/>
      <c r="EA5" s="241"/>
    </row>
    <row r="6" spans="1:131" s="242" customFormat="1" ht="26.25" customHeight="1" thickBot="1" x14ac:dyDescent="0.25">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23"/>
      <c r="AG6" s="999"/>
      <c r="AH6" s="999"/>
      <c r="AI6" s="999"/>
      <c r="AJ6" s="1012"/>
      <c r="AK6" s="999"/>
      <c r="AL6" s="999"/>
      <c r="AM6" s="999"/>
      <c r="AN6" s="999"/>
      <c r="AO6" s="1000"/>
      <c r="AP6" s="998"/>
      <c r="AQ6" s="999"/>
      <c r="AR6" s="999"/>
      <c r="AS6" s="999"/>
      <c r="AT6" s="1000"/>
      <c r="AU6" s="998"/>
      <c r="AV6" s="999"/>
      <c r="AW6" s="999"/>
      <c r="AX6" s="999"/>
      <c r="AY6" s="1012"/>
      <c r="AZ6" s="239"/>
      <c r="BA6" s="239"/>
      <c r="BB6" s="239"/>
      <c r="BC6" s="239"/>
      <c r="BD6" s="239"/>
      <c r="BE6" s="240"/>
      <c r="BF6" s="240"/>
      <c r="BG6" s="240"/>
      <c r="BH6" s="240"/>
      <c r="BI6" s="240"/>
      <c r="BJ6" s="240"/>
      <c r="BK6" s="240"/>
      <c r="BL6" s="240"/>
      <c r="BM6" s="240"/>
      <c r="BN6" s="240"/>
      <c r="BO6" s="240"/>
      <c r="BP6" s="240"/>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10"/>
      <c r="DH6" s="1111"/>
      <c r="DI6" s="1111"/>
      <c r="DJ6" s="1111"/>
      <c r="DK6" s="1112"/>
      <c r="DL6" s="1110"/>
      <c r="DM6" s="1111"/>
      <c r="DN6" s="1111"/>
      <c r="DO6" s="1111"/>
      <c r="DP6" s="1112"/>
      <c r="DQ6" s="998"/>
      <c r="DR6" s="999"/>
      <c r="DS6" s="999"/>
      <c r="DT6" s="999"/>
      <c r="DU6" s="1000"/>
      <c r="DV6" s="998"/>
      <c r="DW6" s="999"/>
      <c r="DX6" s="999"/>
      <c r="DY6" s="999"/>
      <c r="DZ6" s="1012"/>
      <c r="EA6" s="241"/>
    </row>
    <row r="7" spans="1:131" s="242" customFormat="1" ht="26.25" customHeight="1" thickTop="1" x14ac:dyDescent="0.2">
      <c r="A7" s="245">
        <v>1</v>
      </c>
      <c r="B7" s="1050" t="s">
        <v>355</v>
      </c>
      <c r="C7" s="1051"/>
      <c r="D7" s="1051"/>
      <c r="E7" s="1051"/>
      <c r="F7" s="1051"/>
      <c r="G7" s="1051"/>
      <c r="H7" s="1051"/>
      <c r="I7" s="1051"/>
      <c r="J7" s="1051"/>
      <c r="K7" s="1051"/>
      <c r="L7" s="1051"/>
      <c r="M7" s="1051"/>
      <c r="N7" s="1051"/>
      <c r="O7" s="1051"/>
      <c r="P7" s="1052"/>
      <c r="Q7" s="1113">
        <v>619955</v>
      </c>
      <c r="R7" s="1114"/>
      <c r="S7" s="1114"/>
      <c r="T7" s="1114"/>
      <c r="U7" s="1114"/>
      <c r="V7" s="1114">
        <v>603106</v>
      </c>
      <c r="W7" s="1114"/>
      <c r="X7" s="1114"/>
      <c r="Y7" s="1114"/>
      <c r="Z7" s="1114"/>
      <c r="AA7" s="1114">
        <v>16849</v>
      </c>
      <c r="AB7" s="1114"/>
      <c r="AC7" s="1114"/>
      <c r="AD7" s="1114"/>
      <c r="AE7" s="1115"/>
      <c r="AF7" s="1116">
        <v>2973</v>
      </c>
      <c r="AG7" s="1117"/>
      <c r="AH7" s="1117"/>
      <c r="AI7" s="1117"/>
      <c r="AJ7" s="1118"/>
      <c r="AK7" s="1100"/>
      <c r="AL7" s="1101"/>
      <c r="AM7" s="1101"/>
      <c r="AN7" s="1101"/>
      <c r="AO7" s="1101"/>
      <c r="AP7" s="1101" t="s">
        <v>556</v>
      </c>
      <c r="AQ7" s="1101"/>
      <c r="AR7" s="1101"/>
      <c r="AS7" s="1101"/>
      <c r="AT7" s="1101"/>
      <c r="AU7" s="1102"/>
      <c r="AV7" s="1102"/>
      <c r="AW7" s="1102"/>
      <c r="AX7" s="1102"/>
      <c r="AY7" s="1103"/>
      <c r="AZ7" s="239"/>
      <c r="BA7" s="239"/>
      <c r="BB7" s="239"/>
      <c r="BC7" s="239"/>
      <c r="BD7" s="239"/>
      <c r="BE7" s="240"/>
      <c r="BF7" s="240"/>
      <c r="BG7" s="240"/>
      <c r="BH7" s="240"/>
      <c r="BI7" s="240"/>
      <c r="BJ7" s="240"/>
      <c r="BK7" s="240"/>
      <c r="BL7" s="240"/>
      <c r="BM7" s="240"/>
      <c r="BN7" s="240"/>
      <c r="BO7" s="240"/>
      <c r="BP7" s="240"/>
      <c r="BQ7" s="246">
        <v>1</v>
      </c>
      <c r="BR7" s="247"/>
      <c r="BS7" s="1104" t="s">
        <v>568</v>
      </c>
      <c r="BT7" s="1105"/>
      <c r="BU7" s="1105"/>
      <c r="BV7" s="1105"/>
      <c r="BW7" s="1105"/>
      <c r="BX7" s="1105"/>
      <c r="BY7" s="1105"/>
      <c r="BZ7" s="1105"/>
      <c r="CA7" s="1105"/>
      <c r="CB7" s="1105"/>
      <c r="CC7" s="1105"/>
      <c r="CD7" s="1105"/>
      <c r="CE7" s="1105"/>
      <c r="CF7" s="1105"/>
      <c r="CG7" s="1106"/>
      <c r="CH7" s="1097">
        <v>0</v>
      </c>
      <c r="CI7" s="1098"/>
      <c r="CJ7" s="1098"/>
      <c r="CK7" s="1098"/>
      <c r="CL7" s="1099"/>
      <c r="CM7" s="1097">
        <v>675</v>
      </c>
      <c r="CN7" s="1098"/>
      <c r="CO7" s="1098"/>
      <c r="CP7" s="1098"/>
      <c r="CQ7" s="1099"/>
      <c r="CR7" s="1097">
        <v>3</v>
      </c>
      <c r="CS7" s="1098"/>
      <c r="CT7" s="1098"/>
      <c r="CU7" s="1098"/>
      <c r="CV7" s="1099"/>
      <c r="CW7" s="1097">
        <v>0</v>
      </c>
      <c r="CX7" s="1098"/>
      <c r="CY7" s="1098"/>
      <c r="CZ7" s="1098"/>
      <c r="DA7" s="1099"/>
      <c r="DB7" s="1097">
        <v>0</v>
      </c>
      <c r="DC7" s="1098"/>
      <c r="DD7" s="1098"/>
      <c r="DE7" s="1098"/>
      <c r="DF7" s="1099"/>
      <c r="DG7" s="1097">
        <v>0</v>
      </c>
      <c r="DH7" s="1098"/>
      <c r="DI7" s="1098"/>
      <c r="DJ7" s="1098"/>
      <c r="DK7" s="1099"/>
      <c r="DL7" s="1097">
        <v>0</v>
      </c>
      <c r="DM7" s="1098"/>
      <c r="DN7" s="1098"/>
      <c r="DO7" s="1098"/>
      <c r="DP7" s="1099"/>
      <c r="DQ7" s="1097"/>
      <c r="DR7" s="1098"/>
      <c r="DS7" s="1098"/>
      <c r="DT7" s="1098"/>
      <c r="DU7" s="1099"/>
      <c r="DV7" s="1124"/>
      <c r="DW7" s="1125"/>
      <c r="DX7" s="1125"/>
      <c r="DY7" s="1125"/>
      <c r="DZ7" s="1126"/>
      <c r="EA7" s="241"/>
    </row>
    <row r="8" spans="1:131" s="242" customFormat="1" ht="26.25" customHeight="1" x14ac:dyDescent="0.2">
      <c r="A8" s="248">
        <v>2</v>
      </c>
      <c r="B8" s="1037" t="s">
        <v>356</v>
      </c>
      <c r="C8" s="1038"/>
      <c r="D8" s="1038"/>
      <c r="E8" s="1038"/>
      <c r="F8" s="1038"/>
      <c r="G8" s="1038"/>
      <c r="H8" s="1038"/>
      <c r="I8" s="1038"/>
      <c r="J8" s="1038"/>
      <c r="K8" s="1038"/>
      <c r="L8" s="1038"/>
      <c r="M8" s="1038"/>
      <c r="N8" s="1038"/>
      <c r="O8" s="1038"/>
      <c r="P8" s="1039"/>
      <c r="Q8" s="1044">
        <v>186</v>
      </c>
      <c r="R8" s="1041"/>
      <c r="S8" s="1041"/>
      <c r="T8" s="1041"/>
      <c r="U8" s="1041"/>
      <c r="V8" s="1041">
        <v>43</v>
      </c>
      <c r="W8" s="1041"/>
      <c r="X8" s="1041"/>
      <c r="Y8" s="1041"/>
      <c r="Z8" s="1041"/>
      <c r="AA8" s="1041">
        <v>143</v>
      </c>
      <c r="AB8" s="1041"/>
      <c r="AC8" s="1041"/>
      <c r="AD8" s="1041"/>
      <c r="AE8" s="1045"/>
      <c r="AF8" s="1092">
        <v>0</v>
      </c>
      <c r="AG8" s="1093"/>
      <c r="AH8" s="1093"/>
      <c r="AI8" s="1093"/>
      <c r="AJ8" s="1094"/>
      <c r="AK8" s="1095">
        <v>6</v>
      </c>
      <c r="AL8" s="1096"/>
      <c r="AM8" s="1096"/>
      <c r="AN8" s="1096"/>
      <c r="AO8" s="1096"/>
      <c r="AP8" s="1096" t="s">
        <v>556</v>
      </c>
      <c r="AQ8" s="1096"/>
      <c r="AR8" s="1096"/>
      <c r="AS8" s="1096"/>
      <c r="AT8" s="1096"/>
      <c r="AU8" s="1090"/>
      <c r="AV8" s="1090"/>
      <c r="AW8" s="1090"/>
      <c r="AX8" s="1090"/>
      <c r="AY8" s="1091"/>
      <c r="AZ8" s="239"/>
      <c r="BA8" s="239"/>
      <c r="BB8" s="239"/>
      <c r="BC8" s="239"/>
      <c r="BD8" s="239"/>
      <c r="BE8" s="240"/>
      <c r="BF8" s="240"/>
      <c r="BG8" s="240"/>
      <c r="BH8" s="240"/>
      <c r="BI8" s="240"/>
      <c r="BJ8" s="240"/>
      <c r="BK8" s="240"/>
      <c r="BL8" s="240"/>
      <c r="BM8" s="240"/>
      <c r="BN8" s="240"/>
      <c r="BO8" s="240"/>
      <c r="BP8" s="240"/>
      <c r="BQ8" s="249">
        <v>2</v>
      </c>
      <c r="BR8" s="250"/>
      <c r="BS8" s="1008" t="s">
        <v>569</v>
      </c>
      <c r="BT8" s="1009"/>
      <c r="BU8" s="1009"/>
      <c r="BV8" s="1009"/>
      <c r="BW8" s="1009"/>
      <c r="BX8" s="1009"/>
      <c r="BY8" s="1009"/>
      <c r="BZ8" s="1009"/>
      <c r="CA8" s="1009"/>
      <c r="CB8" s="1009"/>
      <c r="CC8" s="1009"/>
      <c r="CD8" s="1009"/>
      <c r="CE8" s="1009"/>
      <c r="CF8" s="1009"/>
      <c r="CG8" s="1010"/>
      <c r="CH8" s="983">
        <v>1</v>
      </c>
      <c r="CI8" s="984"/>
      <c r="CJ8" s="984"/>
      <c r="CK8" s="984"/>
      <c r="CL8" s="985"/>
      <c r="CM8" s="983">
        <v>857</v>
      </c>
      <c r="CN8" s="984"/>
      <c r="CO8" s="984"/>
      <c r="CP8" s="984"/>
      <c r="CQ8" s="985"/>
      <c r="CR8" s="983">
        <v>555</v>
      </c>
      <c r="CS8" s="984"/>
      <c r="CT8" s="984"/>
      <c r="CU8" s="984"/>
      <c r="CV8" s="985"/>
      <c r="CW8" s="983">
        <v>93</v>
      </c>
      <c r="CX8" s="984"/>
      <c r="CY8" s="984"/>
      <c r="CZ8" s="984"/>
      <c r="DA8" s="985"/>
      <c r="DB8" s="983">
        <v>0</v>
      </c>
      <c r="DC8" s="984"/>
      <c r="DD8" s="984"/>
      <c r="DE8" s="984"/>
      <c r="DF8" s="985"/>
      <c r="DG8" s="983">
        <v>0</v>
      </c>
      <c r="DH8" s="984"/>
      <c r="DI8" s="984"/>
      <c r="DJ8" s="984"/>
      <c r="DK8" s="985"/>
      <c r="DL8" s="983">
        <v>0</v>
      </c>
      <c r="DM8" s="984"/>
      <c r="DN8" s="984"/>
      <c r="DO8" s="984"/>
      <c r="DP8" s="985"/>
      <c r="DQ8" s="983"/>
      <c r="DR8" s="984"/>
      <c r="DS8" s="984"/>
      <c r="DT8" s="984"/>
      <c r="DU8" s="985"/>
      <c r="DV8" s="986"/>
      <c r="DW8" s="987"/>
      <c r="DX8" s="987"/>
      <c r="DY8" s="987"/>
      <c r="DZ8" s="988"/>
      <c r="EA8" s="241"/>
    </row>
    <row r="9" spans="1:131" s="242" customFormat="1" ht="26.25" customHeight="1" x14ac:dyDescent="0.2">
      <c r="A9" s="248">
        <v>3</v>
      </c>
      <c r="B9" s="1037" t="s">
        <v>357</v>
      </c>
      <c r="C9" s="1038"/>
      <c r="D9" s="1038"/>
      <c r="E9" s="1038"/>
      <c r="F9" s="1038"/>
      <c r="G9" s="1038"/>
      <c r="H9" s="1038"/>
      <c r="I9" s="1038"/>
      <c r="J9" s="1038"/>
      <c r="K9" s="1038"/>
      <c r="L9" s="1038"/>
      <c r="M9" s="1038"/>
      <c r="N9" s="1038"/>
      <c r="O9" s="1038"/>
      <c r="P9" s="1039"/>
      <c r="Q9" s="1044">
        <v>606</v>
      </c>
      <c r="R9" s="1041"/>
      <c r="S9" s="1041"/>
      <c r="T9" s="1041"/>
      <c r="U9" s="1041"/>
      <c r="V9" s="1041">
        <v>527</v>
      </c>
      <c r="W9" s="1041"/>
      <c r="X9" s="1041"/>
      <c r="Y9" s="1041"/>
      <c r="Z9" s="1041"/>
      <c r="AA9" s="1041">
        <v>79</v>
      </c>
      <c r="AB9" s="1041"/>
      <c r="AC9" s="1041"/>
      <c r="AD9" s="1041"/>
      <c r="AE9" s="1045"/>
      <c r="AF9" s="1092">
        <v>79</v>
      </c>
      <c r="AG9" s="1093"/>
      <c r="AH9" s="1093"/>
      <c r="AI9" s="1093"/>
      <c r="AJ9" s="1094"/>
      <c r="AK9" s="1095">
        <v>90</v>
      </c>
      <c r="AL9" s="1096"/>
      <c r="AM9" s="1096"/>
      <c r="AN9" s="1096"/>
      <c r="AO9" s="1096"/>
      <c r="AP9" s="1096">
        <v>2183</v>
      </c>
      <c r="AQ9" s="1096"/>
      <c r="AR9" s="1096"/>
      <c r="AS9" s="1096"/>
      <c r="AT9" s="1096"/>
      <c r="AU9" s="1090"/>
      <c r="AV9" s="1090"/>
      <c r="AW9" s="1090"/>
      <c r="AX9" s="1090"/>
      <c r="AY9" s="1091"/>
      <c r="AZ9" s="239"/>
      <c r="BA9" s="239"/>
      <c r="BB9" s="239"/>
      <c r="BC9" s="239"/>
      <c r="BD9" s="239"/>
      <c r="BE9" s="240"/>
      <c r="BF9" s="240"/>
      <c r="BG9" s="240"/>
      <c r="BH9" s="240"/>
      <c r="BI9" s="240"/>
      <c r="BJ9" s="240"/>
      <c r="BK9" s="240"/>
      <c r="BL9" s="240"/>
      <c r="BM9" s="240"/>
      <c r="BN9" s="240"/>
      <c r="BO9" s="240"/>
      <c r="BP9" s="240"/>
      <c r="BQ9" s="249">
        <v>3</v>
      </c>
      <c r="BR9" s="250"/>
      <c r="BS9" s="1008" t="s">
        <v>570</v>
      </c>
      <c r="BT9" s="1009"/>
      <c r="BU9" s="1009"/>
      <c r="BV9" s="1009"/>
      <c r="BW9" s="1009"/>
      <c r="BX9" s="1009"/>
      <c r="BY9" s="1009"/>
      <c r="BZ9" s="1009"/>
      <c r="CA9" s="1009"/>
      <c r="CB9" s="1009"/>
      <c r="CC9" s="1009"/>
      <c r="CD9" s="1009"/>
      <c r="CE9" s="1009"/>
      <c r="CF9" s="1009"/>
      <c r="CG9" s="1010"/>
      <c r="CH9" s="983">
        <v>9</v>
      </c>
      <c r="CI9" s="984"/>
      <c r="CJ9" s="984"/>
      <c r="CK9" s="984"/>
      <c r="CL9" s="985"/>
      <c r="CM9" s="983">
        <v>59</v>
      </c>
      <c r="CN9" s="984"/>
      <c r="CO9" s="984"/>
      <c r="CP9" s="984"/>
      <c r="CQ9" s="985"/>
      <c r="CR9" s="983">
        <v>196</v>
      </c>
      <c r="CS9" s="984"/>
      <c r="CT9" s="984"/>
      <c r="CU9" s="984"/>
      <c r="CV9" s="985"/>
      <c r="CW9" s="983">
        <v>0</v>
      </c>
      <c r="CX9" s="984"/>
      <c r="CY9" s="984"/>
      <c r="CZ9" s="984"/>
      <c r="DA9" s="985"/>
      <c r="DB9" s="983">
        <v>0</v>
      </c>
      <c r="DC9" s="984"/>
      <c r="DD9" s="984"/>
      <c r="DE9" s="984"/>
      <c r="DF9" s="985"/>
      <c r="DG9" s="983">
        <v>0</v>
      </c>
      <c r="DH9" s="984"/>
      <c r="DI9" s="984"/>
      <c r="DJ9" s="984"/>
      <c r="DK9" s="985"/>
      <c r="DL9" s="983">
        <v>0</v>
      </c>
      <c r="DM9" s="984"/>
      <c r="DN9" s="984"/>
      <c r="DO9" s="984"/>
      <c r="DP9" s="985"/>
      <c r="DQ9" s="983"/>
      <c r="DR9" s="984"/>
      <c r="DS9" s="984"/>
      <c r="DT9" s="984"/>
      <c r="DU9" s="985"/>
      <c r="DV9" s="986"/>
      <c r="DW9" s="987"/>
      <c r="DX9" s="987"/>
      <c r="DY9" s="987"/>
      <c r="DZ9" s="988"/>
      <c r="EA9" s="241"/>
    </row>
    <row r="10" spans="1:131" s="242" customFormat="1" ht="26.25" customHeight="1" x14ac:dyDescent="0.2">
      <c r="A10" s="248">
        <v>4</v>
      </c>
      <c r="B10" s="1037" t="s">
        <v>358</v>
      </c>
      <c r="C10" s="1038"/>
      <c r="D10" s="1038"/>
      <c r="E10" s="1038"/>
      <c r="F10" s="1038"/>
      <c r="G10" s="1038"/>
      <c r="H10" s="1038"/>
      <c r="I10" s="1038"/>
      <c r="J10" s="1038"/>
      <c r="K10" s="1038"/>
      <c r="L10" s="1038"/>
      <c r="M10" s="1038"/>
      <c r="N10" s="1038"/>
      <c r="O10" s="1038"/>
      <c r="P10" s="1039"/>
      <c r="Q10" s="1044">
        <v>1212</v>
      </c>
      <c r="R10" s="1041"/>
      <c r="S10" s="1041"/>
      <c r="T10" s="1041"/>
      <c r="U10" s="1041"/>
      <c r="V10" s="1041">
        <v>570</v>
      </c>
      <c r="W10" s="1041"/>
      <c r="X10" s="1041"/>
      <c r="Y10" s="1041"/>
      <c r="Z10" s="1041"/>
      <c r="AA10" s="1041">
        <v>642</v>
      </c>
      <c r="AB10" s="1041"/>
      <c r="AC10" s="1041"/>
      <c r="AD10" s="1041"/>
      <c r="AE10" s="1045"/>
      <c r="AF10" s="1092">
        <v>0</v>
      </c>
      <c r="AG10" s="1093"/>
      <c r="AH10" s="1093"/>
      <c r="AI10" s="1093"/>
      <c r="AJ10" s="1094"/>
      <c r="AK10" s="1095">
        <v>138</v>
      </c>
      <c r="AL10" s="1096"/>
      <c r="AM10" s="1096"/>
      <c r="AN10" s="1096"/>
      <c r="AO10" s="1096"/>
      <c r="AP10" s="1096" t="s">
        <v>556</v>
      </c>
      <c r="AQ10" s="1096"/>
      <c r="AR10" s="1096"/>
      <c r="AS10" s="1096"/>
      <c r="AT10" s="1096"/>
      <c r="AU10" s="1090"/>
      <c r="AV10" s="1090"/>
      <c r="AW10" s="1090"/>
      <c r="AX10" s="1090"/>
      <c r="AY10" s="1091"/>
      <c r="AZ10" s="239"/>
      <c r="BA10" s="239"/>
      <c r="BB10" s="239"/>
      <c r="BC10" s="239"/>
      <c r="BD10" s="239"/>
      <c r="BE10" s="240"/>
      <c r="BF10" s="240"/>
      <c r="BG10" s="240"/>
      <c r="BH10" s="240"/>
      <c r="BI10" s="240"/>
      <c r="BJ10" s="240"/>
      <c r="BK10" s="240"/>
      <c r="BL10" s="240"/>
      <c r="BM10" s="240"/>
      <c r="BN10" s="240"/>
      <c r="BO10" s="240"/>
      <c r="BP10" s="240"/>
      <c r="BQ10" s="249">
        <v>4</v>
      </c>
      <c r="BR10" s="250"/>
      <c r="BS10" s="1008" t="s">
        <v>571</v>
      </c>
      <c r="BT10" s="1009"/>
      <c r="BU10" s="1009"/>
      <c r="BV10" s="1009"/>
      <c r="BW10" s="1009"/>
      <c r="BX10" s="1009"/>
      <c r="BY10" s="1009"/>
      <c r="BZ10" s="1009"/>
      <c r="CA10" s="1009"/>
      <c r="CB10" s="1009"/>
      <c r="CC10" s="1009"/>
      <c r="CD10" s="1009"/>
      <c r="CE10" s="1009"/>
      <c r="CF10" s="1009"/>
      <c r="CG10" s="1010"/>
      <c r="CH10" s="983">
        <v>294</v>
      </c>
      <c r="CI10" s="984"/>
      <c r="CJ10" s="984"/>
      <c r="CK10" s="984"/>
      <c r="CL10" s="985"/>
      <c r="CM10" s="983">
        <v>2792</v>
      </c>
      <c r="CN10" s="984"/>
      <c r="CO10" s="984"/>
      <c r="CP10" s="984"/>
      <c r="CQ10" s="985"/>
      <c r="CR10" s="983">
        <v>143</v>
      </c>
      <c r="CS10" s="984"/>
      <c r="CT10" s="984"/>
      <c r="CU10" s="984"/>
      <c r="CV10" s="985"/>
      <c r="CW10" s="983">
        <v>0</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c r="DR10" s="984"/>
      <c r="DS10" s="984"/>
      <c r="DT10" s="984"/>
      <c r="DU10" s="985"/>
      <c r="DV10" s="986"/>
      <c r="DW10" s="987"/>
      <c r="DX10" s="987"/>
      <c r="DY10" s="987"/>
      <c r="DZ10" s="988"/>
      <c r="EA10" s="241"/>
    </row>
    <row r="11" spans="1:131" s="242" customFormat="1" ht="26.25" customHeight="1" x14ac:dyDescent="0.2">
      <c r="A11" s="248">
        <v>5</v>
      </c>
      <c r="B11" s="1037" t="s">
        <v>359</v>
      </c>
      <c r="C11" s="1038"/>
      <c r="D11" s="1038"/>
      <c r="E11" s="1038"/>
      <c r="F11" s="1038"/>
      <c r="G11" s="1038"/>
      <c r="H11" s="1038"/>
      <c r="I11" s="1038"/>
      <c r="J11" s="1038"/>
      <c r="K11" s="1038"/>
      <c r="L11" s="1038"/>
      <c r="M11" s="1038"/>
      <c r="N11" s="1038"/>
      <c r="O11" s="1038"/>
      <c r="P11" s="1039"/>
      <c r="Q11" s="1044">
        <v>585</v>
      </c>
      <c r="R11" s="1041"/>
      <c r="S11" s="1041"/>
      <c r="T11" s="1041"/>
      <c r="U11" s="1041"/>
      <c r="V11" s="1041">
        <v>0</v>
      </c>
      <c r="W11" s="1041"/>
      <c r="X11" s="1041"/>
      <c r="Y11" s="1041"/>
      <c r="Z11" s="1041"/>
      <c r="AA11" s="1041">
        <v>585</v>
      </c>
      <c r="AB11" s="1041"/>
      <c r="AC11" s="1041"/>
      <c r="AD11" s="1041"/>
      <c r="AE11" s="1045"/>
      <c r="AF11" s="1092">
        <v>1</v>
      </c>
      <c r="AG11" s="1093"/>
      <c r="AH11" s="1093"/>
      <c r="AI11" s="1093"/>
      <c r="AJ11" s="1094"/>
      <c r="AK11" s="1095"/>
      <c r="AL11" s="1096"/>
      <c r="AM11" s="1096"/>
      <c r="AN11" s="1096"/>
      <c r="AO11" s="1096"/>
      <c r="AP11" s="1096" t="s">
        <v>557</v>
      </c>
      <c r="AQ11" s="1096"/>
      <c r="AR11" s="1096"/>
      <c r="AS11" s="1096"/>
      <c r="AT11" s="1096"/>
      <c r="AU11" s="1090"/>
      <c r="AV11" s="1090"/>
      <c r="AW11" s="1090"/>
      <c r="AX11" s="1090"/>
      <c r="AY11" s="1091"/>
      <c r="AZ11" s="239"/>
      <c r="BA11" s="239"/>
      <c r="BB11" s="239"/>
      <c r="BC11" s="239"/>
      <c r="BD11" s="239"/>
      <c r="BE11" s="240"/>
      <c r="BF11" s="240"/>
      <c r="BG11" s="240"/>
      <c r="BH11" s="240"/>
      <c r="BI11" s="240"/>
      <c r="BJ11" s="240"/>
      <c r="BK11" s="240"/>
      <c r="BL11" s="240"/>
      <c r="BM11" s="240"/>
      <c r="BN11" s="240"/>
      <c r="BO11" s="240"/>
      <c r="BP11" s="240"/>
      <c r="BQ11" s="249">
        <v>5</v>
      </c>
      <c r="BR11" s="250"/>
      <c r="BS11" s="1008" t="s">
        <v>572</v>
      </c>
      <c r="BT11" s="1009"/>
      <c r="BU11" s="1009"/>
      <c r="BV11" s="1009"/>
      <c r="BW11" s="1009"/>
      <c r="BX11" s="1009"/>
      <c r="BY11" s="1009"/>
      <c r="BZ11" s="1009"/>
      <c r="CA11" s="1009"/>
      <c r="CB11" s="1009"/>
      <c r="CC11" s="1009"/>
      <c r="CD11" s="1009"/>
      <c r="CE11" s="1009"/>
      <c r="CF11" s="1009"/>
      <c r="CG11" s="1010"/>
      <c r="CH11" s="983">
        <v>0</v>
      </c>
      <c r="CI11" s="984"/>
      <c r="CJ11" s="984"/>
      <c r="CK11" s="984"/>
      <c r="CL11" s="985"/>
      <c r="CM11" s="983">
        <v>26</v>
      </c>
      <c r="CN11" s="984"/>
      <c r="CO11" s="984"/>
      <c r="CP11" s="984"/>
      <c r="CQ11" s="985"/>
      <c r="CR11" s="983">
        <v>0</v>
      </c>
      <c r="CS11" s="984"/>
      <c r="CT11" s="984"/>
      <c r="CU11" s="984"/>
      <c r="CV11" s="985"/>
      <c r="CW11" s="983">
        <v>13</v>
      </c>
      <c r="CX11" s="984"/>
      <c r="CY11" s="984"/>
      <c r="CZ11" s="984"/>
      <c r="DA11" s="985"/>
      <c r="DB11" s="983">
        <v>0</v>
      </c>
      <c r="DC11" s="984"/>
      <c r="DD11" s="984"/>
      <c r="DE11" s="984"/>
      <c r="DF11" s="985"/>
      <c r="DG11" s="983">
        <v>0</v>
      </c>
      <c r="DH11" s="984"/>
      <c r="DI11" s="984"/>
      <c r="DJ11" s="984"/>
      <c r="DK11" s="985"/>
      <c r="DL11" s="983">
        <v>0</v>
      </c>
      <c r="DM11" s="984"/>
      <c r="DN11" s="984"/>
      <c r="DO11" s="984"/>
      <c r="DP11" s="985"/>
      <c r="DQ11" s="983"/>
      <c r="DR11" s="984"/>
      <c r="DS11" s="984"/>
      <c r="DT11" s="984"/>
      <c r="DU11" s="985"/>
      <c r="DV11" s="986" t="s">
        <v>573</v>
      </c>
      <c r="DW11" s="987"/>
      <c r="DX11" s="987"/>
      <c r="DY11" s="987"/>
      <c r="DZ11" s="988"/>
      <c r="EA11" s="241"/>
    </row>
    <row r="12" spans="1:131" s="242" customFormat="1" ht="26.25" customHeight="1" x14ac:dyDescent="0.2">
      <c r="A12" s="248">
        <v>6</v>
      </c>
      <c r="B12" s="1037" t="s">
        <v>360</v>
      </c>
      <c r="C12" s="1038"/>
      <c r="D12" s="1038"/>
      <c r="E12" s="1038"/>
      <c r="F12" s="1038"/>
      <c r="G12" s="1038"/>
      <c r="H12" s="1038"/>
      <c r="I12" s="1038"/>
      <c r="J12" s="1038"/>
      <c r="K12" s="1038"/>
      <c r="L12" s="1038"/>
      <c r="M12" s="1038"/>
      <c r="N12" s="1038"/>
      <c r="O12" s="1038"/>
      <c r="P12" s="1039"/>
      <c r="Q12" s="1044">
        <v>136</v>
      </c>
      <c r="R12" s="1041"/>
      <c r="S12" s="1041"/>
      <c r="T12" s="1041"/>
      <c r="U12" s="1041"/>
      <c r="V12" s="1041">
        <v>121</v>
      </c>
      <c r="W12" s="1041"/>
      <c r="X12" s="1041"/>
      <c r="Y12" s="1041"/>
      <c r="Z12" s="1041"/>
      <c r="AA12" s="1041">
        <v>15</v>
      </c>
      <c r="AB12" s="1041"/>
      <c r="AC12" s="1041"/>
      <c r="AD12" s="1041"/>
      <c r="AE12" s="1045"/>
      <c r="AF12" s="1092">
        <v>0</v>
      </c>
      <c r="AG12" s="1093"/>
      <c r="AH12" s="1093"/>
      <c r="AI12" s="1093"/>
      <c r="AJ12" s="1094"/>
      <c r="AK12" s="1095">
        <v>36</v>
      </c>
      <c r="AL12" s="1096"/>
      <c r="AM12" s="1096"/>
      <c r="AN12" s="1096"/>
      <c r="AO12" s="1096"/>
      <c r="AP12" s="1096">
        <v>4514</v>
      </c>
      <c r="AQ12" s="1096"/>
      <c r="AR12" s="1096"/>
      <c r="AS12" s="1096"/>
      <c r="AT12" s="1096"/>
      <c r="AU12" s="1090"/>
      <c r="AV12" s="1090"/>
      <c r="AW12" s="1090"/>
      <c r="AX12" s="1090"/>
      <c r="AY12" s="1091"/>
      <c r="AZ12" s="239"/>
      <c r="BA12" s="239"/>
      <c r="BB12" s="239"/>
      <c r="BC12" s="239"/>
      <c r="BD12" s="239"/>
      <c r="BE12" s="240"/>
      <c r="BF12" s="240"/>
      <c r="BG12" s="240"/>
      <c r="BH12" s="240"/>
      <c r="BI12" s="240"/>
      <c r="BJ12" s="240"/>
      <c r="BK12" s="240"/>
      <c r="BL12" s="240"/>
      <c r="BM12" s="240"/>
      <c r="BN12" s="240"/>
      <c r="BO12" s="240"/>
      <c r="BP12" s="240"/>
      <c r="BQ12" s="249">
        <v>6</v>
      </c>
      <c r="BR12" s="250"/>
      <c r="BS12" s="1008" t="s">
        <v>574</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69</v>
      </c>
      <c r="CN12" s="984"/>
      <c r="CO12" s="984"/>
      <c r="CP12" s="984"/>
      <c r="CQ12" s="985"/>
      <c r="CR12" s="983">
        <v>20</v>
      </c>
      <c r="CS12" s="984"/>
      <c r="CT12" s="984"/>
      <c r="CU12" s="984"/>
      <c r="CV12" s="985"/>
      <c r="CW12" s="983">
        <v>2</v>
      </c>
      <c r="CX12" s="984"/>
      <c r="CY12" s="984"/>
      <c r="CZ12" s="984"/>
      <c r="DA12" s="985"/>
      <c r="DB12" s="983">
        <v>0</v>
      </c>
      <c r="DC12" s="984"/>
      <c r="DD12" s="984"/>
      <c r="DE12" s="984"/>
      <c r="DF12" s="985"/>
      <c r="DG12" s="983">
        <v>0</v>
      </c>
      <c r="DH12" s="984"/>
      <c r="DI12" s="984"/>
      <c r="DJ12" s="984"/>
      <c r="DK12" s="985"/>
      <c r="DL12" s="983">
        <v>0</v>
      </c>
      <c r="DM12" s="984"/>
      <c r="DN12" s="984"/>
      <c r="DO12" s="984"/>
      <c r="DP12" s="985"/>
      <c r="DQ12" s="983"/>
      <c r="DR12" s="984"/>
      <c r="DS12" s="984"/>
      <c r="DT12" s="984"/>
      <c r="DU12" s="985"/>
      <c r="DV12" s="986"/>
      <c r="DW12" s="987"/>
      <c r="DX12" s="987"/>
      <c r="DY12" s="987"/>
      <c r="DZ12" s="988"/>
      <c r="EA12" s="241"/>
    </row>
    <row r="13" spans="1:131" s="242" customFormat="1" ht="26.25" customHeight="1" x14ac:dyDescent="0.2">
      <c r="A13" s="248">
        <v>7</v>
      </c>
      <c r="B13" s="1037" t="s">
        <v>361</v>
      </c>
      <c r="C13" s="1038"/>
      <c r="D13" s="1038"/>
      <c r="E13" s="1038"/>
      <c r="F13" s="1038"/>
      <c r="G13" s="1038"/>
      <c r="H13" s="1038"/>
      <c r="I13" s="1038"/>
      <c r="J13" s="1038"/>
      <c r="K13" s="1038"/>
      <c r="L13" s="1038"/>
      <c r="M13" s="1038"/>
      <c r="N13" s="1038"/>
      <c r="O13" s="1038"/>
      <c r="P13" s="1039"/>
      <c r="Q13" s="1044">
        <v>1423</v>
      </c>
      <c r="R13" s="1041"/>
      <c r="S13" s="1041"/>
      <c r="T13" s="1041"/>
      <c r="U13" s="1041"/>
      <c r="V13" s="1041">
        <v>1421</v>
      </c>
      <c r="W13" s="1041"/>
      <c r="X13" s="1041"/>
      <c r="Y13" s="1041"/>
      <c r="Z13" s="1041"/>
      <c r="AA13" s="1041">
        <v>2</v>
      </c>
      <c r="AB13" s="1041"/>
      <c r="AC13" s="1041"/>
      <c r="AD13" s="1041"/>
      <c r="AE13" s="1045"/>
      <c r="AF13" s="1092">
        <v>2</v>
      </c>
      <c r="AG13" s="1093"/>
      <c r="AH13" s="1093"/>
      <c r="AI13" s="1093"/>
      <c r="AJ13" s="1094"/>
      <c r="AK13" s="1095"/>
      <c r="AL13" s="1096"/>
      <c r="AM13" s="1096"/>
      <c r="AN13" s="1096"/>
      <c r="AO13" s="1096"/>
      <c r="AP13" s="1096" t="s">
        <v>556</v>
      </c>
      <c r="AQ13" s="1096"/>
      <c r="AR13" s="1096"/>
      <c r="AS13" s="1096"/>
      <c r="AT13" s="1096"/>
      <c r="AU13" s="1090"/>
      <c r="AV13" s="1090"/>
      <c r="AW13" s="1090"/>
      <c r="AX13" s="1090"/>
      <c r="AY13" s="1091"/>
      <c r="AZ13" s="239"/>
      <c r="BA13" s="239"/>
      <c r="BB13" s="239"/>
      <c r="BC13" s="239"/>
      <c r="BD13" s="239"/>
      <c r="BE13" s="240"/>
      <c r="BF13" s="240"/>
      <c r="BG13" s="240"/>
      <c r="BH13" s="240"/>
      <c r="BI13" s="240"/>
      <c r="BJ13" s="240"/>
      <c r="BK13" s="240"/>
      <c r="BL13" s="240"/>
      <c r="BM13" s="240"/>
      <c r="BN13" s="240"/>
      <c r="BO13" s="240"/>
      <c r="BP13" s="240"/>
      <c r="BQ13" s="249">
        <v>7</v>
      </c>
      <c r="BR13" s="250"/>
      <c r="BS13" s="1008" t="s">
        <v>575</v>
      </c>
      <c r="BT13" s="1009"/>
      <c r="BU13" s="1009"/>
      <c r="BV13" s="1009"/>
      <c r="BW13" s="1009"/>
      <c r="BX13" s="1009"/>
      <c r="BY13" s="1009"/>
      <c r="BZ13" s="1009"/>
      <c r="CA13" s="1009"/>
      <c r="CB13" s="1009"/>
      <c r="CC13" s="1009"/>
      <c r="CD13" s="1009"/>
      <c r="CE13" s="1009"/>
      <c r="CF13" s="1009"/>
      <c r="CG13" s="1010"/>
      <c r="CH13" s="983">
        <v>20</v>
      </c>
      <c r="CI13" s="984"/>
      <c r="CJ13" s="984"/>
      <c r="CK13" s="984"/>
      <c r="CL13" s="985"/>
      <c r="CM13" s="983">
        <v>479</v>
      </c>
      <c r="CN13" s="984"/>
      <c r="CO13" s="984"/>
      <c r="CP13" s="984"/>
      <c r="CQ13" s="985"/>
      <c r="CR13" s="983">
        <v>5</v>
      </c>
      <c r="CS13" s="984"/>
      <c r="CT13" s="984"/>
      <c r="CU13" s="984"/>
      <c r="CV13" s="985"/>
      <c r="CW13" s="983">
        <v>0</v>
      </c>
      <c r="CX13" s="984"/>
      <c r="CY13" s="984"/>
      <c r="CZ13" s="984"/>
      <c r="DA13" s="985"/>
      <c r="DB13" s="983">
        <v>0</v>
      </c>
      <c r="DC13" s="984"/>
      <c r="DD13" s="984"/>
      <c r="DE13" s="984"/>
      <c r="DF13" s="985"/>
      <c r="DG13" s="983">
        <v>0</v>
      </c>
      <c r="DH13" s="984"/>
      <c r="DI13" s="984"/>
      <c r="DJ13" s="984"/>
      <c r="DK13" s="985"/>
      <c r="DL13" s="983">
        <v>0</v>
      </c>
      <c r="DM13" s="984"/>
      <c r="DN13" s="984"/>
      <c r="DO13" s="984"/>
      <c r="DP13" s="985"/>
      <c r="DQ13" s="983"/>
      <c r="DR13" s="984"/>
      <c r="DS13" s="984"/>
      <c r="DT13" s="984"/>
      <c r="DU13" s="985"/>
      <c r="DV13" s="986"/>
      <c r="DW13" s="987"/>
      <c r="DX13" s="987"/>
      <c r="DY13" s="987"/>
      <c r="DZ13" s="988"/>
      <c r="EA13" s="241"/>
    </row>
    <row r="14" spans="1:131" s="242" customFormat="1" ht="26.25" customHeight="1" x14ac:dyDescent="0.2">
      <c r="A14" s="248">
        <v>8</v>
      </c>
      <c r="B14" s="1037" t="s">
        <v>362</v>
      </c>
      <c r="C14" s="1038"/>
      <c r="D14" s="1038"/>
      <c r="E14" s="1038"/>
      <c r="F14" s="1038"/>
      <c r="G14" s="1038"/>
      <c r="H14" s="1038"/>
      <c r="I14" s="1038"/>
      <c r="J14" s="1038"/>
      <c r="K14" s="1038"/>
      <c r="L14" s="1038"/>
      <c r="M14" s="1038"/>
      <c r="N14" s="1038"/>
      <c r="O14" s="1038"/>
      <c r="P14" s="1039"/>
      <c r="Q14" s="1044">
        <v>128992</v>
      </c>
      <c r="R14" s="1041"/>
      <c r="S14" s="1041"/>
      <c r="T14" s="1041"/>
      <c r="U14" s="1041"/>
      <c r="V14" s="1041">
        <v>128992</v>
      </c>
      <c r="W14" s="1041"/>
      <c r="X14" s="1041"/>
      <c r="Y14" s="1041"/>
      <c r="Z14" s="1041"/>
      <c r="AA14" s="1041" t="s">
        <v>555</v>
      </c>
      <c r="AB14" s="1041"/>
      <c r="AC14" s="1041"/>
      <c r="AD14" s="1041"/>
      <c r="AE14" s="1045"/>
      <c r="AF14" s="1092" t="s">
        <v>363</v>
      </c>
      <c r="AG14" s="1093"/>
      <c r="AH14" s="1093"/>
      <c r="AI14" s="1093"/>
      <c r="AJ14" s="1094"/>
      <c r="AK14" s="1095"/>
      <c r="AL14" s="1096"/>
      <c r="AM14" s="1096"/>
      <c r="AN14" s="1096"/>
      <c r="AO14" s="1096"/>
      <c r="AP14" s="1096">
        <v>1065989</v>
      </c>
      <c r="AQ14" s="1096"/>
      <c r="AR14" s="1096"/>
      <c r="AS14" s="1096"/>
      <c r="AT14" s="1096"/>
      <c r="AU14" s="1090"/>
      <c r="AV14" s="1090"/>
      <c r="AW14" s="1090"/>
      <c r="AX14" s="1090"/>
      <c r="AY14" s="1091"/>
      <c r="AZ14" s="239"/>
      <c r="BA14" s="239"/>
      <c r="BB14" s="239"/>
      <c r="BC14" s="239"/>
      <c r="BD14" s="239"/>
      <c r="BE14" s="240"/>
      <c r="BF14" s="240"/>
      <c r="BG14" s="240"/>
      <c r="BH14" s="240"/>
      <c r="BI14" s="240"/>
      <c r="BJ14" s="240"/>
      <c r="BK14" s="240"/>
      <c r="BL14" s="240"/>
      <c r="BM14" s="240"/>
      <c r="BN14" s="240"/>
      <c r="BO14" s="240"/>
      <c r="BP14" s="240"/>
      <c r="BQ14" s="249">
        <v>8</v>
      </c>
      <c r="BR14" s="250"/>
      <c r="BS14" s="1008" t="s">
        <v>576</v>
      </c>
      <c r="BT14" s="1009"/>
      <c r="BU14" s="1009"/>
      <c r="BV14" s="1009"/>
      <c r="BW14" s="1009"/>
      <c r="BX14" s="1009"/>
      <c r="BY14" s="1009"/>
      <c r="BZ14" s="1009"/>
      <c r="CA14" s="1009"/>
      <c r="CB14" s="1009"/>
      <c r="CC14" s="1009"/>
      <c r="CD14" s="1009"/>
      <c r="CE14" s="1009"/>
      <c r="CF14" s="1009"/>
      <c r="CG14" s="1010"/>
      <c r="CH14" s="983">
        <v>0</v>
      </c>
      <c r="CI14" s="984"/>
      <c r="CJ14" s="984"/>
      <c r="CK14" s="984"/>
      <c r="CL14" s="985"/>
      <c r="CM14" s="983">
        <v>13</v>
      </c>
      <c r="CN14" s="984"/>
      <c r="CO14" s="984"/>
      <c r="CP14" s="984"/>
      <c r="CQ14" s="985"/>
      <c r="CR14" s="983">
        <v>2</v>
      </c>
      <c r="CS14" s="984"/>
      <c r="CT14" s="984"/>
      <c r="CU14" s="984"/>
      <c r="CV14" s="985"/>
      <c r="CW14" s="983">
        <v>17</v>
      </c>
      <c r="CX14" s="984"/>
      <c r="CY14" s="984"/>
      <c r="CZ14" s="984"/>
      <c r="DA14" s="985"/>
      <c r="DB14" s="983">
        <v>0</v>
      </c>
      <c r="DC14" s="984"/>
      <c r="DD14" s="984"/>
      <c r="DE14" s="984"/>
      <c r="DF14" s="985"/>
      <c r="DG14" s="983">
        <v>0</v>
      </c>
      <c r="DH14" s="984"/>
      <c r="DI14" s="984"/>
      <c r="DJ14" s="984"/>
      <c r="DK14" s="985"/>
      <c r="DL14" s="983">
        <v>0</v>
      </c>
      <c r="DM14" s="984"/>
      <c r="DN14" s="984"/>
      <c r="DO14" s="984"/>
      <c r="DP14" s="985"/>
      <c r="DQ14" s="983"/>
      <c r="DR14" s="984"/>
      <c r="DS14" s="984"/>
      <c r="DT14" s="984"/>
      <c r="DU14" s="985"/>
      <c r="DV14" s="986"/>
      <c r="DW14" s="987"/>
      <c r="DX14" s="987"/>
      <c r="DY14" s="987"/>
      <c r="DZ14" s="988"/>
      <c r="EA14" s="241"/>
    </row>
    <row r="15" spans="1:131" s="242" customFormat="1" ht="26.25" customHeight="1" x14ac:dyDescent="0.2">
      <c r="A15" s="248">
        <v>9</v>
      </c>
      <c r="B15" s="1037"/>
      <c r="C15" s="1038"/>
      <c r="D15" s="1038"/>
      <c r="E15" s="1038"/>
      <c r="F15" s="1038"/>
      <c r="G15" s="1038"/>
      <c r="H15" s="1038"/>
      <c r="I15" s="1038"/>
      <c r="J15" s="1038"/>
      <c r="K15" s="1038"/>
      <c r="L15" s="1038"/>
      <c r="M15" s="1038"/>
      <c r="N15" s="1038"/>
      <c r="O15" s="1038"/>
      <c r="P15" s="1039"/>
      <c r="Q15" s="1044"/>
      <c r="R15" s="1041"/>
      <c r="S15" s="1041"/>
      <c r="T15" s="1041"/>
      <c r="U15" s="1041"/>
      <c r="V15" s="1041"/>
      <c r="W15" s="1041"/>
      <c r="X15" s="1041"/>
      <c r="Y15" s="1041"/>
      <c r="Z15" s="1041"/>
      <c r="AA15" s="1041"/>
      <c r="AB15" s="1041"/>
      <c r="AC15" s="1041"/>
      <c r="AD15" s="1041"/>
      <c r="AE15" s="1045"/>
      <c r="AF15" s="1092"/>
      <c r="AG15" s="1093"/>
      <c r="AH15" s="1093"/>
      <c r="AI15" s="1093"/>
      <c r="AJ15" s="1094"/>
      <c r="AK15" s="1095"/>
      <c r="AL15" s="1096"/>
      <c r="AM15" s="1096"/>
      <c r="AN15" s="1096"/>
      <c r="AO15" s="1096"/>
      <c r="AP15" s="1096"/>
      <c r="AQ15" s="1096"/>
      <c r="AR15" s="1096"/>
      <c r="AS15" s="1096"/>
      <c r="AT15" s="1096"/>
      <c r="AU15" s="1090"/>
      <c r="AV15" s="1090"/>
      <c r="AW15" s="1090"/>
      <c r="AX15" s="1090"/>
      <c r="AY15" s="1091"/>
      <c r="AZ15" s="239"/>
      <c r="BA15" s="239"/>
      <c r="BB15" s="239"/>
      <c r="BC15" s="239"/>
      <c r="BD15" s="239"/>
      <c r="BE15" s="240"/>
      <c r="BF15" s="240"/>
      <c r="BG15" s="240"/>
      <c r="BH15" s="240"/>
      <c r="BI15" s="240"/>
      <c r="BJ15" s="240"/>
      <c r="BK15" s="240"/>
      <c r="BL15" s="240"/>
      <c r="BM15" s="240"/>
      <c r="BN15" s="240"/>
      <c r="BO15" s="240"/>
      <c r="BP15" s="240"/>
      <c r="BQ15" s="249">
        <v>9</v>
      </c>
      <c r="BR15" s="250"/>
      <c r="BS15" s="1008" t="s">
        <v>577</v>
      </c>
      <c r="BT15" s="1009"/>
      <c r="BU15" s="1009"/>
      <c r="BV15" s="1009"/>
      <c r="BW15" s="1009"/>
      <c r="BX15" s="1009"/>
      <c r="BY15" s="1009"/>
      <c r="BZ15" s="1009"/>
      <c r="CA15" s="1009"/>
      <c r="CB15" s="1009"/>
      <c r="CC15" s="1009"/>
      <c r="CD15" s="1009"/>
      <c r="CE15" s="1009"/>
      <c r="CF15" s="1009"/>
      <c r="CG15" s="1010"/>
      <c r="CH15" s="983">
        <v>3</v>
      </c>
      <c r="CI15" s="984"/>
      <c r="CJ15" s="984"/>
      <c r="CK15" s="984"/>
      <c r="CL15" s="985"/>
      <c r="CM15" s="983">
        <v>1341</v>
      </c>
      <c r="CN15" s="984"/>
      <c r="CO15" s="984"/>
      <c r="CP15" s="984"/>
      <c r="CQ15" s="985"/>
      <c r="CR15" s="983">
        <v>890</v>
      </c>
      <c r="CS15" s="984"/>
      <c r="CT15" s="984"/>
      <c r="CU15" s="984"/>
      <c r="CV15" s="985"/>
      <c r="CW15" s="983">
        <v>0</v>
      </c>
      <c r="CX15" s="984"/>
      <c r="CY15" s="984"/>
      <c r="CZ15" s="984"/>
      <c r="DA15" s="985"/>
      <c r="DB15" s="983">
        <v>0</v>
      </c>
      <c r="DC15" s="984"/>
      <c r="DD15" s="984"/>
      <c r="DE15" s="984"/>
      <c r="DF15" s="985"/>
      <c r="DG15" s="983">
        <v>0</v>
      </c>
      <c r="DH15" s="984"/>
      <c r="DI15" s="984"/>
      <c r="DJ15" s="984"/>
      <c r="DK15" s="985"/>
      <c r="DL15" s="983">
        <v>0</v>
      </c>
      <c r="DM15" s="984"/>
      <c r="DN15" s="984"/>
      <c r="DO15" s="984"/>
      <c r="DP15" s="985"/>
      <c r="DQ15" s="983"/>
      <c r="DR15" s="984"/>
      <c r="DS15" s="984"/>
      <c r="DT15" s="984"/>
      <c r="DU15" s="985"/>
      <c r="DV15" s="986"/>
      <c r="DW15" s="987"/>
      <c r="DX15" s="987"/>
      <c r="DY15" s="987"/>
      <c r="DZ15" s="988"/>
      <c r="EA15" s="241"/>
    </row>
    <row r="16" spans="1:131" s="242" customFormat="1" ht="26.25" customHeight="1" x14ac:dyDescent="0.2">
      <c r="A16" s="248">
        <v>10</v>
      </c>
      <c r="B16" s="1037"/>
      <c r="C16" s="1038"/>
      <c r="D16" s="1038"/>
      <c r="E16" s="1038"/>
      <c r="F16" s="1038"/>
      <c r="G16" s="1038"/>
      <c r="H16" s="1038"/>
      <c r="I16" s="1038"/>
      <c r="J16" s="1038"/>
      <c r="K16" s="1038"/>
      <c r="L16" s="1038"/>
      <c r="M16" s="1038"/>
      <c r="N16" s="1038"/>
      <c r="O16" s="1038"/>
      <c r="P16" s="1039"/>
      <c r="Q16" s="1044"/>
      <c r="R16" s="1041"/>
      <c r="S16" s="1041"/>
      <c r="T16" s="1041"/>
      <c r="U16" s="1041"/>
      <c r="V16" s="1041"/>
      <c r="W16" s="1041"/>
      <c r="X16" s="1041"/>
      <c r="Y16" s="1041"/>
      <c r="Z16" s="1041"/>
      <c r="AA16" s="1041"/>
      <c r="AB16" s="1041"/>
      <c r="AC16" s="1041"/>
      <c r="AD16" s="1041"/>
      <c r="AE16" s="1045"/>
      <c r="AF16" s="1092"/>
      <c r="AG16" s="1093"/>
      <c r="AH16" s="1093"/>
      <c r="AI16" s="1093"/>
      <c r="AJ16" s="1094"/>
      <c r="AK16" s="1095"/>
      <c r="AL16" s="1096"/>
      <c r="AM16" s="1096"/>
      <c r="AN16" s="1096"/>
      <c r="AO16" s="1096"/>
      <c r="AP16" s="1096"/>
      <c r="AQ16" s="1096"/>
      <c r="AR16" s="1096"/>
      <c r="AS16" s="1096"/>
      <c r="AT16" s="1096"/>
      <c r="AU16" s="1090"/>
      <c r="AV16" s="1090"/>
      <c r="AW16" s="1090"/>
      <c r="AX16" s="1090"/>
      <c r="AY16" s="1091"/>
      <c r="AZ16" s="239"/>
      <c r="BA16" s="239"/>
      <c r="BB16" s="239"/>
      <c r="BC16" s="239"/>
      <c r="BD16" s="239"/>
      <c r="BE16" s="240"/>
      <c r="BF16" s="240"/>
      <c r="BG16" s="240"/>
      <c r="BH16" s="240"/>
      <c r="BI16" s="240"/>
      <c r="BJ16" s="240"/>
      <c r="BK16" s="240"/>
      <c r="BL16" s="240"/>
      <c r="BM16" s="240"/>
      <c r="BN16" s="240"/>
      <c r="BO16" s="240"/>
      <c r="BP16" s="240"/>
      <c r="BQ16" s="249">
        <v>10</v>
      </c>
      <c r="BR16" s="250"/>
      <c r="BS16" s="1008" t="s">
        <v>578</v>
      </c>
      <c r="BT16" s="1009"/>
      <c r="BU16" s="1009"/>
      <c r="BV16" s="1009"/>
      <c r="BW16" s="1009"/>
      <c r="BX16" s="1009"/>
      <c r="BY16" s="1009"/>
      <c r="BZ16" s="1009"/>
      <c r="CA16" s="1009"/>
      <c r="CB16" s="1009"/>
      <c r="CC16" s="1009"/>
      <c r="CD16" s="1009"/>
      <c r="CE16" s="1009"/>
      <c r="CF16" s="1009"/>
      <c r="CG16" s="1010"/>
      <c r="CH16" s="983">
        <v>1</v>
      </c>
      <c r="CI16" s="984"/>
      <c r="CJ16" s="984"/>
      <c r="CK16" s="984"/>
      <c r="CL16" s="985"/>
      <c r="CM16" s="983">
        <v>1256</v>
      </c>
      <c r="CN16" s="984"/>
      <c r="CO16" s="984"/>
      <c r="CP16" s="984"/>
      <c r="CQ16" s="985"/>
      <c r="CR16" s="983">
        <v>206</v>
      </c>
      <c r="CS16" s="984"/>
      <c r="CT16" s="984"/>
      <c r="CU16" s="984"/>
      <c r="CV16" s="985"/>
      <c r="CW16" s="983">
        <v>183</v>
      </c>
      <c r="CX16" s="984"/>
      <c r="CY16" s="984"/>
      <c r="CZ16" s="984"/>
      <c r="DA16" s="985"/>
      <c r="DB16" s="983">
        <v>4010</v>
      </c>
      <c r="DC16" s="984"/>
      <c r="DD16" s="984"/>
      <c r="DE16" s="984"/>
      <c r="DF16" s="985"/>
      <c r="DG16" s="983">
        <v>0</v>
      </c>
      <c r="DH16" s="984"/>
      <c r="DI16" s="984"/>
      <c r="DJ16" s="984"/>
      <c r="DK16" s="985"/>
      <c r="DL16" s="983">
        <v>0</v>
      </c>
      <c r="DM16" s="984"/>
      <c r="DN16" s="984"/>
      <c r="DO16" s="984"/>
      <c r="DP16" s="985"/>
      <c r="DQ16" s="983"/>
      <c r="DR16" s="984"/>
      <c r="DS16" s="984"/>
      <c r="DT16" s="984"/>
      <c r="DU16" s="985"/>
      <c r="DV16" s="986" t="s">
        <v>579</v>
      </c>
      <c r="DW16" s="987"/>
      <c r="DX16" s="987"/>
      <c r="DY16" s="987"/>
      <c r="DZ16" s="988"/>
      <c r="EA16" s="241"/>
    </row>
    <row r="17" spans="1:131" s="242" customFormat="1" ht="26.25" customHeight="1" x14ac:dyDescent="0.2">
      <c r="A17" s="248">
        <v>11</v>
      </c>
      <c r="B17" s="1037"/>
      <c r="C17" s="1038"/>
      <c r="D17" s="1038"/>
      <c r="E17" s="1038"/>
      <c r="F17" s="1038"/>
      <c r="G17" s="1038"/>
      <c r="H17" s="1038"/>
      <c r="I17" s="1038"/>
      <c r="J17" s="1038"/>
      <c r="K17" s="1038"/>
      <c r="L17" s="1038"/>
      <c r="M17" s="1038"/>
      <c r="N17" s="1038"/>
      <c r="O17" s="1038"/>
      <c r="P17" s="1039"/>
      <c r="Q17" s="1044"/>
      <c r="R17" s="1041"/>
      <c r="S17" s="1041"/>
      <c r="T17" s="1041"/>
      <c r="U17" s="1041"/>
      <c r="V17" s="1041"/>
      <c r="W17" s="1041"/>
      <c r="X17" s="1041"/>
      <c r="Y17" s="1041"/>
      <c r="Z17" s="1041"/>
      <c r="AA17" s="1041"/>
      <c r="AB17" s="1041"/>
      <c r="AC17" s="1041"/>
      <c r="AD17" s="1041"/>
      <c r="AE17" s="1045"/>
      <c r="AF17" s="1092"/>
      <c r="AG17" s="1093"/>
      <c r="AH17" s="1093"/>
      <c r="AI17" s="1093"/>
      <c r="AJ17" s="1094"/>
      <c r="AK17" s="1095"/>
      <c r="AL17" s="1096"/>
      <c r="AM17" s="1096"/>
      <c r="AN17" s="1096"/>
      <c r="AO17" s="1096"/>
      <c r="AP17" s="1096"/>
      <c r="AQ17" s="1096"/>
      <c r="AR17" s="1096"/>
      <c r="AS17" s="1096"/>
      <c r="AT17" s="1096"/>
      <c r="AU17" s="1090"/>
      <c r="AV17" s="1090"/>
      <c r="AW17" s="1090"/>
      <c r="AX17" s="1090"/>
      <c r="AY17" s="1091"/>
      <c r="AZ17" s="239"/>
      <c r="BA17" s="239"/>
      <c r="BB17" s="239"/>
      <c r="BC17" s="239"/>
      <c r="BD17" s="239"/>
      <c r="BE17" s="240"/>
      <c r="BF17" s="240"/>
      <c r="BG17" s="240"/>
      <c r="BH17" s="240"/>
      <c r="BI17" s="240"/>
      <c r="BJ17" s="240"/>
      <c r="BK17" s="240"/>
      <c r="BL17" s="240"/>
      <c r="BM17" s="240"/>
      <c r="BN17" s="240"/>
      <c r="BO17" s="240"/>
      <c r="BP17" s="240"/>
      <c r="BQ17" s="249">
        <v>11</v>
      </c>
      <c r="BR17" s="250"/>
      <c r="BS17" s="1008" t="s">
        <v>580</v>
      </c>
      <c r="BT17" s="1009"/>
      <c r="BU17" s="1009"/>
      <c r="BV17" s="1009"/>
      <c r="BW17" s="1009"/>
      <c r="BX17" s="1009"/>
      <c r="BY17" s="1009"/>
      <c r="BZ17" s="1009"/>
      <c r="CA17" s="1009"/>
      <c r="CB17" s="1009"/>
      <c r="CC17" s="1009"/>
      <c r="CD17" s="1009"/>
      <c r="CE17" s="1009"/>
      <c r="CF17" s="1009"/>
      <c r="CG17" s="1010"/>
      <c r="CH17" s="983">
        <v>0</v>
      </c>
      <c r="CI17" s="984"/>
      <c r="CJ17" s="984"/>
      <c r="CK17" s="984"/>
      <c r="CL17" s="985"/>
      <c r="CM17" s="983">
        <v>412</v>
      </c>
      <c r="CN17" s="984"/>
      <c r="CO17" s="984"/>
      <c r="CP17" s="984"/>
      <c r="CQ17" s="985"/>
      <c r="CR17" s="983">
        <v>150</v>
      </c>
      <c r="CS17" s="984"/>
      <c r="CT17" s="984"/>
      <c r="CU17" s="984"/>
      <c r="CV17" s="985"/>
      <c r="CW17" s="983">
        <v>0</v>
      </c>
      <c r="CX17" s="984"/>
      <c r="CY17" s="984"/>
      <c r="CZ17" s="984"/>
      <c r="DA17" s="985"/>
      <c r="DB17" s="983">
        <v>0</v>
      </c>
      <c r="DC17" s="984"/>
      <c r="DD17" s="984"/>
      <c r="DE17" s="984"/>
      <c r="DF17" s="985"/>
      <c r="DG17" s="983">
        <v>0</v>
      </c>
      <c r="DH17" s="984"/>
      <c r="DI17" s="984"/>
      <c r="DJ17" s="984"/>
      <c r="DK17" s="985"/>
      <c r="DL17" s="983">
        <v>0</v>
      </c>
      <c r="DM17" s="984"/>
      <c r="DN17" s="984"/>
      <c r="DO17" s="984"/>
      <c r="DP17" s="985"/>
      <c r="DQ17" s="983"/>
      <c r="DR17" s="984"/>
      <c r="DS17" s="984"/>
      <c r="DT17" s="984"/>
      <c r="DU17" s="985"/>
      <c r="DV17" s="986"/>
      <c r="DW17" s="987"/>
      <c r="DX17" s="987"/>
      <c r="DY17" s="987"/>
      <c r="DZ17" s="988"/>
      <c r="EA17" s="241"/>
    </row>
    <row r="18" spans="1:131" s="242" customFormat="1" ht="26.25" customHeight="1" x14ac:dyDescent="0.2">
      <c r="A18" s="248">
        <v>12</v>
      </c>
      <c r="B18" s="1037"/>
      <c r="C18" s="1038"/>
      <c r="D18" s="1038"/>
      <c r="E18" s="1038"/>
      <c r="F18" s="1038"/>
      <c r="G18" s="1038"/>
      <c r="H18" s="1038"/>
      <c r="I18" s="1038"/>
      <c r="J18" s="1038"/>
      <c r="K18" s="1038"/>
      <c r="L18" s="1038"/>
      <c r="M18" s="1038"/>
      <c r="N18" s="1038"/>
      <c r="O18" s="1038"/>
      <c r="P18" s="1039"/>
      <c r="Q18" s="1044"/>
      <c r="R18" s="1041"/>
      <c r="S18" s="1041"/>
      <c r="T18" s="1041"/>
      <c r="U18" s="1041"/>
      <c r="V18" s="1041"/>
      <c r="W18" s="1041"/>
      <c r="X18" s="1041"/>
      <c r="Y18" s="1041"/>
      <c r="Z18" s="1041"/>
      <c r="AA18" s="1041"/>
      <c r="AB18" s="1041"/>
      <c r="AC18" s="1041"/>
      <c r="AD18" s="1041"/>
      <c r="AE18" s="1045"/>
      <c r="AF18" s="1092"/>
      <c r="AG18" s="1093"/>
      <c r="AH18" s="1093"/>
      <c r="AI18" s="1093"/>
      <c r="AJ18" s="1094"/>
      <c r="AK18" s="1095"/>
      <c r="AL18" s="1096"/>
      <c r="AM18" s="1096"/>
      <c r="AN18" s="1096"/>
      <c r="AO18" s="1096"/>
      <c r="AP18" s="1096"/>
      <c r="AQ18" s="1096"/>
      <c r="AR18" s="1096"/>
      <c r="AS18" s="1096"/>
      <c r="AT18" s="1096"/>
      <c r="AU18" s="1090"/>
      <c r="AV18" s="1090"/>
      <c r="AW18" s="1090"/>
      <c r="AX18" s="1090"/>
      <c r="AY18" s="1091"/>
      <c r="AZ18" s="239"/>
      <c r="BA18" s="239"/>
      <c r="BB18" s="239"/>
      <c r="BC18" s="239"/>
      <c r="BD18" s="239"/>
      <c r="BE18" s="240"/>
      <c r="BF18" s="240"/>
      <c r="BG18" s="240"/>
      <c r="BH18" s="240"/>
      <c r="BI18" s="240"/>
      <c r="BJ18" s="240"/>
      <c r="BK18" s="240"/>
      <c r="BL18" s="240"/>
      <c r="BM18" s="240"/>
      <c r="BN18" s="240"/>
      <c r="BO18" s="240"/>
      <c r="BP18" s="240"/>
      <c r="BQ18" s="249">
        <v>12</v>
      </c>
      <c r="BR18" s="250"/>
      <c r="BS18" s="1008" t="s">
        <v>581</v>
      </c>
      <c r="BT18" s="1009"/>
      <c r="BU18" s="1009"/>
      <c r="BV18" s="1009"/>
      <c r="BW18" s="1009"/>
      <c r="BX18" s="1009"/>
      <c r="BY18" s="1009"/>
      <c r="BZ18" s="1009"/>
      <c r="CA18" s="1009"/>
      <c r="CB18" s="1009"/>
      <c r="CC18" s="1009"/>
      <c r="CD18" s="1009"/>
      <c r="CE18" s="1009"/>
      <c r="CF18" s="1009"/>
      <c r="CG18" s="1010"/>
      <c r="CH18" s="983">
        <v>9</v>
      </c>
      <c r="CI18" s="984"/>
      <c r="CJ18" s="984"/>
      <c r="CK18" s="984"/>
      <c r="CL18" s="985"/>
      <c r="CM18" s="983">
        <v>454</v>
      </c>
      <c r="CN18" s="984"/>
      <c r="CO18" s="984"/>
      <c r="CP18" s="984"/>
      <c r="CQ18" s="985"/>
      <c r="CR18" s="983">
        <v>2</v>
      </c>
      <c r="CS18" s="984"/>
      <c r="CT18" s="984"/>
      <c r="CU18" s="984"/>
      <c r="CV18" s="985"/>
      <c r="CW18" s="983">
        <v>0</v>
      </c>
      <c r="CX18" s="984"/>
      <c r="CY18" s="984"/>
      <c r="CZ18" s="984"/>
      <c r="DA18" s="985"/>
      <c r="DB18" s="983">
        <v>0</v>
      </c>
      <c r="DC18" s="984"/>
      <c r="DD18" s="984"/>
      <c r="DE18" s="984"/>
      <c r="DF18" s="985"/>
      <c r="DG18" s="983">
        <v>0</v>
      </c>
      <c r="DH18" s="984"/>
      <c r="DI18" s="984"/>
      <c r="DJ18" s="984"/>
      <c r="DK18" s="985"/>
      <c r="DL18" s="983">
        <v>0</v>
      </c>
      <c r="DM18" s="984"/>
      <c r="DN18" s="984"/>
      <c r="DO18" s="984"/>
      <c r="DP18" s="985"/>
      <c r="DQ18" s="983"/>
      <c r="DR18" s="984"/>
      <c r="DS18" s="984"/>
      <c r="DT18" s="984"/>
      <c r="DU18" s="985"/>
      <c r="DV18" s="986"/>
      <c r="DW18" s="987"/>
      <c r="DX18" s="987"/>
      <c r="DY18" s="987"/>
      <c r="DZ18" s="988"/>
      <c r="EA18" s="241"/>
    </row>
    <row r="19" spans="1:131" s="242" customFormat="1" ht="26.25" customHeight="1" x14ac:dyDescent="0.2">
      <c r="A19" s="248">
        <v>13</v>
      </c>
      <c r="B19" s="1037"/>
      <c r="C19" s="1038"/>
      <c r="D19" s="1038"/>
      <c r="E19" s="1038"/>
      <c r="F19" s="1038"/>
      <c r="G19" s="1038"/>
      <c r="H19" s="1038"/>
      <c r="I19" s="1038"/>
      <c r="J19" s="1038"/>
      <c r="K19" s="1038"/>
      <c r="L19" s="1038"/>
      <c r="M19" s="1038"/>
      <c r="N19" s="1038"/>
      <c r="O19" s="1038"/>
      <c r="P19" s="1039"/>
      <c r="Q19" s="1044"/>
      <c r="R19" s="1041"/>
      <c r="S19" s="1041"/>
      <c r="T19" s="1041"/>
      <c r="U19" s="1041"/>
      <c r="V19" s="1041"/>
      <c r="W19" s="1041"/>
      <c r="X19" s="1041"/>
      <c r="Y19" s="1041"/>
      <c r="Z19" s="1041"/>
      <c r="AA19" s="1041"/>
      <c r="AB19" s="1041"/>
      <c r="AC19" s="1041"/>
      <c r="AD19" s="1041"/>
      <c r="AE19" s="1045"/>
      <c r="AF19" s="1092"/>
      <c r="AG19" s="1093"/>
      <c r="AH19" s="1093"/>
      <c r="AI19" s="1093"/>
      <c r="AJ19" s="1094"/>
      <c r="AK19" s="1095"/>
      <c r="AL19" s="1096"/>
      <c r="AM19" s="1096"/>
      <c r="AN19" s="1096"/>
      <c r="AO19" s="1096"/>
      <c r="AP19" s="1096"/>
      <c r="AQ19" s="1096"/>
      <c r="AR19" s="1096"/>
      <c r="AS19" s="1096"/>
      <c r="AT19" s="1096"/>
      <c r="AU19" s="1090"/>
      <c r="AV19" s="1090"/>
      <c r="AW19" s="1090"/>
      <c r="AX19" s="1090"/>
      <c r="AY19" s="1091"/>
      <c r="AZ19" s="239"/>
      <c r="BA19" s="239"/>
      <c r="BB19" s="239"/>
      <c r="BC19" s="239"/>
      <c r="BD19" s="239"/>
      <c r="BE19" s="240"/>
      <c r="BF19" s="240"/>
      <c r="BG19" s="240"/>
      <c r="BH19" s="240"/>
      <c r="BI19" s="240"/>
      <c r="BJ19" s="240"/>
      <c r="BK19" s="240"/>
      <c r="BL19" s="240"/>
      <c r="BM19" s="240"/>
      <c r="BN19" s="240"/>
      <c r="BO19" s="240"/>
      <c r="BP19" s="240"/>
      <c r="BQ19" s="249">
        <v>13</v>
      </c>
      <c r="BR19" s="250"/>
      <c r="BS19" s="1008" t="s">
        <v>582</v>
      </c>
      <c r="BT19" s="1009"/>
      <c r="BU19" s="1009"/>
      <c r="BV19" s="1009"/>
      <c r="BW19" s="1009"/>
      <c r="BX19" s="1009"/>
      <c r="BY19" s="1009"/>
      <c r="BZ19" s="1009"/>
      <c r="CA19" s="1009"/>
      <c r="CB19" s="1009"/>
      <c r="CC19" s="1009"/>
      <c r="CD19" s="1009"/>
      <c r="CE19" s="1009"/>
      <c r="CF19" s="1009"/>
      <c r="CG19" s="1010"/>
      <c r="CH19" s="983">
        <v>5</v>
      </c>
      <c r="CI19" s="984"/>
      <c r="CJ19" s="984"/>
      <c r="CK19" s="984"/>
      <c r="CL19" s="985"/>
      <c r="CM19" s="983">
        <v>58</v>
      </c>
      <c r="CN19" s="984"/>
      <c r="CO19" s="984"/>
      <c r="CP19" s="984"/>
      <c r="CQ19" s="985"/>
      <c r="CR19" s="983">
        <v>50</v>
      </c>
      <c r="CS19" s="984"/>
      <c r="CT19" s="984"/>
      <c r="CU19" s="984"/>
      <c r="CV19" s="985"/>
      <c r="CW19" s="983">
        <v>0</v>
      </c>
      <c r="CX19" s="984"/>
      <c r="CY19" s="984"/>
      <c r="CZ19" s="984"/>
      <c r="DA19" s="985"/>
      <c r="DB19" s="983">
        <v>0</v>
      </c>
      <c r="DC19" s="984"/>
      <c r="DD19" s="984"/>
      <c r="DE19" s="984"/>
      <c r="DF19" s="985"/>
      <c r="DG19" s="983">
        <v>0</v>
      </c>
      <c r="DH19" s="984"/>
      <c r="DI19" s="984"/>
      <c r="DJ19" s="984"/>
      <c r="DK19" s="985"/>
      <c r="DL19" s="983">
        <v>0</v>
      </c>
      <c r="DM19" s="984"/>
      <c r="DN19" s="984"/>
      <c r="DO19" s="984"/>
      <c r="DP19" s="985"/>
      <c r="DQ19" s="983"/>
      <c r="DR19" s="984"/>
      <c r="DS19" s="984"/>
      <c r="DT19" s="984"/>
      <c r="DU19" s="985"/>
      <c r="DV19" s="986"/>
      <c r="DW19" s="987"/>
      <c r="DX19" s="987"/>
      <c r="DY19" s="987"/>
      <c r="DZ19" s="988"/>
      <c r="EA19" s="241"/>
    </row>
    <row r="20" spans="1:131" s="242" customFormat="1" ht="26.25" customHeight="1" x14ac:dyDescent="0.2">
      <c r="A20" s="248">
        <v>14</v>
      </c>
      <c r="B20" s="1037"/>
      <c r="C20" s="1038"/>
      <c r="D20" s="1038"/>
      <c r="E20" s="1038"/>
      <c r="F20" s="1038"/>
      <c r="G20" s="1038"/>
      <c r="H20" s="1038"/>
      <c r="I20" s="1038"/>
      <c r="J20" s="1038"/>
      <c r="K20" s="1038"/>
      <c r="L20" s="1038"/>
      <c r="M20" s="1038"/>
      <c r="N20" s="1038"/>
      <c r="O20" s="1038"/>
      <c r="P20" s="1039"/>
      <c r="Q20" s="1044"/>
      <c r="R20" s="1041"/>
      <c r="S20" s="1041"/>
      <c r="T20" s="1041"/>
      <c r="U20" s="1041"/>
      <c r="V20" s="1041"/>
      <c r="W20" s="1041"/>
      <c r="X20" s="1041"/>
      <c r="Y20" s="1041"/>
      <c r="Z20" s="1041"/>
      <c r="AA20" s="1041"/>
      <c r="AB20" s="1041"/>
      <c r="AC20" s="1041"/>
      <c r="AD20" s="1041"/>
      <c r="AE20" s="1045"/>
      <c r="AF20" s="1092"/>
      <c r="AG20" s="1093"/>
      <c r="AH20" s="1093"/>
      <c r="AI20" s="1093"/>
      <c r="AJ20" s="1094"/>
      <c r="AK20" s="1095"/>
      <c r="AL20" s="1096"/>
      <c r="AM20" s="1096"/>
      <c r="AN20" s="1096"/>
      <c r="AO20" s="1096"/>
      <c r="AP20" s="1096"/>
      <c r="AQ20" s="1096"/>
      <c r="AR20" s="1096"/>
      <c r="AS20" s="1096"/>
      <c r="AT20" s="1096"/>
      <c r="AU20" s="1090"/>
      <c r="AV20" s="1090"/>
      <c r="AW20" s="1090"/>
      <c r="AX20" s="1090"/>
      <c r="AY20" s="1091"/>
      <c r="AZ20" s="239"/>
      <c r="BA20" s="239"/>
      <c r="BB20" s="239"/>
      <c r="BC20" s="239"/>
      <c r="BD20" s="239"/>
      <c r="BE20" s="240"/>
      <c r="BF20" s="240"/>
      <c r="BG20" s="240"/>
      <c r="BH20" s="240"/>
      <c r="BI20" s="240"/>
      <c r="BJ20" s="240"/>
      <c r="BK20" s="240"/>
      <c r="BL20" s="240"/>
      <c r="BM20" s="240"/>
      <c r="BN20" s="240"/>
      <c r="BO20" s="240"/>
      <c r="BP20" s="240"/>
      <c r="BQ20" s="249">
        <v>14</v>
      </c>
      <c r="BR20" s="250"/>
      <c r="BS20" s="1008" t="s">
        <v>583</v>
      </c>
      <c r="BT20" s="1009"/>
      <c r="BU20" s="1009"/>
      <c r="BV20" s="1009"/>
      <c r="BW20" s="1009"/>
      <c r="BX20" s="1009"/>
      <c r="BY20" s="1009"/>
      <c r="BZ20" s="1009"/>
      <c r="CA20" s="1009"/>
      <c r="CB20" s="1009"/>
      <c r="CC20" s="1009"/>
      <c r="CD20" s="1009"/>
      <c r="CE20" s="1009"/>
      <c r="CF20" s="1009"/>
      <c r="CG20" s="1010"/>
      <c r="CH20" s="983">
        <v>35</v>
      </c>
      <c r="CI20" s="984"/>
      <c r="CJ20" s="984"/>
      <c r="CK20" s="984"/>
      <c r="CL20" s="985"/>
      <c r="CM20" s="983">
        <v>815</v>
      </c>
      <c r="CN20" s="984"/>
      <c r="CO20" s="984"/>
      <c r="CP20" s="984"/>
      <c r="CQ20" s="985"/>
      <c r="CR20" s="983">
        <v>180</v>
      </c>
      <c r="CS20" s="984"/>
      <c r="CT20" s="984"/>
      <c r="CU20" s="984"/>
      <c r="CV20" s="985"/>
      <c r="CW20" s="983">
        <v>0</v>
      </c>
      <c r="CX20" s="984"/>
      <c r="CY20" s="984"/>
      <c r="CZ20" s="984"/>
      <c r="DA20" s="985"/>
      <c r="DB20" s="983">
        <v>0</v>
      </c>
      <c r="DC20" s="984"/>
      <c r="DD20" s="984"/>
      <c r="DE20" s="984"/>
      <c r="DF20" s="985"/>
      <c r="DG20" s="983">
        <v>0</v>
      </c>
      <c r="DH20" s="984"/>
      <c r="DI20" s="984"/>
      <c r="DJ20" s="984"/>
      <c r="DK20" s="985"/>
      <c r="DL20" s="983">
        <v>0</v>
      </c>
      <c r="DM20" s="984"/>
      <c r="DN20" s="984"/>
      <c r="DO20" s="984"/>
      <c r="DP20" s="985"/>
      <c r="DQ20" s="983"/>
      <c r="DR20" s="984"/>
      <c r="DS20" s="984"/>
      <c r="DT20" s="984"/>
      <c r="DU20" s="985"/>
      <c r="DV20" s="986"/>
      <c r="DW20" s="987"/>
      <c r="DX20" s="987"/>
      <c r="DY20" s="987"/>
      <c r="DZ20" s="988"/>
      <c r="EA20" s="241"/>
    </row>
    <row r="21" spans="1:131" s="242" customFormat="1" ht="26.25" customHeight="1" thickBot="1" x14ac:dyDescent="0.25">
      <c r="A21" s="248">
        <v>15</v>
      </c>
      <c r="B21" s="1037"/>
      <c r="C21" s="1038"/>
      <c r="D21" s="1038"/>
      <c r="E21" s="1038"/>
      <c r="F21" s="1038"/>
      <c r="G21" s="1038"/>
      <c r="H21" s="1038"/>
      <c r="I21" s="1038"/>
      <c r="J21" s="1038"/>
      <c r="K21" s="1038"/>
      <c r="L21" s="1038"/>
      <c r="M21" s="1038"/>
      <c r="N21" s="1038"/>
      <c r="O21" s="1038"/>
      <c r="P21" s="1039"/>
      <c r="Q21" s="1044"/>
      <c r="R21" s="1041"/>
      <c r="S21" s="1041"/>
      <c r="T21" s="1041"/>
      <c r="U21" s="1041"/>
      <c r="V21" s="1041"/>
      <c r="W21" s="1041"/>
      <c r="X21" s="1041"/>
      <c r="Y21" s="1041"/>
      <c r="Z21" s="1041"/>
      <c r="AA21" s="1041"/>
      <c r="AB21" s="1041"/>
      <c r="AC21" s="1041"/>
      <c r="AD21" s="1041"/>
      <c r="AE21" s="1045"/>
      <c r="AF21" s="1092"/>
      <c r="AG21" s="1093"/>
      <c r="AH21" s="1093"/>
      <c r="AI21" s="1093"/>
      <c r="AJ21" s="1094"/>
      <c r="AK21" s="1095"/>
      <c r="AL21" s="1096"/>
      <c r="AM21" s="1096"/>
      <c r="AN21" s="1096"/>
      <c r="AO21" s="1096"/>
      <c r="AP21" s="1096"/>
      <c r="AQ21" s="1096"/>
      <c r="AR21" s="1096"/>
      <c r="AS21" s="1096"/>
      <c r="AT21" s="1096"/>
      <c r="AU21" s="1090"/>
      <c r="AV21" s="1090"/>
      <c r="AW21" s="1090"/>
      <c r="AX21" s="1090"/>
      <c r="AY21" s="1091"/>
      <c r="AZ21" s="239"/>
      <c r="BA21" s="239"/>
      <c r="BB21" s="239"/>
      <c r="BC21" s="239"/>
      <c r="BD21" s="239"/>
      <c r="BE21" s="240"/>
      <c r="BF21" s="240"/>
      <c r="BG21" s="240"/>
      <c r="BH21" s="240"/>
      <c r="BI21" s="240"/>
      <c r="BJ21" s="240"/>
      <c r="BK21" s="240"/>
      <c r="BL21" s="240"/>
      <c r="BM21" s="240"/>
      <c r="BN21" s="240"/>
      <c r="BO21" s="240"/>
      <c r="BP21" s="240"/>
      <c r="BQ21" s="249">
        <v>15</v>
      </c>
      <c r="BR21" s="250"/>
      <c r="BS21" s="1008" t="s">
        <v>584</v>
      </c>
      <c r="BT21" s="1009"/>
      <c r="BU21" s="1009"/>
      <c r="BV21" s="1009"/>
      <c r="BW21" s="1009"/>
      <c r="BX21" s="1009"/>
      <c r="BY21" s="1009"/>
      <c r="BZ21" s="1009"/>
      <c r="CA21" s="1009"/>
      <c r="CB21" s="1009"/>
      <c r="CC21" s="1009"/>
      <c r="CD21" s="1009"/>
      <c r="CE21" s="1009"/>
      <c r="CF21" s="1009"/>
      <c r="CG21" s="1010"/>
      <c r="CH21" s="983">
        <v>12</v>
      </c>
      <c r="CI21" s="984"/>
      <c r="CJ21" s="984"/>
      <c r="CK21" s="984"/>
      <c r="CL21" s="985"/>
      <c r="CM21" s="983">
        <v>5017</v>
      </c>
      <c r="CN21" s="984"/>
      <c r="CO21" s="984"/>
      <c r="CP21" s="984"/>
      <c r="CQ21" s="985"/>
      <c r="CR21" s="983">
        <v>3200</v>
      </c>
      <c r="CS21" s="984"/>
      <c r="CT21" s="984"/>
      <c r="CU21" s="984"/>
      <c r="CV21" s="985"/>
      <c r="CW21" s="983">
        <v>250</v>
      </c>
      <c r="CX21" s="984"/>
      <c r="CY21" s="984"/>
      <c r="CZ21" s="984"/>
      <c r="DA21" s="985"/>
      <c r="DB21" s="983">
        <v>0</v>
      </c>
      <c r="DC21" s="984"/>
      <c r="DD21" s="984"/>
      <c r="DE21" s="984"/>
      <c r="DF21" s="985"/>
      <c r="DG21" s="983">
        <v>0</v>
      </c>
      <c r="DH21" s="984"/>
      <c r="DI21" s="984"/>
      <c r="DJ21" s="984"/>
      <c r="DK21" s="985"/>
      <c r="DL21" s="983">
        <v>0</v>
      </c>
      <c r="DM21" s="984"/>
      <c r="DN21" s="984"/>
      <c r="DO21" s="984"/>
      <c r="DP21" s="985"/>
      <c r="DQ21" s="983"/>
      <c r="DR21" s="984"/>
      <c r="DS21" s="984"/>
      <c r="DT21" s="984"/>
      <c r="DU21" s="985"/>
      <c r="DV21" s="986"/>
      <c r="DW21" s="987"/>
      <c r="DX21" s="987"/>
      <c r="DY21" s="987"/>
      <c r="DZ21" s="988"/>
      <c r="EA21" s="241"/>
    </row>
    <row r="22" spans="1:131" s="242" customFormat="1" ht="26.25" customHeight="1" x14ac:dyDescent="0.2">
      <c r="A22" s="248">
        <v>16</v>
      </c>
      <c r="B22" s="1081"/>
      <c r="C22" s="1082"/>
      <c r="D22" s="1082"/>
      <c r="E22" s="1082"/>
      <c r="F22" s="1082"/>
      <c r="G22" s="1082"/>
      <c r="H22" s="1082"/>
      <c r="I22" s="1082"/>
      <c r="J22" s="1082"/>
      <c r="K22" s="1082"/>
      <c r="L22" s="1082"/>
      <c r="M22" s="1082"/>
      <c r="N22" s="1082"/>
      <c r="O22" s="1082"/>
      <c r="P22" s="1083"/>
      <c r="Q22" s="1084"/>
      <c r="R22" s="1085"/>
      <c r="S22" s="1085"/>
      <c r="T22" s="1085"/>
      <c r="U22" s="1085"/>
      <c r="V22" s="1085"/>
      <c r="W22" s="1085"/>
      <c r="X22" s="1085"/>
      <c r="Y22" s="1085"/>
      <c r="Z22" s="1085"/>
      <c r="AA22" s="1085"/>
      <c r="AB22" s="1085"/>
      <c r="AC22" s="1085"/>
      <c r="AD22" s="1085"/>
      <c r="AE22" s="1086"/>
      <c r="AF22" s="1087"/>
      <c r="AG22" s="1088"/>
      <c r="AH22" s="1088"/>
      <c r="AI22" s="1088"/>
      <c r="AJ22" s="1089"/>
      <c r="AK22" s="1077"/>
      <c r="AL22" s="1078"/>
      <c r="AM22" s="1078"/>
      <c r="AN22" s="1078"/>
      <c r="AO22" s="1078"/>
      <c r="AP22" s="1078"/>
      <c r="AQ22" s="1078"/>
      <c r="AR22" s="1078"/>
      <c r="AS22" s="1078"/>
      <c r="AT22" s="1078"/>
      <c r="AU22" s="1079"/>
      <c r="AV22" s="1079"/>
      <c r="AW22" s="1079"/>
      <c r="AX22" s="1079"/>
      <c r="AY22" s="1080"/>
      <c r="AZ22" s="1028" t="s">
        <v>364</v>
      </c>
      <c r="BA22" s="1028"/>
      <c r="BB22" s="1028"/>
      <c r="BC22" s="1028"/>
      <c r="BD22" s="1029"/>
      <c r="BE22" s="240"/>
      <c r="BF22" s="240"/>
      <c r="BG22" s="240"/>
      <c r="BH22" s="240"/>
      <c r="BI22" s="240"/>
      <c r="BJ22" s="240"/>
      <c r="BK22" s="240"/>
      <c r="BL22" s="240"/>
      <c r="BM22" s="240"/>
      <c r="BN22" s="240"/>
      <c r="BO22" s="240"/>
      <c r="BP22" s="240"/>
      <c r="BQ22" s="249">
        <v>16</v>
      </c>
      <c r="BR22" s="250"/>
      <c r="BS22" s="1008" t="s">
        <v>585</v>
      </c>
      <c r="BT22" s="1009"/>
      <c r="BU22" s="1009"/>
      <c r="BV22" s="1009"/>
      <c r="BW22" s="1009"/>
      <c r="BX22" s="1009"/>
      <c r="BY22" s="1009"/>
      <c r="BZ22" s="1009"/>
      <c r="CA22" s="1009"/>
      <c r="CB22" s="1009"/>
      <c r="CC22" s="1009"/>
      <c r="CD22" s="1009"/>
      <c r="CE22" s="1009"/>
      <c r="CF22" s="1009"/>
      <c r="CG22" s="1010"/>
      <c r="CH22" s="983">
        <v>16</v>
      </c>
      <c r="CI22" s="984"/>
      <c r="CJ22" s="984"/>
      <c r="CK22" s="984"/>
      <c r="CL22" s="985"/>
      <c r="CM22" s="983">
        <v>105</v>
      </c>
      <c r="CN22" s="984"/>
      <c r="CO22" s="984"/>
      <c r="CP22" s="984"/>
      <c r="CQ22" s="985"/>
      <c r="CR22" s="983">
        <v>8</v>
      </c>
      <c r="CS22" s="984"/>
      <c r="CT22" s="984"/>
      <c r="CU22" s="984"/>
      <c r="CV22" s="985"/>
      <c r="CW22" s="983">
        <v>0</v>
      </c>
      <c r="CX22" s="984"/>
      <c r="CY22" s="984"/>
      <c r="CZ22" s="984"/>
      <c r="DA22" s="985"/>
      <c r="DB22" s="983">
        <v>0</v>
      </c>
      <c r="DC22" s="984"/>
      <c r="DD22" s="984"/>
      <c r="DE22" s="984"/>
      <c r="DF22" s="985"/>
      <c r="DG22" s="983">
        <v>0</v>
      </c>
      <c r="DH22" s="984"/>
      <c r="DI22" s="984"/>
      <c r="DJ22" s="984"/>
      <c r="DK22" s="985"/>
      <c r="DL22" s="983">
        <v>0</v>
      </c>
      <c r="DM22" s="984"/>
      <c r="DN22" s="984"/>
      <c r="DO22" s="984"/>
      <c r="DP22" s="985"/>
      <c r="DQ22" s="983"/>
      <c r="DR22" s="984"/>
      <c r="DS22" s="984"/>
      <c r="DT22" s="984"/>
      <c r="DU22" s="985"/>
      <c r="DV22" s="986"/>
      <c r="DW22" s="987"/>
      <c r="DX22" s="987"/>
      <c r="DY22" s="987"/>
      <c r="DZ22" s="988"/>
      <c r="EA22" s="241"/>
    </row>
    <row r="23" spans="1:131" s="242" customFormat="1" ht="26.25" customHeight="1" thickBot="1" x14ac:dyDescent="0.25">
      <c r="A23" s="251" t="s">
        <v>365</v>
      </c>
      <c r="B23" s="938" t="s">
        <v>366</v>
      </c>
      <c r="C23" s="939"/>
      <c r="D23" s="939"/>
      <c r="E23" s="939"/>
      <c r="F23" s="939"/>
      <c r="G23" s="939"/>
      <c r="H23" s="939"/>
      <c r="I23" s="939"/>
      <c r="J23" s="939"/>
      <c r="K23" s="939"/>
      <c r="L23" s="939"/>
      <c r="M23" s="939"/>
      <c r="N23" s="939"/>
      <c r="O23" s="939"/>
      <c r="P23" s="940"/>
      <c r="Q23" s="1068">
        <v>650900</v>
      </c>
      <c r="R23" s="1069"/>
      <c r="S23" s="1069"/>
      <c r="T23" s="1069"/>
      <c r="U23" s="1069"/>
      <c r="V23" s="1069">
        <v>632585</v>
      </c>
      <c r="W23" s="1069"/>
      <c r="X23" s="1069"/>
      <c r="Y23" s="1069"/>
      <c r="Z23" s="1069"/>
      <c r="AA23" s="1069">
        <v>18315</v>
      </c>
      <c r="AB23" s="1069"/>
      <c r="AC23" s="1069"/>
      <c r="AD23" s="1069"/>
      <c r="AE23" s="1070"/>
      <c r="AF23" s="1071">
        <v>3054</v>
      </c>
      <c r="AG23" s="1069"/>
      <c r="AH23" s="1069"/>
      <c r="AI23" s="1069"/>
      <c r="AJ23" s="1072"/>
      <c r="AK23" s="1073"/>
      <c r="AL23" s="1074"/>
      <c r="AM23" s="1074"/>
      <c r="AN23" s="1074"/>
      <c r="AO23" s="1074"/>
      <c r="AP23" s="1069">
        <v>1072685</v>
      </c>
      <c r="AQ23" s="1069"/>
      <c r="AR23" s="1069"/>
      <c r="AS23" s="1069"/>
      <c r="AT23" s="1069"/>
      <c r="AU23" s="1075"/>
      <c r="AV23" s="1075"/>
      <c r="AW23" s="1075"/>
      <c r="AX23" s="1075"/>
      <c r="AY23" s="1076"/>
      <c r="AZ23" s="1065" t="s">
        <v>367</v>
      </c>
      <c r="BA23" s="1066"/>
      <c r="BB23" s="1066"/>
      <c r="BC23" s="1066"/>
      <c r="BD23" s="1067"/>
      <c r="BE23" s="240"/>
      <c r="BF23" s="240"/>
      <c r="BG23" s="240"/>
      <c r="BH23" s="240"/>
      <c r="BI23" s="240"/>
      <c r="BJ23" s="240"/>
      <c r="BK23" s="240"/>
      <c r="BL23" s="240"/>
      <c r="BM23" s="240"/>
      <c r="BN23" s="240"/>
      <c r="BO23" s="240"/>
      <c r="BP23" s="240"/>
      <c r="BQ23" s="249">
        <v>17</v>
      </c>
      <c r="BR23" s="250"/>
      <c r="BS23" s="1008" t="s">
        <v>586</v>
      </c>
      <c r="BT23" s="1009"/>
      <c r="BU23" s="1009"/>
      <c r="BV23" s="1009"/>
      <c r="BW23" s="1009"/>
      <c r="BX23" s="1009"/>
      <c r="BY23" s="1009"/>
      <c r="BZ23" s="1009"/>
      <c r="CA23" s="1009"/>
      <c r="CB23" s="1009"/>
      <c r="CC23" s="1009"/>
      <c r="CD23" s="1009"/>
      <c r="CE23" s="1009"/>
      <c r="CF23" s="1009"/>
      <c r="CG23" s="1010"/>
      <c r="CH23" s="983">
        <v>-118</v>
      </c>
      <c r="CI23" s="984"/>
      <c r="CJ23" s="984"/>
      <c r="CK23" s="984"/>
      <c r="CL23" s="985"/>
      <c r="CM23" s="983">
        <v>2758</v>
      </c>
      <c r="CN23" s="984"/>
      <c r="CO23" s="984"/>
      <c r="CP23" s="984"/>
      <c r="CQ23" s="985"/>
      <c r="CR23" s="983">
        <v>447</v>
      </c>
      <c r="CS23" s="984"/>
      <c r="CT23" s="984"/>
      <c r="CU23" s="984"/>
      <c r="CV23" s="985"/>
      <c r="CW23" s="983">
        <v>308</v>
      </c>
      <c r="CX23" s="984"/>
      <c r="CY23" s="984"/>
      <c r="CZ23" s="984"/>
      <c r="DA23" s="985"/>
      <c r="DB23" s="983">
        <v>122</v>
      </c>
      <c r="DC23" s="984"/>
      <c r="DD23" s="984"/>
      <c r="DE23" s="984"/>
      <c r="DF23" s="985"/>
      <c r="DG23" s="983">
        <v>0</v>
      </c>
      <c r="DH23" s="984"/>
      <c r="DI23" s="984"/>
      <c r="DJ23" s="984"/>
      <c r="DK23" s="985"/>
      <c r="DL23" s="983">
        <v>94</v>
      </c>
      <c r="DM23" s="984"/>
      <c r="DN23" s="984"/>
      <c r="DO23" s="984"/>
      <c r="DP23" s="985"/>
      <c r="DQ23" s="983"/>
      <c r="DR23" s="984"/>
      <c r="DS23" s="984"/>
      <c r="DT23" s="984"/>
      <c r="DU23" s="985"/>
      <c r="DV23" s="986"/>
      <c r="DW23" s="987"/>
      <c r="DX23" s="987"/>
      <c r="DY23" s="987"/>
      <c r="DZ23" s="988"/>
      <c r="EA23" s="241"/>
    </row>
    <row r="24" spans="1:131" s="242" customFormat="1" ht="26.25" customHeight="1" x14ac:dyDescent="0.2">
      <c r="A24" s="1064" t="s">
        <v>368</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39"/>
      <c r="BA24" s="239"/>
      <c r="BB24" s="239"/>
      <c r="BC24" s="239"/>
      <c r="BD24" s="239"/>
      <c r="BE24" s="240"/>
      <c r="BF24" s="240"/>
      <c r="BG24" s="240"/>
      <c r="BH24" s="240"/>
      <c r="BI24" s="240"/>
      <c r="BJ24" s="240"/>
      <c r="BK24" s="240"/>
      <c r="BL24" s="240"/>
      <c r="BM24" s="240"/>
      <c r="BN24" s="240"/>
      <c r="BO24" s="240"/>
      <c r="BP24" s="240"/>
      <c r="BQ24" s="249">
        <v>18</v>
      </c>
      <c r="BR24" s="250"/>
      <c r="BS24" s="1008" t="s">
        <v>587</v>
      </c>
      <c r="BT24" s="1009"/>
      <c r="BU24" s="1009"/>
      <c r="BV24" s="1009"/>
      <c r="BW24" s="1009"/>
      <c r="BX24" s="1009"/>
      <c r="BY24" s="1009"/>
      <c r="BZ24" s="1009"/>
      <c r="CA24" s="1009"/>
      <c r="CB24" s="1009"/>
      <c r="CC24" s="1009"/>
      <c r="CD24" s="1009"/>
      <c r="CE24" s="1009"/>
      <c r="CF24" s="1009"/>
      <c r="CG24" s="1010"/>
      <c r="CH24" s="983">
        <v>1</v>
      </c>
      <c r="CI24" s="984"/>
      <c r="CJ24" s="984"/>
      <c r="CK24" s="984"/>
      <c r="CL24" s="985"/>
      <c r="CM24" s="983">
        <v>110</v>
      </c>
      <c r="CN24" s="984"/>
      <c r="CO24" s="984"/>
      <c r="CP24" s="984"/>
      <c r="CQ24" s="985"/>
      <c r="CR24" s="983">
        <v>50</v>
      </c>
      <c r="CS24" s="984"/>
      <c r="CT24" s="984"/>
      <c r="CU24" s="984"/>
      <c r="CV24" s="985"/>
      <c r="CW24" s="983">
        <v>0</v>
      </c>
      <c r="CX24" s="984"/>
      <c r="CY24" s="984"/>
      <c r="CZ24" s="984"/>
      <c r="DA24" s="985"/>
      <c r="DB24" s="983">
        <v>0</v>
      </c>
      <c r="DC24" s="984"/>
      <c r="DD24" s="984"/>
      <c r="DE24" s="984"/>
      <c r="DF24" s="985"/>
      <c r="DG24" s="983">
        <v>0</v>
      </c>
      <c r="DH24" s="984"/>
      <c r="DI24" s="984"/>
      <c r="DJ24" s="984"/>
      <c r="DK24" s="985"/>
      <c r="DL24" s="983">
        <v>0</v>
      </c>
      <c r="DM24" s="984"/>
      <c r="DN24" s="984"/>
      <c r="DO24" s="984"/>
      <c r="DP24" s="985"/>
      <c r="DQ24" s="983"/>
      <c r="DR24" s="984"/>
      <c r="DS24" s="984"/>
      <c r="DT24" s="984"/>
      <c r="DU24" s="985"/>
      <c r="DV24" s="986"/>
      <c r="DW24" s="987"/>
      <c r="DX24" s="987"/>
      <c r="DY24" s="987"/>
      <c r="DZ24" s="988"/>
      <c r="EA24" s="241"/>
    </row>
    <row r="25" spans="1:131" s="234" customFormat="1" ht="26.25" customHeight="1" thickBot="1" x14ac:dyDescent="0.25">
      <c r="A25" s="1063" t="s">
        <v>369</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39"/>
      <c r="BK25" s="239"/>
      <c r="BL25" s="239"/>
      <c r="BM25" s="239"/>
      <c r="BN25" s="239"/>
      <c r="BO25" s="252"/>
      <c r="BP25" s="252"/>
      <c r="BQ25" s="249">
        <v>19</v>
      </c>
      <c r="BR25" s="250"/>
      <c r="BS25" s="1008" t="s">
        <v>588</v>
      </c>
      <c r="BT25" s="1009"/>
      <c r="BU25" s="1009"/>
      <c r="BV25" s="1009"/>
      <c r="BW25" s="1009"/>
      <c r="BX25" s="1009"/>
      <c r="BY25" s="1009"/>
      <c r="BZ25" s="1009"/>
      <c r="CA25" s="1009"/>
      <c r="CB25" s="1009"/>
      <c r="CC25" s="1009"/>
      <c r="CD25" s="1009"/>
      <c r="CE25" s="1009"/>
      <c r="CF25" s="1009"/>
      <c r="CG25" s="1010"/>
      <c r="CH25" s="983">
        <v>0</v>
      </c>
      <c r="CI25" s="984"/>
      <c r="CJ25" s="984"/>
      <c r="CK25" s="984"/>
      <c r="CL25" s="985"/>
      <c r="CM25" s="983">
        <v>353</v>
      </c>
      <c r="CN25" s="984"/>
      <c r="CO25" s="984"/>
      <c r="CP25" s="984"/>
      <c r="CQ25" s="985"/>
      <c r="CR25" s="983">
        <v>125</v>
      </c>
      <c r="CS25" s="984"/>
      <c r="CT25" s="984"/>
      <c r="CU25" s="984"/>
      <c r="CV25" s="985"/>
      <c r="CW25" s="983">
        <v>26</v>
      </c>
      <c r="CX25" s="984"/>
      <c r="CY25" s="984"/>
      <c r="CZ25" s="984"/>
      <c r="DA25" s="985"/>
      <c r="DB25" s="983">
        <v>0</v>
      </c>
      <c r="DC25" s="984"/>
      <c r="DD25" s="984"/>
      <c r="DE25" s="984"/>
      <c r="DF25" s="985"/>
      <c r="DG25" s="983">
        <v>0</v>
      </c>
      <c r="DH25" s="984"/>
      <c r="DI25" s="984"/>
      <c r="DJ25" s="984"/>
      <c r="DK25" s="985"/>
      <c r="DL25" s="983">
        <v>0</v>
      </c>
      <c r="DM25" s="984"/>
      <c r="DN25" s="984"/>
      <c r="DO25" s="984"/>
      <c r="DP25" s="985"/>
      <c r="DQ25" s="983"/>
      <c r="DR25" s="984"/>
      <c r="DS25" s="984"/>
      <c r="DT25" s="984"/>
      <c r="DU25" s="985"/>
      <c r="DV25" s="986"/>
      <c r="DW25" s="987"/>
      <c r="DX25" s="987"/>
      <c r="DY25" s="987"/>
      <c r="DZ25" s="988"/>
      <c r="EA25" s="233"/>
    </row>
    <row r="26" spans="1:131" s="234" customFormat="1" ht="26.25" customHeight="1" x14ac:dyDescent="0.2">
      <c r="A26" s="989" t="s">
        <v>338</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9" t="s">
        <v>373</v>
      </c>
      <c r="AG26" s="1002"/>
      <c r="AH26" s="1002"/>
      <c r="AI26" s="1002"/>
      <c r="AJ26" s="1060"/>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345</v>
      </c>
      <c r="BF26" s="996"/>
      <c r="BG26" s="996"/>
      <c r="BH26" s="996"/>
      <c r="BI26" s="1011"/>
      <c r="BJ26" s="239"/>
      <c r="BK26" s="239"/>
      <c r="BL26" s="239"/>
      <c r="BM26" s="239"/>
      <c r="BN26" s="239"/>
      <c r="BO26" s="252"/>
      <c r="BP26" s="252"/>
      <c r="BQ26" s="249">
        <v>20</v>
      </c>
      <c r="BR26" s="250"/>
      <c r="BS26" s="1008" t="s">
        <v>589</v>
      </c>
      <c r="BT26" s="1009"/>
      <c r="BU26" s="1009"/>
      <c r="BV26" s="1009"/>
      <c r="BW26" s="1009"/>
      <c r="BX26" s="1009"/>
      <c r="BY26" s="1009"/>
      <c r="BZ26" s="1009"/>
      <c r="CA26" s="1009"/>
      <c r="CB26" s="1009"/>
      <c r="CC26" s="1009"/>
      <c r="CD26" s="1009"/>
      <c r="CE26" s="1009"/>
      <c r="CF26" s="1009"/>
      <c r="CG26" s="1010"/>
      <c r="CH26" s="983">
        <v>0</v>
      </c>
      <c r="CI26" s="984"/>
      <c r="CJ26" s="984"/>
      <c r="CK26" s="984"/>
      <c r="CL26" s="985"/>
      <c r="CM26" s="983">
        <v>2</v>
      </c>
      <c r="CN26" s="984"/>
      <c r="CO26" s="984"/>
      <c r="CP26" s="984"/>
      <c r="CQ26" s="985"/>
      <c r="CR26" s="983">
        <v>0</v>
      </c>
      <c r="CS26" s="984"/>
      <c r="CT26" s="984"/>
      <c r="CU26" s="984"/>
      <c r="CV26" s="985"/>
      <c r="CW26" s="983">
        <v>9</v>
      </c>
      <c r="CX26" s="984"/>
      <c r="CY26" s="984"/>
      <c r="CZ26" s="984"/>
      <c r="DA26" s="985"/>
      <c r="DB26" s="983">
        <v>0</v>
      </c>
      <c r="DC26" s="984"/>
      <c r="DD26" s="984"/>
      <c r="DE26" s="984"/>
      <c r="DF26" s="985"/>
      <c r="DG26" s="983">
        <v>0</v>
      </c>
      <c r="DH26" s="984"/>
      <c r="DI26" s="984"/>
      <c r="DJ26" s="984"/>
      <c r="DK26" s="985"/>
      <c r="DL26" s="983">
        <v>0</v>
      </c>
      <c r="DM26" s="984"/>
      <c r="DN26" s="984"/>
      <c r="DO26" s="984"/>
      <c r="DP26" s="985"/>
      <c r="DQ26" s="983"/>
      <c r="DR26" s="984"/>
      <c r="DS26" s="984"/>
      <c r="DT26" s="984"/>
      <c r="DU26" s="985"/>
      <c r="DV26" s="986" t="s">
        <v>573</v>
      </c>
      <c r="DW26" s="987"/>
      <c r="DX26" s="987"/>
      <c r="DY26" s="987"/>
      <c r="DZ26" s="988"/>
      <c r="EA26" s="233"/>
    </row>
    <row r="27" spans="1:131" s="234" customFormat="1" ht="26.25" customHeight="1" thickBot="1" x14ac:dyDescent="0.25">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61"/>
      <c r="AG27" s="1005"/>
      <c r="AH27" s="1005"/>
      <c r="AI27" s="1005"/>
      <c r="AJ27" s="1062"/>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39"/>
      <c r="BK27" s="239"/>
      <c r="BL27" s="239"/>
      <c r="BM27" s="239"/>
      <c r="BN27" s="239"/>
      <c r="BO27" s="252"/>
      <c r="BP27" s="252"/>
      <c r="BQ27" s="249">
        <v>21</v>
      </c>
      <c r="BR27" s="250"/>
      <c r="BS27" s="1008" t="s">
        <v>590</v>
      </c>
      <c r="BT27" s="1009"/>
      <c r="BU27" s="1009"/>
      <c r="BV27" s="1009"/>
      <c r="BW27" s="1009"/>
      <c r="BX27" s="1009"/>
      <c r="BY27" s="1009"/>
      <c r="BZ27" s="1009"/>
      <c r="CA27" s="1009"/>
      <c r="CB27" s="1009"/>
      <c r="CC27" s="1009"/>
      <c r="CD27" s="1009"/>
      <c r="CE27" s="1009"/>
      <c r="CF27" s="1009"/>
      <c r="CG27" s="1010"/>
      <c r="CH27" s="983">
        <v>69</v>
      </c>
      <c r="CI27" s="984"/>
      <c r="CJ27" s="984"/>
      <c r="CK27" s="984"/>
      <c r="CL27" s="985"/>
      <c r="CM27" s="983">
        <v>1197</v>
      </c>
      <c r="CN27" s="984"/>
      <c r="CO27" s="984"/>
      <c r="CP27" s="984"/>
      <c r="CQ27" s="985"/>
      <c r="CR27" s="983">
        <v>20</v>
      </c>
      <c r="CS27" s="984"/>
      <c r="CT27" s="984"/>
      <c r="CU27" s="984"/>
      <c r="CV27" s="985"/>
      <c r="CW27" s="983">
        <v>0</v>
      </c>
      <c r="CX27" s="984"/>
      <c r="CY27" s="984"/>
      <c r="CZ27" s="984"/>
      <c r="DA27" s="985"/>
      <c r="DB27" s="983">
        <v>0</v>
      </c>
      <c r="DC27" s="984"/>
      <c r="DD27" s="984"/>
      <c r="DE27" s="984"/>
      <c r="DF27" s="985"/>
      <c r="DG27" s="983">
        <v>0</v>
      </c>
      <c r="DH27" s="984"/>
      <c r="DI27" s="984"/>
      <c r="DJ27" s="984"/>
      <c r="DK27" s="985"/>
      <c r="DL27" s="983">
        <v>0</v>
      </c>
      <c r="DM27" s="984"/>
      <c r="DN27" s="984"/>
      <c r="DO27" s="984"/>
      <c r="DP27" s="985"/>
      <c r="DQ27" s="983"/>
      <c r="DR27" s="984"/>
      <c r="DS27" s="984"/>
      <c r="DT27" s="984"/>
      <c r="DU27" s="985"/>
      <c r="DV27" s="986"/>
      <c r="DW27" s="987"/>
      <c r="DX27" s="987"/>
      <c r="DY27" s="987"/>
      <c r="DZ27" s="988"/>
      <c r="EA27" s="233"/>
    </row>
    <row r="28" spans="1:131" s="234" customFormat="1" ht="26.25" customHeight="1" thickTop="1" x14ac:dyDescent="0.2">
      <c r="A28" s="253">
        <v>1</v>
      </c>
      <c r="B28" s="1050" t="s">
        <v>378</v>
      </c>
      <c r="C28" s="1051"/>
      <c r="D28" s="1051"/>
      <c r="E28" s="1051"/>
      <c r="F28" s="1051"/>
      <c r="G28" s="1051"/>
      <c r="H28" s="1051"/>
      <c r="I28" s="1051"/>
      <c r="J28" s="1051"/>
      <c r="K28" s="1051"/>
      <c r="L28" s="1051"/>
      <c r="M28" s="1051"/>
      <c r="N28" s="1051"/>
      <c r="O28" s="1051"/>
      <c r="P28" s="1052"/>
      <c r="Q28" s="1053">
        <v>121948</v>
      </c>
      <c r="R28" s="1054"/>
      <c r="S28" s="1054"/>
      <c r="T28" s="1054"/>
      <c r="U28" s="1054"/>
      <c r="V28" s="1054">
        <v>119844</v>
      </c>
      <c r="W28" s="1054"/>
      <c r="X28" s="1054"/>
      <c r="Y28" s="1054"/>
      <c r="Z28" s="1054"/>
      <c r="AA28" s="1054">
        <v>2104</v>
      </c>
      <c r="AB28" s="1054"/>
      <c r="AC28" s="1054"/>
      <c r="AD28" s="1054"/>
      <c r="AE28" s="1055"/>
      <c r="AF28" s="1056">
        <v>2104</v>
      </c>
      <c r="AG28" s="1054"/>
      <c r="AH28" s="1054"/>
      <c r="AI28" s="1054"/>
      <c r="AJ28" s="1057"/>
      <c r="AK28" s="1058">
        <v>7062</v>
      </c>
      <c r="AL28" s="1046"/>
      <c r="AM28" s="1046"/>
      <c r="AN28" s="1046"/>
      <c r="AO28" s="1046"/>
      <c r="AP28" s="1046" t="s">
        <v>560</v>
      </c>
      <c r="AQ28" s="1046"/>
      <c r="AR28" s="1046"/>
      <c r="AS28" s="1046"/>
      <c r="AT28" s="1046"/>
      <c r="AU28" s="1046" t="s">
        <v>561</v>
      </c>
      <c r="AV28" s="1046"/>
      <c r="AW28" s="1046"/>
      <c r="AX28" s="1046"/>
      <c r="AY28" s="1046"/>
      <c r="AZ28" s="1047" t="s">
        <v>558</v>
      </c>
      <c r="BA28" s="1047"/>
      <c r="BB28" s="1047"/>
      <c r="BC28" s="1047"/>
      <c r="BD28" s="1047"/>
      <c r="BE28" s="1048"/>
      <c r="BF28" s="1048"/>
      <c r="BG28" s="1048"/>
      <c r="BH28" s="1048"/>
      <c r="BI28" s="1049"/>
      <c r="BJ28" s="239"/>
      <c r="BK28" s="239"/>
      <c r="BL28" s="239"/>
      <c r="BM28" s="239"/>
      <c r="BN28" s="239"/>
      <c r="BO28" s="252"/>
      <c r="BP28" s="252"/>
      <c r="BQ28" s="249">
        <v>22</v>
      </c>
      <c r="BR28" s="250"/>
      <c r="BS28" s="1008" t="s">
        <v>591</v>
      </c>
      <c r="BT28" s="1009"/>
      <c r="BU28" s="1009"/>
      <c r="BV28" s="1009"/>
      <c r="BW28" s="1009"/>
      <c r="BX28" s="1009"/>
      <c r="BY28" s="1009"/>
      <c r="BZ28" s="1009"/>
      <c r="CA28" s="1009"/>
      <c r="CB28" s="1009"/>
      <c r="CC28" s="1009"/>
      <c r="CD28" s="1009"/>
      <c r="CE28" s="1009"/>
      <c r="CF28" s="1009"/>
      <c r="CG28" s="1010"/>
      <c r="CH28" s="983">
        <v>57</v>
      </c>
      <c r="CI28" s="984"/>
      <c r="CJ28" s="984"/>
      <c r="CK28" s="984"/>
      <c r="CL28" s="985"/>
      <c r="CM28" s="983">
        <v>2054</v>
      </c>
      <c r="CN28" s="984"/>
      <c r="CO28" s="984"/>
      <c r="CP28" s="984"/>
      <c r="CQ28" s="985"/>
      <c r="CR28" s="983">
        <v>10</v>
      </c>
      <c r="CS28" s="984"/>
      <c r="CT28" s="984"/>
      <c r="CU28" s="984"/>
      <c r="CV28" s="985"/>
      <c r="CW28" s="983">
        <v>0</v>
      </c>
      <c r="CX28" s="984"/>
      <c r="CY28" s="984"/>
      <c r="CZ28" s="984"/>
      <c r="DA28" s="985"/>
      <c r="DB28" s="983">
        <v>0</v>
      </c>
      <c r="DC28" s="984"/>
      <c r="DD28" s="984"/>
      <c r="DE28" s="984"/>
      <c r="DF28" s="985"/>
      <c r="DG28" s="983">
        <v>0</v>
      </c>
      <c r="DH28" s="984"/>
      <c r="DI28" s="984"/>
      <c r="DJ28" s="984"/>
      <c r="DK28" s="985"/>
      <c r="DL28" s="983">
        <v>0</v>
      </c>
      <c r="DM28" s="984"/>
      <c r="DN28" s="984"/>
      <c r="DO28" s="984"/>
      <c r="DP28" s="985"/>
      <c r="DQ28" s="983"/>
      <c r="DR28" s="984"/>
      <c r="DS28" s="984"/>
      <c r="DT28" s="984"/>
      <c r="DU28" s="985"/>
      <c r="DV28" s="986"/>
      <c r="DW28" s="987"/>
      <c r="DX28" s="987"/>
      <c r="DY28" s="987"/>
      <c r="DZ28" s="988"/>
      <c r="EA28" s="233"/>
    </row>
    <row r="29" spans="1:131" s="234" customFormat="1" ht="26.25" customHeight="1" x14ac:dyDescent="0.2">
      <c r="A29" s="253">
        <v>2</v>
      </c>
      <c r="B29" s="1037" t="s">
        <v>379</v>
      </c>
      <c r="C29" s="1038"/>
      <c r="D29" s="1038"/>
      <c r="E29" s="1038"/>
      <c r="F29" s="1038"/>
      <c r="G29" s="1038"/>
      <c r="H29" s="1038"/>
      <c r="I29" s="1038"/>
      <c r="J29" s="1038"/>
      <c r="K29" s="1038"/>
      <c r="L29" s="1038"/>
      <c r="M29" s="1038"/>
      <c r="N29" s="1038"/>
      <c r="O29" s="1038"/>
      <c r="P29" s="1039"/>
      <c r="Q29" s="1044">
        <v>17063</v>
      </c>
      <c r="R29" s="1041"/>
      <c r="S29" s="1041"/>
      <c r="T29" s="1041"/>
      <c r="U29" s="1041"/>
      <c r="V29" s="1041">
        <v>16529</v>
      </c>
      <c r="W29" s="1041"/>
      <c r="X29" s="1041"/>
      <c r="Y29" s="1041"/>
      <c r="Z29" s="1041"/>
      <c r="AA29" s="1041">
        <v>534</v>
      </c>
      <c r="AB29" s="1041"/>
      <c r="AC29" s="1041"/>
      <c r="AD29" s="1041"/>
      <c r="AE29" s="1045"/>
      <c r="AF29" s="1040">
        <v>6346</v>
      </c>
      <c r="AG29" s="1041"/>
      <c r="AH29" s="1041"/>
      <c r="AI29" s="1041"/>
      <c r="AJ29" s="1042"/>
      <c r="AK29" s="974">
        <v>957</v>
      </c>
      <c r="AL29" s="965"/>
      <c r="AM29" s="965"/>
      <c r="AN29" s="965"/>
      <c r="AO29" s="965"/>
      <c r="AP29" s="965">
        <v>5853</v>
      </c>
      <c r="AQ29" s="965"/>
      <c r="AR29" s="965"/>
      <c r="AS29" s="965"/>
      <c r="AT29" s="965"/>
      <c r="AU29" s="965">
        <v>2891</v>
      </c>
      <c r="AV29" s="965"/>
      <c r="AW29" s="965"/>
      <c r="AX29" s="965"/>
      <c r="AY29" s="965"/>
      <c r="AZ29" s="1043" t="s">
        <v>559</v>
      </c>
      <c r="BA29" s="1043"/>
      <c r="BB29" s="1043"/>
      <c r="BC29" s="1043"/>
      <c r="BD29" s="1043"/>
      <c r="BE29" s="1035" t="s">
        <v>380</v>
      </c>
      <c r="BF29" s="1035"/>
      <c r="BG29" s="1035"/>
      <c r="BH29" s="1035"/>
      <c r="BI29" s="1036"/>
      <c r="BJ29" s="239"/>
      <c r="BK29" s="239"/>
      <c r="BL29" s="239"/>
      <c r="BM29" s="239"/>
      <c r="BN29" s="239"/>
      <c r="BO29" s="252"/>
      <c r="BP29" s="252"/>
      <c r="BQ29" s="249">
        <v>23</v>
      </c>
      <c r="BR29" s="250"/>
      <c r="BS29" s="1008" t="s">
        <v>592</v>
      </c>
      <c r="BT29" s="1009"/>
      <c r="BU29" s="1009"/>
      <c r="BV29" s="1009"/>
      <c r="BW29" s="1009"/>
      <c r="BX29" s="1009"/>
      <c r="BY29" s="1009"/>
      <c r="BZ29" s="1009"/>
      <c r="CA29" s="1009"/>
      <c r="CB29" s="1009"/>
      <c r="CC29" s="1009"/>
      <c r="CD29" s="1009"/>
      <c r="CE29" s="1009"/>
      <c r="CF29" s="1009"/>
      <c r="CG29" s="1010"/>
      <c r="CH29" s="983">
        <v>7</v>
      </c>
      <c r="CI29" s="984"/>
      <c r="CJ29" s="984"/>
      <c r="CK29" s="984"/>
      <c r="CL29" s="985"/>
      <c r="CM29" s="983">
        <v>1519</v>
      </c>
      <c r="CN29" s="984"/>
      <c r="CO29" s="984"/>
      <c r="CP29" s="984"/>
      <c r="CQ29" s="985"/>
      <c r="CR29" s="983">
        <v>30</v>
      </c>
      <c r="CS29" s="984"/>
      <c r="CT29" s="984"/>
      <c r="CU29" s="984"/>
      <c r="CV29" s="985"/>
      <c r="CW29" s="983">
        <v>159</v>
      </c>
      <c r="CX29" s="984"/>
      <c r="CY29" s="984"/>
      <c r="CZ29" s="984"/>
      <c r="DA29" s="985"/>
      <c r="DB29" s="983">
        <v>0</v>
      </c>
      <c r="DC29" s="984"/>
      <c r="DD29" s="984"/>
      <c r="DE29" s="984"/>
      <c r="DF29" s="985"/>
      <c r="DG29" s="983">
        <v>0</v>
      </c>
      <c r="DH29" s="984"/>
      <c r="DI29" s="984"/>
      <c r="DJ29" s="984"/>
      <c r="DK29" s="985"/>
      <c r="DL29" s="983">
        <v>4080</v>
      </c>
      <c r="DM29" s="984"/>
      <c r="DN29" s="984"/>
      <c r="DO29" s="984"/>
      <c r="DP29" s="985"/>
      <c r="DQ29" s="983"/>
      <c r="DR29" s="984"/>
      <c r="DS29" s="984"/>
      <c r="DT29" s="984"/>
      <c r="DU29" s="985"/>
      <c r="DV29" s="986"/>
      <c r="DW29" s="987"/>
      <c r="DX29" s="987"/>
      <c r="DY29" s="987"/>
      <c r="DZ29" s="988"/>
      <c r="EA29" s="233"/>
    </row>
    <row r="30" spans="1:131" s="234" customFormat="1" ht="26.25" customHeight="1" x14ac:dyDescent="0.2">
      <c r="A30" s="253">
        <v>3</v>
      </c>
      <c r="B30" s="1037" t="s">
        <v>381</v>
      </c>
      <c r="C30" s="1038"/>
      <c r="D30" s="1038"/>
      <c r="E30" s="1038"/>
      <c r="F30" s="1038"/>
      <c r="G30" s="1038"/>
      <c r="H30" s="1038"/>
      <c r="I30" s="1038"/>
      <c r="J30" s="1038"/>
      <c r="K30" s="1038"/>
      <c r="L30" s="1038"/>
      <c r="M30" s="1038"/>
      <c r="N30" s="1038"/>
      <c r="O30" s="1038"/>
      <c r="P30" s="1039"/>
      <c r="Q30" s="1044">
        <v>2277</v>
      </c>
      <c r="R30" s="1041"/>
      <c r="S30" s="1041"/>
      <c r="T30" s="1041"/>
      <c r="U30" s="1041"/>
      <c r="V30" s="1041">
        <v>1885</v>
      </c>
      <c r="W30" s="1041"/>
      <c r="X30" s="1041"/>
      <c r="Y30" s="1041"/>
      <c r="Z30" s="1041"/>
      <c r="AA30" s="1041">
        <v>392</v>
      </c>
      <c r="AB30" s="1041"/>
      <c r="AC30" s="1041"/>
      <c r="AD30" s="1041"/>
      <c r="AE30" s="1045"/>
      <c r="AF30" s="1040">
        <v>4912</v>
      </c>
      <c r="AG30" s="1041"/>
      <c r="AH30" s="1041"/>
      <c r="AI30" s="1041"/>
      <c r="AJ30" s="1042"/>
      <c r="AK30" s="974" t="s">
        <v>560</v>
      </c>
      <c r="AL30" s="965"/>
      <c r="AM30" s="965"/>
      <c r="AN30" s="965"/>
      <c r="AO30" s="965"/>
      <c r="AP30" s="965">
        <v>1255</v>
      </c>
      <c r="AQ30" s="965"/>
      <c r="AR30" s="965"/>
      <c r="AS30" s="965"/>
      <c r="AT30" s="965"/>
      <c r="AU30" s="965" t="s">
        <v>560</v>
      </c>
      <c r="AV30" s="965"/>
      <c r="AW30" s="965"/>
      <c r="AX30" s="965"/>
      <c r="AY30" s="965"/>
      <c r="AZ30" s="1043" t="s">
        <v>560</v>
      </c>
      <c r="BA30" s="1043"/>
      <c r="BB30" s="1043"/>
      <c r="BC30" s="1043"/>
      <c r="BD30" s="1043"/>
      <c r="BE30" s="1035" t="s">
        <v>382</v>
      </c>
      <c r="BF30" s="1035"/>
      <c r="BG30" s="1035"/>
      <c r="BH30" s="1035"/>
      <c r="BI30" s="1036"/>
      <c r="BJ30" s="239"/>
      <c r="BK30" s="239"/>
      <c r="BL30" s="239"/>
      <c r="BM30" s="239"/>
      <c r="BN30" s="239"/>
      <c r="BO30" s="252"/>
      <c r="BP30" s="252"/>
      <c r="BQ30" s="249">
        <v>24</v>
      </c>
      <c r="BR30" s="250"/>
      <c r="BS30" s="1008" t="s">
        <v>593</v>
      </c>
      <c r="BT30" s="1009"/>
      <c r="BU30" s="1009"/>
      <c r="BV30" s="1009"/>
      <c r="BW30" s="1009"/>
      <c r="BX30" s="1009"/>
      <c r="BY30" s="1009"/>
      <c r="BZ30" s="1009"/>
      <c r="CA30" s="1009"/>
      <c r="CB30" s="1009"/>
      <c r="CC30" s="1009"/>
      <c r="CD30" s="1009"/>
      <c r="CE30" s="1009"/>
      <c r="CF30" s="1009"/>
      <c r="CG30" s="1010"/>
      <c r="CH30" s="983">
        <v>1</v>
      </c>
      <c r="CI30" s="984"/>
      <c r="CJ30" s="984"/>
      <c r="CK30" s="984"/>
      <c r="CL30" s="985"/>
      <c r="CM30" s="983">
        <v>37</v>
      </c>
      <c r="CN30" s="984"/>
      <c r="CO30" s="984"/>
      <c r="CP30" s="984"/>
      <c r="CQ30" s="985"/>
      <c r="CR30" s="983">
        <v>2</v>
      </c>
      <c r="CS30" s="984"/>
      <c r="CT30" s="984"/>
      <c r="CU30" s="984"/>
      <c r="CV30" s="985"/>
      <c r="CW30" s="983">
        <v>0</v>
      </c>
      <c r="CX30" s="984"/>
      <c r="CY30" s="984"/>
      <c r="CZ30" s="984"/>
      <c r="DA30" s="985"/>
      <c r="DB30" s="983">
        <v>0</v>
      </c>
      <c r="DC30" s="984"/>
      <c r="DD30" s="984"/>
      <c r="DE30" s="984"/>
      <c r="DF30" s="985"/>
      <c r="DG30" s="983">
        <v>0</v>
      </c>
      <c r="DH30" s="984"/>
      <c r="DI30" s="984"/>
      <c r="DJ30" s="984"/>
      <c r="DK30" s="985"/>
      <c r="DL30" s="983">
        <v>0</v>
      </c>
      <c r="DM30" s="984"/>
      <c r="DN30" s="984"/>
      <c r="DO30" s="984"/>
      <c r="DP30" s="985"/>
      <c r="DQ30" s="983"/>
      <c r="DR30" s="984"/>
      <c r="DS30" s="984"/>
      <c r="DT30" s="984"/>
      <c r="DU30" s="985"/>
      <c r="DV30" s="986" t="s">
        <v>594</v>
      </c>
      <c r="DW30" s="987"/>
      <c r="DX30" s="987"/>
      <c r="DY30" s="987"/>
      <c r="DZ30" s="988"/>
      <c r="EA30" s="233"/>
    </row>
    <row r="31" spans="1:131" s="234" customFormat="1" ht="26.25" customHeight="1" x14ac:dyDescent="0.2">
      <c r="A31" s="253">
        <v>4</v>
      </c>
      <c r="B31" s="1037" t="s">
        <v>383</v>
      </c>
      <c r="C31" s="1038"/>
      <c r="D31" s="1038"/>
      <c r="E31" s="1038"/>
      <c r="F31" s="1038"/>
      <c r="G31" s="1038"/>
      <c r="H31" s="1038"/>
      <c r="I31" s="1038"/>
      <c r="J31" s="1038"/>
      <c r="K31" s="1038"/>
      <c r="L31" s="1038"/>
      <c r="M31" s="1038"/>
      <c r="N31" s="1038"/>
      <c r="O31" s="1038"/>
      <c r="P31" s="1039"/>
      <c r="Q31" s="1044">
        <v>2120</v>
      </c>
      <c r="R31" s="1041"/>
      <c r="S31" s="1041"/>
      <c r="T31" s="1041"/>
      <c r="U31" s="1041"/>
      <c r="V31" s="1041">
        <v>2820</v>
      </c>
      <c r="W31" s="1041"/>
      <c r="X31" s="1041"/>
      <c r="Y31" s="1041"/>
      <c r="Z31" s="1041"/>
      <c r="AA31" s="1041">
        <v>700</v>
      </c>
      <c r="AB31" s="1041"/>
      <c r="AC31" s="1041"/>
      <c r="AD31" s="1041"/>
      <c r="AE31" s="1045"/>
      <c r="AF31" s="1040">
        <v>3999</v>
      </c>
      <c r="AG31" s="1041"/>
      <c r="AH31" s="1041"/>
      <c r="AI31" s="1041"/>
      <c r="AJ31" s="1042"/>
      <c r="AK31" s="974" t="s">
        <v>560</v>
      </c>
      <c r="AL31" s="965"/>
      <c r="AM31" s="965"/>
      <c r="AN31" s="965"/>
      <c r="AO31" s="965"/>
      <c r="AP31" s="965">
        <v>1413</v>
      </c>
      <c r="AQ31" s="965"/>
      <c r="AR31" s="965"/>
      <c r="AS31" s="965"/>
      <c r="AT31" s="965"/>
      <c r="AU31" s="965" t="s">
        <v>561</v>
      </c>
      <c r="AV31" s="965"/>
      <c r="AW31" s="965"/>
      <c r="AX31" s="965"/>
      <c r="AY31" s="965"/>
      <c r="AZ31" s="1043" t="s">
        <v>561</v>
      </c>
      <c r="BA31" s="1043"/>
      <c r="BB31" s="1043"/>
      <c r="BC31" s="1043"/>
      <c r="BD31" s="1043"/>
      <c r="BE31" s="1035" t="s">
        <v>382</v>
      </c>
      <c r="BF31" s="1035"/>
      <c r="BG31" s="1035"/>
      <c r="BH31" s="1035"/>
      <c r="BI31" s="1036"/>
      <c r="BJ31" s="239"/>
      <c r="BK31" s="239"/>
      <c r="BL31" s="239"/>
      <c r="BM31" s="239"/>
      <c r="BN31" s="239"/>
      <c r="BO31" s="252"/>
      <c r="BP31" s="252"/>
      <c r="BQ31" s="249">
        <v>25</v>
      </c>
      <c r="BR31" s="250"/>
      <c r="BS31" s="1008" t="s">
        <v>595</v>
      </c>
      <c r="BT31" s="1009"/>
      <c r="BU31" s="1009"/>
      <c r="BV31" s="1009"/>
      <c r="BW31" s="1009"/>
      <c r="BX31" s="1009"/>
      <c r="BY31" s="1009"/>
      <c r="BZ31" s="1009"/>
      <c r="CA31" s="1009"/>
      <c r="CB31" s="1009"/>
      <c r="CC31" s="1009"/>
      <c r="CD31" s="1009"/>
      <c r="CE31" s="1009"/>
      <c r="CF31" s="1009"/>
      <c r="CG31" s="1010"/>
      <c r="CH31" s="983">
        <v>1</v>
      </c>
      <c r="CI31" s="984"/>
      <c r="CJ31" s="984"/>
      <c r="CK31" s="984"/>
      <c r="CL31" s="985"/>
      <c r="CM31" s="983">
        <v>626</v>
      </c>
      <c r="CN31" s="984"/>
      <c r="CO31" s="984"/>
      <c r="CP31" s="984"/>
      <c r="CQ31" s="985"/>
      <c r="CR31" s="983">
        <v>465</v>
      </c>
      <c r="CS31" s="984"/>
      <c r="CT31" s="984"/>
      <c r="CU31" s="984"/>
      <c r="CV31" s="985"/>
      <c r="CW31" s="983">
        <v>0</v>
      </c>
      <c r="CX31" s="984"/>
      <c r="CY31" s="984"/>
      <c r="CZ31" s="984"/>
      <c r="DA31" s="985"/>
      <c r="DB31" s="983">
        <v>0</v>
      </c>
      <c r="DC31" s="984"/>
      <c r="DD31" s="984"/>
      <c r="DE31" s="984"/>
      <c r="DF31" s="985"/>
      <c r="DG31" s="983">
        <v>0</v>
      </c>
      <c r="DH31" s="984"/>
      <c r="DI31" s="984"/>
      <c r="DJ31" s="984"/>
      <c r="DK31" s="985"/>
      <c r="DL31" s="983">
        <v>0</v>
      </c>
      <c r="DM31" s="984"/>
      <c r="DN31" s="984"/>
      <c r="DO31" s="984"/>
      <c r="DP31" s="985"/>
      <c r="DQ31" s="983"/>
      <c r="DR31" s="984"/>
      <c r="DS31" s="984"/>
      <c r="DT31" s="984"/>
      <c r="DU31" s="985"/>
      <c r="DV31" s="986"/>
      <c r="DW31" s="987"/>
      <c r="DX31" s="987"/>
      <c r="DY31" s="987"/>
      <c r="DZ31" s="988"/>
      <c r="EA31" s="233"/>
    </row>
    <row r="32" spans="1:131" s="234" customFormat="1" ht="26.25" customHeight="1" x14ac:dyDescent="0.2">
      <c r="A32" s="253">
        <v>5</v>
      </c>
      <c r="B32" s="1037" t="s">
        <v>384</v>
      </c>
      <c r="C32" s="1038"/>
      <c r="D32" s="1038"/>
      <c r="E32" s="1038"/>
      <c r="F32" s="1038"/>
      <c r="G32" s="1038"/>
      <c r="H32" s="1038"/>
      <c r="I32" s="1038"/>
      <c r="J32" s="1038"/>
      <c r="K32" s="1038"/>
      <c r="L32" s="1038"/>
      <c r="M32" s="1038"/>
      <c r="N32" s="1038"/>
      <c r="O32" s="1038"/>
      <c r="P32" s="1039"/>
      <c r="Q32" s="1044">
        <v>1836</v>
      </c>
      <c r="R32" s="1041"/>
      <c r="S32" s="1041"/>
      <c r="T32" s="1041"/>
      <c r="U32" s="1041"/>
      <c r="V32" s="1041">
        <v>1755</v>
      </c>
      <c r="W32" s="1041"/>
      <c r="X32" s="1041"/>
      <c r="Y32" s="1041"/>
      <c r="Z32" s="1041"/>
      <c r="AA32" s="1041">
        <v>81</v>
      </c>
      <c r="AB32" s="1041"/>
      <c r="AC32" s="1041"/>
      <c r="AD32" s="1041"/>
      <c r="AE32" s="1045"/>
      <c r="AF32" s="1040">
        <v>81</v>
      </c>
      <c r="AG32" s="1041"/>
      <c r="AH32" s="1041"/>
      <c r="AI32" s="1041"/>
      <c r="AJ32" s="1042"/>
      <c r="AK32" s="974" t="s">
        <v>561</v>
      </c>
      <c r="AL32" s="965"/>
      <c r="AM32" s="965"/>
      <c r="AN32" s="965"/>
      <c r="AO32" s="965"/>
      <c r="AP32" s="965">
        <v>8123</v>
      </c>
      <c r="AQ32" s="965"/>
      <c r="AR32" s="965"/>
      <c r="AS32" s="965"/>
      <c r="AT32" s="965"/>
      <c r="AU32" s="965">
        <v>97</v>
      </c>
      <c r="AV32" s="965"/>
      <c r="AW32" s="965"/>
      <c r="AX32" s="965"/>
      <c r="AY32" s="965"/>
      <c r="AZ32" s="1043" t="s">
        <v>560</v>
      </c>
      <c r="BA32" s="1043"/>
      <c r="BB32" s="1043"/>
      <c r="BC32" s="1043"/>
      <c r="BD32" s="1043"/>
      <c r="BE32" s="1035" t="s">
        <v>385</v>
      </c>
      <c r="BF32" s="1035"/>
      <c r="BG32" s="1035"/>
      <c r="BH32" s="1035"/>
      <c r="BI32" s="1036"/>
      <c r="BJ32" s="239"/>
      <c r="BK32" s="239"/>
      <c r="BL32" s="239"/>
      <c r="BM32" s="239"/>
      <c r="BN32" s="239"/>
      <c r="BO32" s="252"/>
      <c r="BP32" s="252"/>
      <c r="BQ32" s="249">
        <v>26</v>
      </c>
      <c r="BR32" s="250"/>
      <c r="BS32" s="1008" t="s">
        <v>596</v>
      </c>
      <c r="BT32" s="1009"/>
      <c r="BU32" s="1009"/>
      <c r="BV32" s="1009"/>
      <c r="BW32" s="1009"/>
      <c r="BX32" s="1009"/>
      <c r="BY32" s="1009"/>
      <c r="BZ32" s="1009"/>
      <c r="CA32" s="1009"/>
      <c r="CB32" s="1009"/>
      <c r="CC32" s="1009"/>
      <c r="CD32" s="1009"/>
      <c r="CE32" s="1009"/>
      <c r="CF32" s="1009"/>
      <c r="CG32" s="1010"/>
      <c r="CH32" s="983">
        <v>-15</v>
      </c>
      <c r="CI32" s="984"/>
      <c r="CJ32" s="984"/>
      <c r="CK32" s="984"/>
      <c r="CL32" s="985"/>
      <c r="CM32" s="983">
        <v>1353</v>
      </c>
      <c r="CN32" s="984"/>
      <c r="CO32" s="984"/>
      <c r="CP32" s="984"/>
      <c r="CQ32" s="985"/>
      <c r="CR32" s="983">
        <v>0</v>
      </c>
      <c r="CS32" s="984"/>
      <c r="CT32" s="984"/>
      <c r="CU32" s="984"/>
      <c r="CV32" s="985"/>
      <c r="CW32" s="983">
        <v>2</v>
      </c>
      <c r="CX32" s="984"/>
      <c r="CY32" s="984"/>
      <c r="CZ32" s="984"/>
      <c r="DA32" s="985"/>
      <c r="DB32" s="983">
        <v>0</v>
      </c>
      <c r="DC32" s="984"/>
      <c r="DD32" s="984"/>
      <c r="DE32" s="984"/>
      <c r="DF32" s="985"/>
      <c r="DG32" s="983">
        <v>0</v>
      </c>
      <c r="DH32" s="984"/>
      <c r="DI32" s="984"/>
      <c r="DJ32" s="984"/>
      <c r="DK32" s="985"/>
      <c r="DL32" s="983">
        <v>0</v>
      </c>
      <c r="DM32" s="984"/>
      <c r="DN32" s="984"/>
      <c r="DO32" s="984"/>
      <c r="DP32" s="985"/>
      <c r="DQ32" s="983"/>
      <c r="DR32" s="984"/>
      <c r="DS32" s="984"/>
      <c r="DT32" s="984"/>
      <c r="DU32" s="985"/>
      <c r="DV32" s="986" t="s">
        <v>573</v>
      </c>
      <c r="DW32" s="987"/>
      <c r="DX32" s="987"/>
      <c r="DY32" s="987"/>
      <c r="DZ32" s="988"/>
      <c r="EA32" s="233"/>
    </row>
    <row r="33" spans="1:131" s="234" customFormat="1" ht="26.25" customHeight="1" x14ac:dyDescent="0.2">
      <c r="A33" s="253">
        <v>6</v>
      </c>
      <c r="B33" s="1037" t="s">
        <v>386</v>
      </c>
      <c r="C33" s="1038"/>
      <c r="D33" s="1038"/>
      <c r="E33" s="1038"/>
      <c r="F33" s="1038"/>
      <c r="G33" s="1038"/>
      <c r="H33" s="1038"/>
      <c r="I33" s="1038"/>
      <c r="J33" s="1038"/>
      <c r="K33" s="1038"/>
      <c r="L33" s="1038"/>
      <c r="M33" s="1038"/>
      <c r="N33" s="1038"/>
      <c r="O33" s="1038"/>
      <c r="P33" s="1039"/>
      <c r="Q33" s="1044">
        <v>1697</v>
      </c>
      <c r="R33" s="1041"/>
      <c r="S33" s="1041"/>
      <c r="T33" s="1041"/>
      <c r="U33" s="1041"/>
      <c r="V33" s="1041">
        <v>1591</v>
      </c>
      <c r="W33" s="1041"/>
      <c r="X33" s="1041"/>
      <c r="Y33" s="1041"/>
      <c r="Z33" s="1041"/>
      <c r="AA33" s="1041">
        <v>105</v>
      </c>
      <c r="AB33" s="1041"/>
      <c r="AC33" s="1041"/>
      <c r="AD33" s="1041"/>
      <c r="AE33" s="1045"/>
      <c r="AF33" s="1040" t="s">
        <v>562</v>
      </c>
      <c r="AG33" s="1041"/>
      <c r="AH33" s="1041"/>
      <c r="AI33" s="1041"/>
      <c r="AJ33" s="1042"/>
      <c r="AK33" s="974" t="s">
        <v>560</v>
      </c>
      <c r="AL33" s="965"/>
      <c r="AM33" s="965"/>
      <c r="AN33" s="965"/>
      <c r="AO33" s="965"/>
      <c r="AP33" s="965">
        <v>8719</v>
      </c>
      <c r="AQ33" s="965"/>
      <c r="AR33" s="965"/>
      <c r="AS33" s="965"/>
      <c r="AT33" s="965"/>
      <c r="AU33" s="965" t="s">
        <v>560</v>
      </c>
      <c r="AV33" s="965"/>
      <c r="AW33" s="965"/>
      <c r="AX33" s="965"/>
      <c r="AY33" s="965"/>
      <c r="AZ33" s="1043" t="s">
        <v>560</v>
      </c>
      <c r="BA33" s="1043"/>
      <c r="BB33" s="1043"/>
      <c r="BC33" s="1043"/>
      <c r="BD33" s="1043"/>
      <c r="BE33" s="1035" t="s">
        <v>387</v>
      </c>
      <c r="BF33" s="1035"/>
      <c r="BG33" s="1035"/>
      <c r="BH33" s="1035"/>
      <c r="BI33" s="1036"/>
      <c r="BJ33" s="239"/>
      <c r="BK33" s="239"/>
      <c r="BL33" s="239"/>
      <c r="BM33" s="239"/>
      <c r="BN33" s="239"/>
      <c r="BO33" s="252"/>
      <c r="BP33" s="252"/>
      <c r="BQ33" s="249">
        <v>27</v>
      </c>
      <c r="BR33" s="250"/>
      <c r="BS33" s="1008" t="s">
        <v>597</v>
      </c>
      <c r="BT33" s="1009"/>
      <c r="BU33" s="1009"/>
      <c r="BV33" s="1009"/>
      <c r="BW33" s="1009"/>
      <c r="BX33" s="1009"/>
      <c r="BY33" s="1009"/>
      <c r="BZ33" s="1009"/>
      <c r="CA33" s="1009"/>
      <c r="CB33" s="1009"/>
      <c r="CC33" s="1009"/>
      <c r="CD33" s="1009"/>
      <c r="CE33" s="1009"/>
      <c r="CF33" s="1009"/>
      <c r="CG33" s="1010"/>
      <c r="CH33" s="983">
        <v>49</v>
      </c>
      <c r="CI33" s="984"/>
      <c r="CJ33" s="984"/>
      <c r="CK33" s="984"/>
      <c r="CL33" s="985"/>
      <c r="CM33" s="983">
        <v>2245</v>
      </c>
      <c r="CN33" s="984"/>
      <c r="CO33" s="984"/>
      <c r="CP33" s="984"/>
      <c r="CQ33" s="985"/>
      <c r="CR33" s="983">
        <v>500</v>
      </c>
      <c r="CS33" s="984"/>
      <c r="CT33" s="984"/>
      <c r="CU33" s="984"/>
      <c r="CV33" s="985"/>
      <c r="CW33" s="983">
        <v>100</v>
      </c>
      <c r="CX33" s="984"/>
      <c r="CY33" s="984"/>
      <c r="CZ33" s="984"/>
      <c r="DA33" s="985"/>
      <c r="DB33" s="983">
        <v>2021</v>
      </c>
      <c r="DC33" s="984"/>
      <c r="DD33" s="984"/>
      <c r="DE33" s="984"/>
      <c r="DF33" s="985"/>
      <c r="DG33" s="983">
        <v>0</v>
      </c>
      <c r="DH33" s="984"/>
      <c r="DI33" s="984"/>
      <c r="DJ33" s="984"/>
      <c r="DK33" s="985"/>
      <c r="DL33" s="983">
        <v>0</v>
      </c>
      <c r="DM33" s="984"/>
      <c r="DN33" s="984"/>
      <c r="DO33" s="984"/>
      <c r="DP33" s="985"/>
      <c r="DQ33" s="983"/>
      <c r="DR33" s="984"/>
      <c r="DS33" s="984"/>
      <c r="DT33" s="984"/>
      <c r="DU33" s="985"/>
      <c r="DV33" s="986" t="s">
        <v>598</v>
      </c>
      <c r="DW33" s="987"/>
      <c r="DX33" s="987"/>
      <c r="DY33" s="987"/>
      <c r="DZ33" s="988"/>
      <c r="EA33" s="233"/>
    </row>
    <row r="34" spans="1:131" s="234" customFormat="1" ht="26.25" customHeight="1" x14ac:dyDescent="0.2">
      <c r="A34" s="253">
        <v>7</v>
      </c>
      <c r="B34" s="1037" t="s">
        <v>388</v>
      </c>
      <c r="C34" s="1038"/>
      <c r="D34" s="1038"/>
      <c r="E34" s="1038"/>
      <c r="F34" s="1038"/>
      <c r="G34" s="1038"/>
      <c r="H34" s="1038"/>
      <c r="I34" s="1038"/>
      <c r="J34" s="1038"/>
      <c r="K34" s="1038"/>
      <c r="L34" s="1038"/>
      <c r="M34" s="1038"/>
      <c r="N34" s="1038"/>
      <c r="O34" s="1038"/>
      <c r="P34" s="1039"/>
      <c r="Q34" s="1044">
        <v>1072</v>
      </c>
      <c r="R34" s="1041"/>
      <c r="S34" s="1041"/>
      <c r="T34" s="1041"/>
      <c r="U34" s="1041"/>
      <c r="V34" s="1041">
        <v>1072</v>
      </c>
      <c r="W34" s="1041"/>
      <c r="X34" s="1041"/>
      <c r="Y34" s="1041"/>
      <c r="Z34" s="1041"/>
      <c r="AA34" s="1041">
        <v>0</v>
      </c>
      <c r="AB34" s="1041"/>
      <c r="AC34" s="1041"/>
      <c r="AD34" s="1041"/>
      <c r="AE34" s="1045"/>
      <c r="AF34" s="1040" t="s">
        <v>562</v>
      </c>
      <c r="AG34" s="1041"/>
      <c r="AH34" s="1041"/>
      <c r="AI34" s="1041"/>
      <c r="AJ34" s="1042"/>
      <c r="AK34" s="974">
        <v>200</v>
      </c>
      <c r="AL34" s="965"/>
      <c r="AM34" s="965"/>
      <c r="AN34" s="965"/>
      <c r="AO34" s="965"/>
      <c r="AP34" s="965">
        <v>6123</v>
      </c>
      <c r="AQ34" s="965"/>
      <c r="AR34" s="965"/>
      <c r="AS34" s="965"/>
      <c r="AT34" s="965"/>
      <c r="AU34" s="965">
        <v>1637</v>
      </c>
      <c r="AV34" s="965"/>
      <c r="AW34" s="965"/>
      <c r="AX34" s="965"/>
      <c r="AY34" s="965"/>
      <c r="AZ34" s="1043" t="s">
        <v>560</v>
      </c>
      <c r="BA34" s="1043"/>
      <c r="BB34" s="1043"/>
      <c r="BC34" s="1043"/>
      <c r="BD34" s="1043"/>
      <c r="BE34" s="1035" t="s">
        <v>387</v>
      </c>
      <c r="BF34" s="1035"/>
      <c r="BG34" s="1035"/>
      <c r="BH34" s="1035"/>
      <c r="BI34" s="1036"/>
      <c r="BJ34" s="239"/>
      <c r="BK34" s="239"/>
      <c r="BL34" s="239"/>
      <c r="BM34" s="239"/>
      <c r="BN34" s="239"/>
      <c r="BO34" s="252"/>
      <c r="BP34" s="252"/>
      <c r="BQ34" s="249">
        <v>28</v>
      </c>
      <c r="BR34" s="250"/>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233"/>
    </row>
    <row r="35" spans="1:131" s="234" customFormat="1" ht="26.25" customHeight="1" x14ac:dyDescent="0.2">
      <c r="A35" s="253">
        <v>8</v>
      </c>
      <c r="B35" s="1037"/>
      <c r="C35" s="1038"/>
      <c r="D35" s="1038"/>
      <c r="E35" s="1038"/>
      <c r="F35" s="1038"/>
      <c r="G35" s="1038"/>
      <c r="H35" s="1038"/>
      <c r="I35" s="1038"/>
      <c r="J35" s="1038"/>
      <c r="K35" s="1038"/>
      <c r="L35" s="1038"/>
      <c r="M35" s="1038"/>
      <c r="N35" s="1038"/>
      <c r="O35" s="1038"/>
      <c r="P35" s="1039"/>
      <c r="Q35" s="1044"/>
      <c r="R35" s="1041"/>
      <c r="S35" s="1041"/>
      <c r="T35" s="1041"/>
      <c r="U35" s="1041"/>
      <c r="V35" s="1041"/>
      <c r="W35" s="1041"/>
      <c r="X35" s="1041"/>
      <c r="Y35" s="1041"/>
      <c r="Z35" s="1041"/>
      <c r="AA35" s="1041"/>
      <c r="AB35" s="1041"/>
      <c r="AC35" s="1041"/>
      <c r="AD35" s="1041"/>
      <c r="AE35" s="1045"/>
      <c r="AF35" s="1040"/>
      <c r="AG35" s="1041"/>
      <c r="AH35" s="1041"/>
      <c r="AI35" s="1041"/>
      <c r="AJ35" s="1042"/>
      <c r="AK35" s="974"/>
      <c r="AL35" s="965"/>
      <c r="AM35" s="965"/>
      <c r="AN35" s="965"/>
      <c r="AO35" s="965"/>
      <c r="AP35" s="965"/>
      <c r="AQ35" s="965"/>
      <c r="AR35" s="965"/>
      <c r="AS35" s="965"/>
      <c r="AT35" s="965"/>
      <c r="AU35" s="965"/>
      <c r="AV35" s="965"/>
      <c r="AW35" s="965"/>
      <c r="AX35" s="965"/>
      <c r="AY35" s="965"/>
      <c r="AZ35" s="1043"/>
      <c r="BA35" s="1043"/>
      <c r="BB35" s="1043"/>
      <c r="BC35" s="1043"/>
      <c r="BD35" s="1043"/>
      <c r="BE35" s="1035"/>
      <c r="BF35" s="1035"/>
      <c r="BG35" s="1035"/>
      <c r="BH35" s="1035"/>
      <c r="BI35" s="1036"/>
      <c r="BJ35" s="239"/>
      <c r="BK35" s="239"/>
      <c r="BL35" s="239"/>
      <c r="BM35" s="239"/>
      <c r="BN35" s="239"/>
      <c r="BO35" s="252"/>
      <c r="BP35" s="252"/>
      <c r="BQ35" s="249">
        <v>29</v>
      </c>
      <c r="BR35" s="250"/>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233"/>
    </row>
    <row r="36" spans="1:131" s="234" customFormat="1" ht="26.25" customHeight="1" x14ac:dyDescent="0.2">
      <c r="A36" s="253">
        <v>9</v>
      </c>
      <c r="B36" s="1037"/>
      <c r="C36" s="1038"/>
      <c r="D36" s="1038"/>
      <c r="E36" s="1038"/>
      <c r="F36" s="1038"/>
      <c r="G36" s="1038"/>
      <c r="H36" s="1038"/>
      <c r="I36" s="1038"/>
      <c r="J36" s="1038"/>
      <c r="K36" s="1038"/>
      <c r="L36" s="1038"/>
      <c r="M36" s="1038"/>
      <c r="N36" s="1038"/>
      <c r="O36" s="1038"/>
      <c r="P36" s="1039"/>
      <c r="Q36" s="1044"/>
      <c r="R36" s="1041"/>
      <c r="S36" s="1041"/>
      <c r="T36" s="1041"/>
      <c r="U36" s="1041"/>
      <c r="V36" s="1041"/>
      <c r="W36" s="1041"/>
      <c r="X36" s="1041"/>
      <c r="Y36" s="1041"/>
      <c r="Z36" s="1041"/>
      <c r="AA36" s="1041"/>
      <c r="AB36" s="1041"/>
      <c r="AC36" s="1041"/>
      <c r="AD36" s="1041"/>
      <c r="AE36" s="1045"/>
      <c r="AF36" s="1040"/>
      <c r="AG36" s="1041"/>
      <c r="AH36" s="1041"/>
      <c r="AI36" s="1041"/>
      <c r="AJ36" s="1042"/>
      <c r="AK36" s="974"/>
      <c r="AL36" s="965"/>
      <c r="AM36" s="965"/>
      <c r="AN36" s="965"/>
      <c r="AO36" s="965"/>
      <c r="AP36" s="965"/>
      <c r="AQ36" s="965"/>
      <c r="AR36" s="965"/>
      <c r="AS36" s="965"/>
      <c r="AT36" s="965"/>
      <c r="AU36" s="965"/>
      <c r="AV36" s="965"/>
      <c r="AW36" s="965"/>
      <c r="AX36" s="965"/>
      <c r="AY36" s="965"/>
      <c r="AZ36" s="1043"/>
      <c r="BA36" s="1043"/>
      <c r="BB36" s="1043"/>
      <c r="BC36" s="1043"/>
      <c r="BD36" s="1043"/>
      <c r="BE36" s="1035"/>
      <c r="BF36" s="1035"/>
      <c r="BG36" s="1035"/>
      <c r="BH36" s="1035"/>
      <c r="BI36" s="1036"/>
      <c r="BJ36" s="239"/>
      <c r="BK36" s="239"/>
      <c r="BL36" s="239"/>
      <c r="BM36" s="239"/>
      <c r="BN36" s="239"/>
      <c r="BO36" s="252"/>
      <c r="BP36" s="252"/>
      <c r="BQ36" s="249">
        <v>30</v>
      </c>
      <c r="BR36" s="250"/>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233"/>
    </row>
    <row r="37" spans="1:131" s="234" customFormat="1" ht="26.25" customHeight="1" x14ac:dyDescent="0.2">
      <c r="A37" s="253">
        <v>10</v>
      </c>
      <c r="B37" s="1037"/>
      <c r="C37" s="1038"/>
      <c r="D37" s="1038"/>
      <c r="E37" s="1038"/>
      <c r="F37" s="1038"/>
      <c r="G37" s="1038"/>
      <c r="H37" s="1038"/>
      <c r="I37" s="1038"/>
      <c r="J37" s="1038"/>
      <c r="K37" s="1038"/>
      <c r="L37" s="1038"/>
      <c r="M37" s="1038"/>
      <c r="N37" s="1038"/>
      <c r="O37" s="1038"/>
      <c r="P37" s="1039"/>
      <c r="Q37" s="1044"/>
      <c r="R37" s="1041"/>
      <c r="S37" s="1041"/>
      <c r="T37" s="1041"/>
      <c r="U37" s="1041"/>
      <c r="V37" s="1041"/>
      <c r="W37" s="1041"/>
      <c r="X37" s="1041"/>
      <c r="Y37" s="1041"/>
      <c r="Z37" s="1041"/>
      <c r="AA37" s="1041"/>
      <c r="AB37" s="1041"/>
      <c r="AC37" s="1041"/>
      <c r="AD37" s="1041"/>
      <c r="AE37" s="1045"/>
      <c r="AF37" s="1040"/>
      <c r="AG37" s="1041"/>
      <c r="AH37" s="1041"/>
      <c r="AI37" s="1041"/>
      <c r="AJ37" s="1042"/>
      <c r="AK37" s="974"/>
      <c r="AL37" s="965"/>
      <c r="AM37" s="965"/>
      <c r="AN37" s="965"/>
      <c r="AO37" s="965"/>
      <c r="AP37" s="965"/>
      <c r="AQ37" s="965"/>
      <c r="AR37" s="965"/>
      <c r="AS37" s="965"/>
      <c r="AT37" s="965"/>
      <c r="AU37" s="965"/>
      <c r="AV37" s="965"/>
      <c r="AW37" s="965"/>
      <c r="AX37" s="965"/>
      <c r="AY37" s="965"/>
      <c r="AZ37" s="1043"/>
      <c r="BA37" s="1043"/>
      <c r="BB37" s="1043"/>
      <c r="BC37" s="1043"/>
      <c r="BD37" s="1043"/>
      <c r="BE37" s="1035"/>
      <c r="BF37" s="1035"/>
      <c r="BG37" s="1035"/>
      <c r="BH37" s="1035"/>
      <c r="BI37" s="1036"/>
      <c r="BJ37" s="239"/>
      <c r="BK37" s="239"/>
      <c r="BL37" s="239"/>
      <c r="BM37" s="239"/>
      <c r="BN37" s="239"/>
      <c r="BO37" s="252"/>
      <c r="BP37" s="252"/>
      <c r="BQ37" s="249">
        <v>31</v>
      </c>
      <c r="BR37" s="250"/>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233"/>
    </row>
    <row r="38" spans="1:131" s="234" customFormat="1" ht="26.25" customHeight="1" x14ac:dyDescent="0.2">
      <c r="A38" s="253">
        <v>11</v>
      </c>
      <c r="B38" s="1037"/>
      <c r="C38" s="1038"/>
      <c r="D38" s="1038"/>
      <c r="E38" s="1038"/>
      <c r="F38" s="1038"/>
      <c r="G38" s="1038"/>
      <c r="H38" s="1038"/>
      <c r="I38" s="1038"/>
      <c r="J38" s="1038"/>
      <c r="K38" s="1038"/>
      <c r="L38" s="1038"/>
      <c r="M38" s="1038"/>
      <c r="N38" s="1038"/>
      <c r="O38" s="1038"/>
      <c r="P38" s="1039"/>
      <c r="Q38" s="1044"/>
      <c r="R38" s="1041"/>
      <c r="S38" s="1041"/>
      <c r="T38" s="1041"/>
      <c r="U38" s="1041"/>
      <c r="V38" s="1041"/>
      <c r="W38" s="1041"/>
      <c r="X38" s="1041"/>
      <c r="Y38" s="1041"/>
      <c r="Z38" s="1041"/>
      <c r="AA38" s="1041"/>
      <c r="AB38" s="1041"/>
      <c r="AC38" s="1041"/>
      <c r="AD38" s="1041"/>
      <c r="AE38" s="1045"/>
      <c r="AF38" s="1040"/>
      <c r="AG38" s="1041"/>
      <c r="AH38" s="1041"/>
      <c r="AI38" s="1041"/>
      <c r="AJ38" s="1042"/>
      <c r="AK38" s="974"/>
      <c r="AL38" s="965"/>
      <c r="AM38" s="965"/>
      <c r="AN38" s="965"/>
      <c r="AO38" s="965"/>
      <c r="AP38" s="965"/>
      <c r="AQ38" s="965"/>
      <c r="AR38" s="965"/>
      <c r="AS38" s="965"/>
      <c r="AT38" s="965"/>
      <c r="AU38" s="965"/>
      <c r="AV38" s="965"/>
      <c r="AW38" s="965"/>
      <c r="AX38" s="965"/>
      <c r="AY38" s="965"/>
      <c r="AZ38" s="1043"/>
      <c r="BA38" s="1043"/>
      <c r="BB38" s="1043"/>
      <c r="BC38" s="1043"/>
      <c r="BD38" s="1043"/>
      <c r="BE38" s="1035"/>
      <c r="BF38" s="1035"/>
      <c r="BG38" s="1035"/>
      <c r="BH38" s="1035"/>
      <c r="BI38" s="1036"/>
      <c r="BJ38" s="239"/>
      <c r="BK38" s="239"/>
      <c r="BL38" s="239"/>
      <c r="BM38" s="239"/>
      <c r="BN38" s="239"/>
      <c r="BO38" s="252"/>
      <c r="BP38" s="252"/>
      <c r="BQ38" s="249">
        <v>32</v>
      </c>
      <c r="BR38" s="250"/>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233"/>
    </row>
    <row r="39" spans="1:131" s="234" customFormat="1" ht="26.25" customHeight="1" x14ac:dyDescent="0.2">
      <c r="A39" s="253">
        <v>12</v>
      </c>
      <c r="B39" s="1037"/>
      <c r="C39" s="1038"/>
      <c r="D39" s="1038"/>
      <c r="E39" s="1038"/>
      <c r="F39" s="1038"/>
      <c r="G39" s="1038"/>
      <c r="H39" s="1038"/>
      <c r="I39" s="1038"/>
      <c r="J39" s="1038"/>
      <c r="K39" s="1038"/>
      <c r="L39" s="1038"/>
      <c r="M39" s="1038"/>
      <c r="N39" s="1038"/>
      <c r="O39" s="1038"/>
      <c r="P39" s="1039"/>
      <c r="Q39" s="1044"/>
      <c r="R39" s="1041"/>
      <c r="S39" s="1041"/>
      <c r="T39" s="1041"/>
      <c r="U39" s="1041"/>
      <c r="V39" s="1041"/>
      <c r="W39" s="1041"/>
      <c r="X39" s="1041"/>
      <c r="Y39" s="1041"/>
      <c r="Z39" s="1041"/>
      <c r="AA39" s="1041"/>
      <c r="AB39" s="1041"/>
      <c r="AC39" s="1041"/>
      <c r="AD39" s="1041"/>
      <c r="AE39" s="1045"/>
      <c r="AF39" s="1040"/>
      <c r="AG39" s="1041"/>
      <c r="AH39" s="1041"/>
      <c r="AI39" s="1041"/>
      <c r="AJ39" s="1042"/>
      <c r="AK39" s="974"/>
      <c r="AL39" s="965"/>
      <c r="AM39" s="965"/>
      <c r="AN39" s="965"/>
      <c r="AO39" s="965"/>
      <c r="AP39" s="965"/>
      <c r="AQ39" s="965"/>
      <c r="AR39" s="965"/>
      <c r="AS39" s="965"/>
      <c r="AT39" s="965"/>
      <c r="AU39" s="965"/>
      <c r="AV39" s="965"/>
      <c r="AW39" s="965"/>
      <c r="AX39" s="965"/>
      <c r="AY39" s="965"/>
      <c r="AZ39" s="1043"/>
      <c r="BA39" s="1043"/>
      <c r="BB39" s="1043"/>
      <c r="BC39" s="1043"/>
      <c r="BD39" s="1043"/>
      <c r="BE39" s="1035"/>
      <c r="BF39" s="1035"/>
      <c r="BG39" s="1035"/>
      <c r="BH39" s="1035"/>
      <c r="BI39" s="1036"/>
      <c r="BJ39" s="239"/>
      <c r="BK39" s="239"/>
      <c r="BL39" s="239"/>
      <c r="BM39" s="239"/>
      <c r="BN39" s="239"/>
      <c r="BO39" s="252"/>
      <c r="BP39" s="252"/>
      <c r="BQ39" s="249">
        <v>33</v>
      </c>
      <c r="BR39" s="250"/>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233"/>
    </row>
    <row r="40" spans="1:131" s="234" customFormat="1" ht="26.25" customHeight="1" x14ac:dyDescent="0.2">
      <c r="A40" s="248">
        <v>13</v>
      </c>
      <c r="B40" s="1037"/>
      <c r="C40" s="1038"/>
      <c r="D40" s="1038"/>
      <c r="E40" s="1038"/>
      <c r="F40" s="1038"/>
      <c r="G40" s="1038"/>
      <c r="H40" s="1038"/>
      <c r="I40" s="1038"/>
      <c r="J40" s="1038"/>
      <c r="K40" s="1038"/>
      <c r="L40" s="1038"/>
      <c r="M40" s="1038"/>
      <c r="N40" s="1038"/>
      <c r="O40" s="1038"/>
      <c r="P40" s="1039"/>
      <c r="Q40" s="1044"/>
      <c r="R40" s="1041"/>
      <c r="S40" s="1041"/>
      <c r="T40" s="1041"/>
      <c r="U40" s="1041"/>
      <c r="V40" s="1041"/>
      <c r="W40" s="1041"/>
      <c r="X40" s="1041"/>
      <c r="Y40" s="1041"/>
      <c r="Z40" s="1041"/>
      <c r="AA40" s="1041"/>
      <c r="AB40" s="1041"/>
      <c r="AC40" s="1041"/>
      <c r="AD40" s="1041"/>
      <c r="AE40" s="1045"/>
      <c r="AF40" s="1040"/>
      <c r="AG40" s="1041"/>
      <c r="AH40" s="1041"/>
      <c r="AI40" s="1041"/>
      <c r="AJ40" s="1042"/>
      <c r="AK40" s="974"/>
      <c r="AL40" s="965"/>
      <c r="AM40" s="965"/>
      <c r="AN40" s="965"/>
      <c r="AO40" s="965"/>
      <c r="AP40" s="965"/>
      <c r="AQ40" s="965"/>
      <c r="AR40" s="965"/>
      <c r="AS40" s="965"/>
      <c r="AT40" s="965"/>
      <c r="AU40" s="965"/>
      <c r="AV40" s="965"/>
      <c r="AW40" s="965"/>
      <c r="AX40" s="965"/>
      <c r="AY40" s="965"/>
      <c r="AZ40" s="1043"/>
      <c r="BA40" s="1043"/>
      <c r="BB40" s="1043"/>
      <c r="BC40" s="1043"/>
      <c r="BD40" s="1043"/>
      <c r="BE40" s="1035"/>
      <c r="BF40" s="1035"/>
      <c r="BG40" s="1035"/>
      <c r="BH40" s="1035"/>
      <c r="BI40" s="1036"/>
      <c r="BJ40" s="239"/>
      <c r="BK40" s="239"/>
      <c r="BL40" s="239"/>
      <c r="BM40" s="239"/>
      <c r="BN40" s="239"/>
      <c r="BO40" s="252"/>
      <c r="BP40" s="252"/>
      <c r="BQ40" s="249">
        <v>34</v>
      </c>
      <c r="BR40" s="250"/>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233"/>
    </row>
    <row r="41" spans="1:131" s="234" customFormat="1" ht="26.25" customHeight="1" x14ac:dyDescent="0.2">
      <c r="A41" s="248">
        <v>14</v>
      </c>
      <c r="B41" s="1037"/>
      <c r="C41" s="1038"/>
      <c r="D41" s="1038"/>
      <c r="E41" s="1038"/>
      <c r="F41" s="1038"/>
      <c r="G41" s="1038"/>
      <c r="H41" s="1038"/>
      <c r="I41" s="1038"/>
      <c r="J41" s="1038"/>
      <c r="K41" s="1038"/>
      <c r="L41" s="1038"/>
      <c r="M41" s="1038"/>
      <c r="N41" s="1038"/>
      <c r="O41" s="1038"/>
      <c r="P41" s="1039"/>
      <c r="Q41" s="1044"/>
      <c r="R41" s="1041"/>
      <c r="S41" s="1041"/>
      <c r="T41" s="1041"/>
      <c r="U41" s="1041"/>
      <c r="V41" s="1041"/>
      <c r="W41" s="1041"/>
      <c r="X41" s="1041"/>
      <c r="Y41" s="1041"/>
      <c r="Z41" s="1041"/>
      <c r="AA41" s="1041"/>
      <c r="AB41" s="1041"/>
      <c r="AC41" s="1041"/>
      <c r="AD41" s="1041"/>
      <c r="AE41" s="1045"/>
      <c r="AF41" s="1040"/>
      <c r="AG41" s="1041"/>
      <c r="AH41" s="1041"/>
      <c r="AI41" s="1041"/>
      <c r="AJ41" s="1042"/>
      <c r="AK41" s="974"/>
      <c r="AL41" s="965"/>
      <c r="AM41" s="965"/>
      <c r="AN41" s="965"/>
      <c r="AO41" s="965"/>
      <c r="AP41" s="965"/>
      <c r="AQ41" s="965"/>
      <c r="AR41" s="965"/>
      <c r="AS41" s="965"/>
      <c r="AT41" s="965"/>
      <c r="AU41" s="965"/>
      <c r="AV41" s="965"/>
      <c r="AW41" s="965"/>
      <c r="AX41" s="965"/>
      <c r="AY41" s="965"/>
      <c r="AZ41" s="1043"/>
      <c r="BA41" s="1043"/>
      <c r="BB41" s="1043"/>
      <c r="BC41" s="1043"/>
      <c r="BD41" s="1043"/>
      <c r="BE41" s="1035"/>
      <c r="BF41" s="1035"/>
      <c r="BG41" s="1035"/>
      <c r="BH41" s="1035"/>
      <c r="BI41" s="1036"/>
      <c r="BJ41" s="239"/>
      <c r="BK41" s="239"/>
      <c r="BL41" s="239"/>
      <c r="BM41" s="239"/>
      <c r="BN41" s="239"/>
      <c r="BO41" s="252"/>
      <c r="BP41" s="252"/>
      <c r="BQ41" s="249">
        <v>35</v>
      </c>
      <c r="BR41" s="250"/>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233"/>
    </row>
    <row r="42" spans="1:131" s="234" customFormat="1" ht="26.25" customHeight="1" x14ac:dyDescent="0.2">
      <c r="A42" s="248">
        <v>15</v>
      </c>
      <c r="B42" s="1037"/>
      <c r="C42" s="1038"/>
      <c r="D42" s="1038"/>
      <c r="E42" s="1038"/>
      <c r="F42" s="1038"/>
      <c r="G42" s="1038"/>
      <c r="H42" s="1038"/>
      <c r="I42" s="1038"/>
      <c r="J42" s="1038"/>
      <c r="K42" s="1038"/>
      <c r="L42" s="1038"/>
      <c r="M42" s="1038"/>
      <c r="N42" s="1038"/>
      <c r="O42" s="1038"/>
      <c r="P42" s="1039"/>
      <c r="Q42" s="1044"/>
      <c r="R42" s="1041"/>
      <c r="S42" s="1041"/>
      <c r="T42" s="1041"/>
      <c r="U42" s="1041"/>
      <c r="V42" s="1041"/>
      <c r="W42" s="1041"/>
      <c r="X42" s="1041"/>
      <c r="Y42" s="1041"/>
      <c r="Z42" s="1041"/>
      <c r="AA42" s="1041"/>
      <c r="AB42" s="1041"/>
      <c r="AC42" s="1041"/>
      <c r="AD42" s="1041"/>
      <c r="AE42" s="1045"/>
      <c r="AF42" s="1040"/>
      <c r="AG42" s="1041"/>
      <c r="AH42" s="1041"/>
      <c r="AI42" s="1041"/>
      <c r="AJ42" s="1042"/>
      <c r="AK42" s="974"/>
      <c r="AL42" s="965"/>
      <c r="AM42" s="965"/>
      <c r="AN42" s="965"/>
      <c r="AO42" s="965"/>
      <c r="AP42" s="965"/>
      <c r="AQ42" s="965"/>
      <c r="AR42" s="965"/>
      <c r="AS42" s="965"/>
      <c r="AT42" s="965"/>
      <c r="AU42" s="965"/>
      <c r="AV42" s="965"/>
      <c r="AW42" s="965"/>
      <c r="AX42" s="965"/>
      <c r="AY42" s="965"/>
      <c r="AZ42" s="1043"/>
      <c r="BA42" s="1043"/>
      <c r="BB42" s="1043"/>
      <c r="BC42" s="1043"/>
      <c r="BD42" s="1043"/>
      <c r="BE42" s="1035"/>
      <c r="BF42" s="1035"/>
      <c r="BG42" s="1035"/>
      <c r="BH42" s="1035"/>
      <c r="BI42" s="1036"/>
      <c r="BJ42" s="239"/>
      <c r="BK42" s="239"/>
      <c r="BL42" s="239"/>
      <c r="BM42" s="239"/>
      <c r="BN42" s="239"/>
      <c r="BO42" s="252"/>
      <c r="BP42" s="252"/>
      <c r="BQ42" s="249">
        <v>36</v>
      </c>
      <c r="BR42" s="250"/>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233"/>
    </row>
    <row r="43" spans="1:131" s="234" customFormat="1" ht="26.25" customHeight="1" x14ac:dyDescent="0.2">
      <c r="A43" s="248">
        <v>16</v>
      </c>
      <c r="B43" s="1037"/>
      <c r="C43" s="1038"/>
      <c r="D43" s="1038"/>
      <c r="E43" s="1038"/>
      <c r="F43" s="1038"/>
      <c r="G43" s="1038"/>
      <c r="H43" s="1038"/>
      <c r="I43" s="1038"/>
      <c r="J43" s="1038"/>
      <c r="K43" s="1038"/>
      <c r="L43" s="1038"/>
      <c r="M43" s="1038"/>
      <c r="N43" s="1038"/>
      <c r="O43" s="1038"/>
      <c r="P43" s="1039"/>
      <c r="Q43" s="1044"/>
      <c r="R43" s="1041"/>
      <c r="S43" s="1041"/>
      <c r="T43" s="1041"/>
      <c r="U43" s="1041"/>
      <c r="V43" s="1041"/>
      <c r="W43" s="1041"/>
      <c r="X43" s="1041"/>
      <c r="Y43" s="1041"/>
      <c r="Z43" s="1041"/>
      <c r="AA43" s="1041"/>
      <c r="AB43" s="1041"/>
      <c r="AC43" s="1041"/>
      <c r="AD43" s="1041"/>
      <c r="AE43" s="1045"/>
      <c r="AF43" s="1040"/>
      <c r="AG43" s="1041"/>
      <c r="AH43" s="1041"/>
      <c r="AI43" s="1041"/>
      <c r="AJ43" s="1042"/>
      <c r="AK43" s="974"/>
      <c r="AL43" s="965"/>
      <c r="AM43" s="965"/>
      <c r="AN43" s="965"/>
      <c r="AO43" s="965"/>
      <c r="AP43" s="965"/>
      <c r="AQ43" s="965"/>
      <c r="AR43" s="965"/>
      <c r="AS43" s="965"/>
      <c r="AT43" s="965"/>
      <c r="AU43" s="965"/>
      <c r="AV43" s="965"/>
      <c r="AW43" s="965"/>
      <c r="AX43" s="965"/>
      <c r="AY43" s="965"/>
      <c r="AZ43" s="1043"/>
      <c r="BA43" s="1043"/>
      <c r="BB43" s="1043"/>
      <c r="BC43" s="1043"/>
      <c r="BD43" s="1043"/>
      <c r="BE43" s="1035"/>
      <c r="BF43" s="1035"/>
      <c r="BG43" s="1035"/>
      <c r="BH43" s="1035"/>
      <c r="BI43" s="1036"/>
      <c r="BJ43" s="239"/>
      <c r="BK43" s="239"/>
      <c r="BL43" s="239"/>
      <c r="BM43" s="239"/>
      <c r="BN43" s="239"/>
      <c r="BO43" s="252"/>
      <c r="BP43" s="252"/>
      <c r="BQ43" s="249">
        <v>37</v>
      </c>
      <c r="BR43" s="250"/>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233"/>
    </row>
    <row r="44" spans="1:131" s="234" customFormat="1" ht="26.25" customHeight="1" x14ac:dyDescent="0.2">
      <c r="A44" s="248">
        <v>17</v>
      </c>
      <c r="B44" s="1037"/>
      <c r="C44" s="1038"/>
      <c r="D44" s="1038"/>
      <c r="E44" s="1038"/>
      <c r="F44" s="1038"/>
      <c r="G44" s="1038"/>
      <c r="H44" s="1038"/>
      <c r="I44" s="1038"/>
      <c r="J44" s="1038"/>
      <c r="K44" s="1038"/>
      <c r="L44" s="1038"/>
      <c r="M44" s="1038"/>
      <c r="N44" s="1038"/>
      <c r="O44" s="1038"/>
      <c r="P44" s="1039"/>
      <c r="Q44" s="1044"/>
      <c r="R44" s="1041"/>
      <c r="S44" s="1041"/>
      <c r="T44" s="1041"/>
      <c r="U44" s="1041"/>
      <c r="V44" s="1041"/>
      <c r="W44" s="1041"/>
      <c r="X44" s="1041"/>
      <c r="Y44" s="1041"/>
      <c r="Z44" s="1041"/>
      <c r="AA44" s="1041"/>
      <c r="AB44" s="1041"/>
      <c r="AC44" s="1041"/>
      <c r="AD44" s="1041"/>
      <c r="AE44" s="1045"/>
      <c r="AF44" s="1040"/>
      <c r="AG44" s="1041"/>
      <c r="AH44" s="1041"/>
      <c r="AI44" s="1041"/>
      <c r="AJ44" s="1042"/>
      <c r="AK44" s="974"/>
      <c r="AL44" s="965"/>
      <c r="AM44" s="965"/>
      <c r="AN44" s="965"/>
      <c r="AO44" s="965"/>
      <c r="AP44" s="965"/>
      <c r="AQ44" s="965"/>
      <c r="AR44" s="965"/>
      <c r="AS44" s="965"/>
      <c r="AT44" s="965"/>
      <c r="AU44" s="965"/>
      <c r="AV44" s="965"/>
      <c r="AW44" s="965"/>
      <c r="AX44" s="965"/>
      <c r="AY44" s="965"/>
      <c r="AZ44" s="1043"/>
      <c r="BA44" s="1043"/>
      <c r="BB44" s="1043"/>
      <c r="BC44" s="1043"/>
      <c r="BD44" s="1043"/>
      <c r="BE44" s="1035"/>
      <c r="BF44" s="1035"/>
      <c r="BG44" s="1035"/>
      <c r="BH44" s="1035"/>
      <c r="BI44" s="1036"/>
      <c r="BJ44" s="239"/>
      <c r="BK44" s="239"/>
      <c r="BL44" s="239"/>
      <c r="BM44" s="239"/>
      <c r="BN44" s="239"/>
      <c r="BO44" s="252"/>
      <c r="BP44" s="252"/>
      <c r="BQ44" s="249">
        <v>38</v>
      </c>
      <c r="BR44" s="250"/>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233"/>
    </row>
    <row r="45" spans="1:131" s="234" customFormat="1" ht="26.25" customHeight="1" x14ac:dyDescent="0.2">
      <c r="A45" s="248">
        <v>18</v>
      </c>
      <c r="B45" s="1037"/>
      <c r="C45" s="1038"/>
      <c r="D45" s="1038"/>
      <c r="E45" s="1038"/>
      <c r="F45" s="1038"/>
      <c r="G45" s="1038"/>
      <c r="H45" s="1038"/>
      <c r="I45" s="1038"/>
      <c r="J45" s="1038"/>
      <c r="K45" s="1038"/>
      <c r="L45" s="1038"/>
      <c r="M45" s="1038"/>
      <c r="N45" s="1038"/>
      <c r="O45" s="1038"/>
      <c r="P45" s="1039"/>
      <c r="Q45" s="1044"/>
      <c r="R45" s="1041"/>
      <c r="S45" s="1041"/>
      <c r="T45" s="1041"/>
      <c r="U45" s="1041"/>
      <c r="V45" s="1041"/>
      <c r="W45" s="1041"/>
      <c r="X45" s="1041"/>
      <c r="Y45" s="1041"/>
      <c r="Z45" s="1041"/>
      <c r="AA45" s="1041"/>
      <c r="AB45" s="1041"/>
      <c r="AC45" s="1041"/>
      <c r="AD45" s="1041"/>
      <c r="AE45" s="1045"/>
      <c r="AF45" s="1040"/>
      <c r="AG45" s="1041"/>
      <c r="AH45" s="1041"/>
      <c r="AI45" s="1041"/>
      <c r="AJ45" s="1042"/>
      <c r="AK45" s="974"/>
      <c r="AL45" s="965"/>
      <c r="AM45" s="965"/>
      <c r="AN45" s="965"/>
      <c r="AO45" s="965"/>
      <c r="AP45" s="965"/>
      <c r="AQ45" s="965"/>
      <c r="AR45" s="965"/>
      <c r="AS45" s="965"/>
      <c r="AT45" s="965"/>
      <c r="AU45" s="965"/>
      <c r="AV45" s="965"/>
      <c r="AW45" s="965"/>
      <c r="AX45" s="965"/>
      <c r="AY45" s="965"/>
      <c r="AZ45" s="1043"/>
      <c r="BA45" s="1043"/>
      <c r="BB45" s="1043"/>
      <c r="BC45" s="1043"/>
      <c r="BD45" s="1043"/>
      <c r="BE45" s="1035"/>
      <c r="BF45" s="1035"/>
      <c r="BG45" s="1035"/>
      <c r="BH45" s="1035"/>
      <c r="BI45" s="1036"/>
      <c r="BJ45" s="239"/>
      <c r="BK45" s="239"/>
      <c r="BL45" s="239"/>
      <c r="BM45" s="239"/>
      <c r="BN45" s="239"/>
      <c r="BO45" s="252"/>
      <c r="BP45" s="252"/>
      <c r="BQ45" s="249">
        <v>39</v>
      </c>
      <c r="BR45" s="250"/>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233"/>
    </row>
    <row r="46" spans="1:131" s="234" customFormat="1" ht="26.25" customHeight="1" x14ac:dyDescent="0.2">
      <c r="A46" s="248">
        <v>19</v>
      </c>
      <c r="B46" s="1037"/>
      <c r="C46" s="1038"/>
      <c r="D46" s="1038"/>
      <c r="E46" s="1038"/>
      <c r="F46" s="1038"/>
      <c r="G46" s="1038"/>
      <c r="H46" s="1038"/>
      <c r="I46" s="1038"/>
      <c r="J46" s="1038"/>
      <c r="K46" s="1038"/>
      <c r="L46" s="1038"/>
      <c r="M46" s="1038"/>
      <c r="N46" s="1038"/>
      <c r="O46" s="1038"/>
      <c r="P46" s="1039"/>
      <c r="Q46" s="1044"/>
      <c r="R46" s="1041"/>
      <c r="S46" s="1041"/>
      <c r="T46" s="1041"/>
      <c r="U46" s="1041"/>
      <c r="V46" s="1041"/>
      <c r="W46" s="1041"/>
      <c r="X46" s="1041"/>
      <c r="Y46" s="1041"/>
      <c r="Z46" s="1041"/>
      <c r="AA46" s="1041"/>
      <c r="AB46" s="1041"/>
      <c r="AC46" s="1041"/>
      <c r="AD46" s="1041"/>
      <c r="AE46" s="1045"/>
      <c r="AF46" s="1040"/>
      <c r="AG46" s="1041"/>
      <c r="AH46" s="1041"/>
      <c r="AI46" s="1041"/>
      <c r="AJ46" s="1042"/>
      <c r="AK46" s="974"/>
      <c r="AL46" s="965"/>
      <c r="AM46" s="965"/>
      <c r="AN46" s="965"/>
      <c r="AO46" s="965"/>
      <c r="AP46" s="965"/>
      <c r="AQ46" s="965"/>
      <c r="AR46" s="965"/>
      <c r="AS46" s="965"/>
      <c r="AT46" s="965"/>
      <c r="AU46" s="965"/>
      <c r="AV46" s="965"/>
      <c r="AW46" s="965"/>
      <c r="AX46" s="965"/>
      <c r="AY46" s="965"/>
      <c r="AZ46" s="1043"/>
      <c r="BA46" s="1043"/>
      <c r="BB46" s="1043"/>
      <c r="BC46" s="1043"/>
      <c r="BD46" s="1043"/>
      <c r="BE46" s="1035"/>
      <c r="BF46" s="1035"/>
      <c r="BG46" s="1035"/>
      <c r="BH46" s="1035"/>
      <c r="BI46" s="1036"/>
      <c r="BJ46" s="239"/>
      <c r="BK46" s="239"/>
      <c r="BL46" s="239"/>
      <c r="BM46" s="239"/>
      <c r="BN46" s="239"/>
      <c r="BO46" s="252"/>
      <c r="BP46" s="252"/>
      <c r="BQ46" s="249">
        <v>40</v>
      </c>
      <c r="BR46" s="250"/>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233"/>
    </row>
    <row r="47" spans="1:131" s="234" customFormat="1" ht="26.25" customHeight="1" x14ac:dyDescent="0.2">
      <c r="A47" s="248">
        <v>20</v>
      </c>
      <c r="B47" s="1037"/>
      <c r="C47" s="1038"/>
      <c r="D47" s="1038"/>
      <c r="E47" s="1038"/>
      <c r="F47" s="1038"/>
      <c r="G47" s="1038"/>
      <c r="H47" s="1038"/>
      <c r="I47" s="1038"/>
      <c r="J47" s="1038"/>
      <c r="K47" s="1038"/>
      <c r="L47" s="1038"/>
      <c r="M47" s="1038"/>
      <c r="N47" s="1038"/>
      <c r="O47" s="1038"/>
      <c r="P47" s="1039"/>
      <c r="Q47" s="1044"/>
      <c r="R47" s="1041"/>
      <c r="S47" s="1041"/>
      <c r="T47" s="1041"/>
      <c r="U47" s="1041"/>
      <c r="V47" s="1041"/>
      <c r="W47" s="1041"/>
      <c r="X47" s="1041"/>
      <c r="Y47" s="1041"/>
      <c r="Z47" s="1041"/>
      <c r="AA47" s="1041"/>
      <c r="AB47" s="1041"/>
      <c r="AC47" s="1041"/>
      <c r="AD47" s="1041"/>
      <c r="AE47" s="1045"/>
      <c r="AF47" s="1040"/>
      <c r="AG47" s="1041"/>
      <c r="AH47" s="1041"/>
      <c r="AI47" s="1041"/>
      <c r="AJ47" s="1042"/>
      <c r="AK47" s="974"/>
      <c r="AL47" s="965"/>
      <c r="AM47" s="965"/>
      <c r="AN47" s="965"/>
      <c r="AO47" s="965"/>
      <c r="AP47" s="965"/>
      <c r="AQ47" s="965"/>
      <c r="AR47" s="965"/>
      <c r="AS47" s="965"/>
      <c r="AT47" s="965"/>
      <c r="AU47" s="965"/>
      <c r="AV47" s="965"/>
      <c r="AW47" s="965"/>
      <c r="AX47" s="965"/>
      <c r="AY47" s="965"/>
      <c r="AZ47" s="1043"/>
      <c r="BA47" s="1043"/>
      <c r="BB47" s="1043"/>
      <c r="BC47" s="1043"/>
      <c r="BD47" s="1043"/>
      <c r="BE47" s="1035"/>
      <c r="BF47" s="1035"/>
      <c r="BG47" s="1035"/>
      <c r="BH47" s="1035"/>
      <c r="BI47" s="1036"/>
      <c r="BJ47" s="239"/>
      <c r="BK47" s="239"/>
      <c r="BL47" s="239"/>
      <c r="BM47" s="239"/>
      <c r="BN47" s="239"/>
      <c r="BO47" s="252"/>
      <c r="BP47" s="252"/>
      <c r="BQ47" s="249">
        <v>41</v>
      </c>
      <c r="BR47" s="250"/>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233"/>
    </row>
    <row r="48" spans="1:131" s="234" customFormat="1" ht="26.25" customHeight="1" x14ac:dyDescent="0.2">
      <c r="A48" s="248">
        <v>21</v>
      </c>
      <c r="B48" s="1037"/>
      <c r="C48" s="1038"/>
      <c r="D48" s="1038"/>
      <c r="E48" s="1038"/>
      <c r="F48" s="1038"/>
      <c r="G48" s="1038"/>
      <c r="H48" s="1038"/>
      <c r="I48" s="1038"/>
      <c r="J48" s="1038"/>
      <c r="K48" s="1038"/>
      <c r="L48" s="1038"/>
      <c r="M48" s="1038"/>
      <c r="N48" s="1038"/>
      <c r="O48" s="1038"/>
      <c r="P48" s="1039"/>
      <c r="Q48" s="1044"/>
      <c r="R48" s="1041"/>
      <c r="S48" s="1041"/>
      <c r="T48" s="1041"/>
      <c r="U48" s="1041"/>
      <c r="V48" s="1041"/>
      <c r="W48" s="1041"/>
      <c r="X48" s="1041"/>
      <c r="Y48" s="1041"/>
      <c r="Z48" s="1041"/>
      <c r="AA48" s="1041"/>
      <c r="AB48" s="1041"/>
      <c r="AC48" s="1041"/>
      <c r="AD48" s="1041"/>
      <c r="AE48" s="1045"/>
      <c r="AF48" s="1040"/>
      <c r="AG48" s="1041"/>
      <c r="AH48" s="1041"/>
      <c r="AI48" s="1041"/>
      <c r="AJ48" s="1042"/>
      <c r="AK48" s="974"/>
      <c r="AL48" s="965"/>
      <c r="AM48" s="965"/>
      <c r="AN48" s="965"/>
      <c r="AO48" s="965"/>
      <c r="AP48" s="965"/>
      <c r="AQ48" s="965"/>
      <c r="AR48" s="965"/>
      <c r="AS48" s="965"/>
      <c r="AT48" s="965"/>
      <c r="AU48" s="965"/>
      <c r="AV48" s="965"/>
      <c r="AW48" s="965"/>
      <c r="AX48" s="965"/>
      <c r="AY48" s="965"/>
      <c r="AZ48" s="1043"/>
      <c r="BA48" s="1043"/>
      <c r="BB48" s="1043"/>
      <c r="BC48" s="1043"/>
      <c r="BD48" s="1043"/>
      <c r="BE48" s="1035"/>
      <c r="BF48" s="1035"/>
      <c r="BG48" s="1035"/>
      <c r="BH48" s="1035"/>
      <c r="BI48" s="1036"/>
      <c r="BJ48" s="239"/>
      <c r="BK48" s="239"/>
      <c r="BL48" s="239"/>
      <c r="BM48" s="239"/>
      <c r="BN48" s="239"/>
      <c r="BO48" s="252"/>
      <c r="BP48" s="252"/>
      <c r="BQ48" s="249">
        <v>42</v>
      </c>
      <c r="BR48" s="250"/>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233"/>
    </row>
    <row r="49" spans="1:131" s="234" customFormat="1" ht="26.25" customHeight="1" x14ac:dyDescent="0.2">
      <c r="A49" s="248">
        <v>22</v>
      </c>
      <c r="B49" s="1037"/>
      <c r="C49" s="1038"/>
      <c r="D49" s="1038"/>
      <c r="E49" s="1038"/>
      <c r="F49" s="1038"/>
      <c r="G49" s="1038"/>
      <c r="H49" s="1038"/>
      <c r="I49" s="1038"/>
      <c r="J49" s="1038"/>
      <c r="K49" s="1038"/>
      <c r="L49" s="1038"/>
      <c r="M49" s="1038"/>
      <c r="N49" s="1038"/>
      <c r="O49" s="1038"/>
      <c r="P49" s="1039"/>
      <c r="Q49" s="1044"/>
      <c r="R49" s="1041"/>
      <c r="S49" s="1041"/>
      <c r="T49" s="1041"/>
      <c r="U49" s="1041"/>
      <c r="V49" s="1041"/>
      <c r="W49" s="1041"/>
      <c r="X49" s="1041"/>
      <c r="Y49" s="1041"/>
      <c r="Z49" s="1041"/>
      <c r="AA49" s="1041"/>
      <c r="AB49" s="1041"/>
      <c r="AC49" s="1041"/>
      <c r="AD49" s="1041"/>
      <c r="AE49" s="1045"/>
      <c r="AF49" s="1040"/>
      <c r="AG49" s="1041"/>
      <c r="AH49" s="1041"/>
      <c r="AI49" s="1041"/>
      <c r="AJ49" s="1042"/>
      <c r="AK49" s="974"/>
      <c r="AL49" s="965"/>
      <c r="AM49" s="965"/>
      <c r="AN49" s="965"/>
      <c r="AO49" s="965"/>
      <c r="AP49" s="965"/>
      <c r="AQ49" s="965"/>
      <c r="AR49" s="965"/>
      <c r="AS49" s="965"/>
      <c r="AT49" s="965"/>
      <c r="AU49" s="965"/>
      <c r="AV49" s="965"/>
      <c r="AW49" s="965"/>
      <c r="AX49" s="965"/>
      <c r="AY49" s="965"/>
      <c r="AZ49" s="1043"/>
      <c r="BA49" s="1043"/>
      <c r="BB49" s="1043"/>
      <c r="BC49" s="1043"/>
      <c r="BD49" s="1043"/>
      <c r="BE49" s="1035"/>
      <c r="BF49" s="1035"/>
      <c r="BG49" s="1035"/>
      <c r="BH49" s="1035"/>
      <c r="BI49" s="1036"/>
      <c r="BJ49" s="239"/>
      <c r="BK49" s="239"/>
      <c r="BL49" s="239"/>
      <c r="BM49" s="239"/>
      <c r="BN49" s="239"/>
      <c r="BO49" s="252"/>
      <c r="BP49" s="252"/>
      <c r="BQ49" s="249">
        <v>43</v>
      </c>
      <c r="BR49" s="250"/>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233"/>
    </row>
    <row r="50" spans="1:131" s="234" customFormat="1" ht="26.25" customHeight="1" x14ac:dyDescent="0.2">
      <c r="A50" s="248">
        <v>23</v>
      </c>
      <c r="B50" s="1037"/>
      <c r="C50" s="1038"/>
      <c r="D50" s="1038"/>
      <c r="E50" s="1038"/>
      <c r="F50" s="1038"/>
      <c r="G50" s="1038"/>
      <c r="H50" s="1038"/>
      <c r="I50" s="1038"/>
      <c r="J50" s="1038"/>
      <c r="K50" s="1038"/>
      <c r="L50" s="1038"/>
      <c r="M50" s="1038"/>
      <c r="N50" s="1038"/>
      <c r="O50" s="1038"/>
      <c r="P50" s="1039"/>
      <c r="Q50" s="1033"/>
      <c r="R50" s="1014"/>
      <c r="S50" s="1014"/>
      <c r="T50" s="1014"/>
      <c r="U50" s="1014"/>
      <c r="V50" s="1014"/>
      <c r="W50" s="1014"/>
      <c r="X50" s="1014"/>
      <c r="Y50" s="1014"/>
      <c r="Z50" s="1014"/>
      <c r="AA50" s="1014"/>
      <c r="AB50" s="1014"/>
      <c r="AC50" s="1014"/>
      <c r="AD50" s="1014"/>
      <c r="AE50" s="1034"/>
      <c r="AF50" s="1040"/>
      <c r="AG50" s="1041"/>
      <c r="AH50" s="1041"/>
      <c r="AI50" s="1041"/>
      <c r="AJ50" s="1042"/>
      <c r="AK50" s="1016"/>
      <c r="AL50" s="1014"/>
      <c r="AM50" s="1014"/>
      <c r="AN50" s="1014"/>
      <c r="AO50" s="1014"/>
      <c r="AP50" s="1014"/>
      <c r="AQ50" s="1014"/>
      <c r="AR50" s="1014"/>
      <c r="AS50" s="1014"/>
      <c r="AT50" s="1014"/>
      <c r="AU50" s="1014"/>
      <c r="AV50" s="1014"/>
      <c r="AW50" s="1014"/>
      <c r="AX50" s="1014"/>
      <c r="AY50" s="1014"/>
      <c r="AZ50" s="1017"/>
      <c r="BA50" s="1017"/>
      <c r="BB50" s="1017"/>
      <c r="BC50" s="1017"/>
      <c r="BD50" s="1017"/>
      <c r="BE50" s="1035"/>
      <c r="BF50" s="1035"/>
      <c r="BG50" s="1035"/>
      <c r="BH50" s="1035"/>
      <c r="BI50" s="1036"/>
      <c r="BJ50" s="239"/>
      <c r="BK50" s="239"/>
      <c r="BL50" s="239"/>
      <c r="BM50" s="239"/>
      <c r="BN50" s="239"/>
      <c r="BO50" s="252"/>
      <c r="BP50" s="252"/>
      <c r="BQ50" s="249">
        <v>44</v>
      </c>
      <c r="BR50" s="250"/>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233"/>
    </row>
    <row r="51" spans="1:131" s="234" customFormat="1" ht="26.25" customHeight="1" x14ac:dyDescent="0.2">
      <c r="A51" s="248">
        <v>24</v>
      </c>
      <c r="B51" s="1037"/>
      <c r="C51" s="1038"/>
      <c r="D51" s="1038"/>
      <c r="E51" s="1038"/>
      <c r="F51" s="1038"/>
      <c r="G51" s="1038"/>
      <c r="H51" s="1038"/>
      <c r="I51" s="1038"/>
      <c r="J51" s="1038"/>
      <c r="K51" s="1038"/>
      <c r="L51" s="1038"/>
      <c r="M51" s="1038"/>
      <c r="N51" s="1038"/>
      <c r="O51" s="1038"/>
      <c r="P51" s="1039"/>
      <c r="Q51" s="1033"/>
      <c r="R51" s="1014"/>
      <c r="S51" s="1014"/>
      <c r="T51" s="1014"/>
      <c r="U51" s="1014"/>
      <c r="V51" s="1014"/>
      <c r="W51" s="1014"/>
      <c r="X51" s="1014"/>
      <c r="Y51" s="1014"/>
      <c r="Z51" s="1014"/>
      <c r="AA51" s="1014"/>
      <c r="AB51" s="1014"/>
      <c r="AC51" s="1014"/>
      <c r="AD51" s="1014"/>
      <c r="AE51" s="1034"/>
      <c r="AF51" s="1040"/>
      <c r="AG51" s="1041"/>
      <c r="AH51" s="1041"/>
      <c r="AI51" s="1041"/>
      <c r="AJ51" s="1042"/>
      <c r="AK51" s="1016"/>
      <c r="AL51" s="1014"/>
      <c r="AM51" s="1014"/>
      <c r="AN51" s="1014"/>
      <c r="AO51" s="1014"/>
      <c r="AP51" s="1014"/>
      <c r="AQ51" s="1014"/>
      <c r="AR51" s="1014"/>
      <c r="AS51" s="1014"/>
      <c r="AT51" s="1014"/>
      <c r="AU51" s="1014"/>
      <c r="AV51" s="1014"/>
      <c r="AW51" s="1014"/>
      <c r="AX51" s="1014"/>
      <c r="AY51" s="1014"/>
      <c r="AZ51" s="1017"/>
      <c r="BA51" s="1017"/>
      <c r="BB51" s="1017"/>
      <c r="BC51" s="1017"/>
      <c r="BD51" s="1017"/>
      <c r="BE51" s="1035"/>
      <c r="BF51" s="1035"/>
      <c r="BG51" s="1035"/>
      <c r="BH51" s="1035"/>
      <c r="BI51" s="1036"/>
      <c r="BJ51" s="239"/>
      <c r="BK51" s="239"/>
      <c r="BL51" s="239"/>
      <c r="BM51" s="239"/>
      <c r="BN51" s="239"/>
      <c r="BO51" s="252"/>
      <c r="BP51" s="252"/>
      <c r="BQ51" s="249">
        <v>45</v>
      </c>
      <c r="BR51" s="250"/>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233"/>
    </row>
    <row r="52" spans="1:131" s="234" customFormat="1" ht="26.25" customHeight="1" x14ac:dyDescent="0.2">
      <c r="A52" s="248">
        <v>25</v>
      </c>
      <c r="B52" s="1037"/>
      <c r="C52" s="1038"/>
      <c r="D52" s="1038"/>
      <c r="E52" s="1038"/>
      <c r="F52" s="1038"/>
      <c r="G52" s="1038"/>
      <c r="H52" s="1038"/>
      <c r="I52" s="1038"/>
      <c r="J52" s="1038"/>
      <c r="K52" s="1038"/>
      <c r="L52" s="1038"/>
      <c r="M52" s="1038"/>
      <c r="N52" s="1038"/>
      <c r="O52" s="1038"/>
      <c r="P52" s="1039"/>
      <c r="Q52" s="1033"/>
      <c r="R52" s="1014"/>
      <c r="S52" s="1014"/>
      <c r="T52" s="1014"/>
      <c r="U52" s="1014"/>
      <c r="V52" s="1014"/>
      <c r="W52" s="1014"/>
      <c r="X52" s="1014"/>
      <c r="Y52" s="1014"/>
      <c r="Z52" s="1014"/>
      <c r="AA52" s="1014"/>
      <c r="AB52" s="1014"/>
      <c r="AC52" s="1014"/>
      <c r="AD52" s="1014"/>
      <c r="AE52" s="1034"/>
      <c r="AF52" s="1040"/>
      <c r="AG52" s="1041"/>
      <c r="AH52" s="1041"/>
      <c r="AI52" s="1041"/>
      <c r="AJ52" s="1042"/>
      <c r="AK52" s="1016"/>
      <c r="AL52" s="1014"/>
      <c r="AM52" s="1014"/>
      <c r="AN52" s="1014"/>
      <c r="AO52" s="1014"/>
      <c r="AP52" s="1014"/>
      <c r="AQ52" s="1014"/>
      <c r="AR52" s="1014"/>
      <c r="AS52" s="1014"/>
      <c r="AT52" s="1014"/>
      <c r="AU52" s="1014"/>
      <c r="AV52" s="1014"/>
      <c r="AW52" s="1014"/>
      <c r="AX52" s="1014"/>
      <c r="AY52" s="1014"/>
      <c r="AZ52" s="1017"/>
      <c r="BA52" s="1017"/>
      <c r="BB52" s="1017"/>
      <c r="BC52" s="1017"/>
      <c r="BD52" s="1017"/>
      <c r="BE52" s="1035"/>
      <c r="BF52" s="1035"/>
      <c r="BG52" s="1035"/>
      <c r="BH52" s="1035"/>
      <c r="BI52" s="1036"/>
      <c r="BJ52" s="239"/>
      <c r="BK52" s="239"/>
      <c r="BL52" s="239"/>
      <c r="BM52" s="239"/>
      <c r="BN52" s="239"/>
      <c r="BO52" s="252"/>
      <c r="BP52" s="252"/>
      <c r="BQ52" s="249">
        <v>46</v>
      </c>
      <c r="BR52" s="250"/>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233"/>
    </row>
    <row r="53" spans="1:131" s="234" customFormat="1" ht="26.25" customHeight="1" x14ac:dyDescent="0.2">
      <c r="A53" s="248">
        <v>26</v>
      </c>
      <c r="B53" s="1037"/>
      <c r="C53" s="1038"/>
      <c r="D53" s="1038"/>
      <c r="E53" s="1038"/>
      <c r="F53" s="1038"/>
      <c r="G53" s="1038"/>
      <c r="H53" s="1038"/>
      <c r="I53" s="1038"/>
      <c r="J53" s="1038"/>
      <c r="K53" s="1038"/>
      <c r="L53" s="1038"/>
      <c r="M53" s="1038"/>
      <c r="N53" s="1038"/>
      <c r="O53" s="1038"/>
      <c r="P53" s="1039"/>
      <c r="Q53" s="1033"/>
      <c r="R53" s="1014"/>
      <c r="S53" s="1014"/>
      <c r="T53" s="1014"/>
      <c r="U53" s="1014"/>
      <c r="V53" s="1014"/>
      <c r="W53" s="1014"/>
      <c r="X53" s="1014"/>
      <c r="Y53" s="1014"/>
      <c r="Z53" s="1014"/>
      <c r="AA53" s="1014"/>
      <c r="AB53" s="1014"/>
      <c r="AC53" s="1014"/>
      <c r="AD53" s="1014"/>
      <c r="AE53" s="1034"/>
      <c r="AF53" s="1040"/>
      <c r="AG53" s="1041"/>
      <c r="AH53" s="1041"/>
      <c r="AI53" s="1041"/>
      <c r="AJ53" s="1042"/>
      <c r="AK53" s="1016"/>
      <c r="AL53" s="1014"/>
      <c r="AM53" s="1014"/>
      <c r="AN53" s="1014"/>
      <c r="AO53" s="1014"/>
      <c r="AP53" s="1014"/>
      <c r="AQ53" s="1014"/>
      <c r="AR53" s="1014"/>
      <c r="AS53" s="1014"/>
      <c r="AT53" s="1014"/>
      <c r="AU53" s="1014"/>
      <c r="AV53" s="1014"/>
      <c r="AW53" s="1014"/>
      <c r="AX53" s="1014"/>
      <c r="AY53" s="1014"/>
      <c r="AZ53" s="1017"/>
      <c r="BA53" s="1017"/>
      <c r="BB53" s="1017"/>
      <c r="BC53" s="1017"/>
      <c r="BD53" s="1017"/>
      <c r="BE53" s="1035"/>
      <c r="BF53" s="1035"/>
      <c r="BG53" s="1035"/>
      <c r="BH53" s="1035"/>
      <c r="BI53" s="1036"/>
      <c r="BJ53" s="239"/>
      <c r="BK53" s="239"/>
      <c r="BL53" s="239"/>
      <c r="BM53" s="239"/>
      <c r="BN53" s="239"/>
      <c r="BO53" s="252"/>
      <c r="BP53" s="252"/>
      <c r="BQ53" s="249">
        <v>47</v>
      </c>
      <c r="BR53" s="250"/>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233"/>
    </row>
    <row r="54" spans="1:131" s="234" customFormat="1" ht="26.25" customHeight="1" x14ac:dyDescent="0.2">
      <c r="A54" s="248">
        <v>27</v>
      </c>
      <c r="B54" s="1037"/>
      <c r="C54" s="1038"/>
      <c r="D54" s="1038"/>
      <c r="E54" s="1038"/>
      <c r="F54" s="1038"/>
      <c r="G54" s="1038"/>
      <c r="H54" s="1038"/>
      <c r="I54" s="1038"/>
      <c r="J54" s="1038"/>
      <c r="K54" s="1038"/>
      <c r="L54" s="1038"/>
      <c r="M54" s="1038"/>
      <c r="N54" s="1038"/>
      <c r="O54" s="1038"/>
      <c r="P54" s="1039"/>
      <c r="Q54" s="1033"/>
      <c r="R54" s="1014"/>
      <c r="S54" s="1014"/>
      <c r="T54" s="1014"/>
      <c r="U54" s="1014"/>
      <c r="V54" s="1014"/>
      <c r="W54" s="1014"/>
      <c r="X54" s="1014"/>
      <c r="Y54" s="1014"/>
      <c r="Z54" s="1014"/>
      <c r="AA54" s="1014"/>
      <c r="AB54" s="1014"/>
      <c r="AC54" s="1014"/>
      <c r="AD54" s="1014"/>
      <c r="AE54" s="1034"/>
      <c r="AF54" s="1040"/>
      <c r="AG54" s="1041"/>
      <c r="AH54" s="1041"/>
      <c r="AI54" s="1041"/>
      <c r="AJ54" s="1042"/>
      <c r="AK54" s="1016"/>
      <c r="AL54" s="1014"/>
      <c r="AM54" s="1014"/>
      <c r="AN54" s="1014"/>
      <c r="AO54" s="1014"/>
      <c r="AP54" s="1014"/>
      <c r="AQ54" s="1014"/>
      <c r="AR54" s="1014"/>
      <c r="AS54" s="1014"/>
      <c r="AT54" s="1014"/>
      <c r="AU54" s="1014"/>
      <c r="AV54" s="1014"/>
      <c r="AW54" s="1014"/>
      <c r="AX54" s="1014"/>
      <c r="AY54" s="1014"/>
      <c r="AZ54" s="1017"/>
      <c r="BA54" s="1017"/>
      <c r="BB54" s="1017"/>
      <c r="BC54" s="1017"/>
      <c r="BD54" s="1017"/>
      <c r="BE54" s="1035"/>
      <c r="BF54" s="1035"/>
      <c r="BG54" s="1035"/>
      <c r="BH54" s="1035"/>
      <c r="BI54" s="1036"/>
      <c r="BJ54" s="239"/>
      <c r="BK54" s="239"/>
      <c r="BL54" s="239"/>
      <c r="BM54" s="239"/>
      <c r="BN54" s="239"/>
      <c r="BO54" s="252"/>
      <c r="BP54" s="252"/>
      <c r="BQ54" s="249">
        <v>48</v>
      </c>
      <c r="BR54" s="250"/>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233"/>
    </row>
    <row r="55" spans="1:131" s="234" customFormat="1" ht="26.25" customHeight="1" x14ac:dyDescent="0.2">
      <c r="A55" s="248">
        <v>28</v>
      </c>
      <c r="B55" s="1037"/>
      <c r="C55" s="1038"/>
      <c r="D55" s="1038"/>
      <c r="E55" s="1038"/>
      <c r="F55" s="1038"/>
      <c r="G55" s="1038"/>
      <c r="H55" s="1038"/>
      <c r="I55" s="1038"/>
      <c r="J55" s="1038"/>
      <c r="K55" s="1038"/>
      <c r="L55" s="1038"/>
      <c r="M55" s="1038"/>
      <c r="N55" s="1038"/>
      <c r="O55" s="1038"/>
      <c r="P55" s="1039"/>
      <c r="Q55" s="1033"/>
      <c r="R55" s="1014"/>
      <c r="S55" s="1014"/>
      <c r="T55" s="1014"/>
      <c r="U55" s="1014"/>
      <c r="V55" s="1014"/>
      <c r="W55" s="1014"/>
      <c r="X55" s="1014"/>
      <c r="Y55" s="1014"/>
      <c r="Z55" s="1014"/>
      <c r="AA55" s="1014"/>
      <c r="AB55" s="1014"/>
      <c r="AC55" s="1014"/>
      <c r="AD55" s="1014"/>
      <c r="AE55" s="1034"/>
      <c r="AF55" s="1040"/>
      <c r="AG55" s="1041"/>
      <c r="AH55" s="1041"/>
      <c r="AI55" s="1041"/>
      <c r="AJ55" s="1042"/>
      <c r="AK55" s="1016"/>
      <c r="AL55" s="1014"/>
      <c r="AM55" s="1014"/>
      <c r="AN55" s="1014"/>
      <c r="AO55" s="1014"/>
      <c r="AP55" s="1014"/>
      <c r="AQ55" s="1014"/>
      <c r="AR55" s="1014"/>
      <c r="AS55" s="1014"/>
      <c r="AT55" s="1014"/>
      <c r="AU55" s="1014"/>
      <c r="AV55" s="1014"/>
      <c r="AW55" s="1014"/>
      <c r="AX55" s="1014"/>
      <c r="AY55" s="1014"/>
      <c r="AZ55" s="1017"/>
      <c r="BA55" s="1017"/>
      <c r="BB55" s="1017"/>
      <c r="BC55" s="1017"/>
      <c r="BD55" s="1017"/>
      <c r="BE55" s="1035"/>
      <c r="BF55" s="1035"/>
      <c r="BG55" s="1035"/>
      <c r="BH55" s="1035"/>
      <c r="BI55" s="1036"/>
      <c r="BJ55" s="239"/>
      <c r="BK55" s="239"/>
      <c r="BL55" s="239"/>
      <c r="BM55" s="239"/>
      <c r="BN55" s="239"/>
      <c r="BO55" s="252"/>
      <c r="BP55" s="252"/>
      <c r="BQ55" s="249">
        <v>49</v>
      </c>
      <c r="BR55" s="250"/>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233"/>
    </row>
    <row r="56" spans="1:131" s="234" customFormat="1" ht="26.25" customHeight="1" x14ac:dyDescent="0.2">
      <c r="A56" s="248">
        <v>29</v>
      </c>
      <c r="B56" s="1037"/>
      <c r="C56" s="1038"/>
      <c r="D56" s="1038"/>
      <c r="E56" s="1038"/>
      <c r="F56" s="1038"/>
      <c r="G56" s="1038"/>
      <c r="H56" s="1038"/>
      <c r="I56" s="1038"/>
      <c r="J56" s="1038"/>
      <c r="K56" s="1038"/>
      <c r="L56" s="1038"/>
      <c r="M56" s="1038"/>
      <c r="N56" s="1038"/>
      <c r="O56" s="1038"/>
      <c r="P56" s="1039"/>
      <c r="Q56" s="1033"/>
      <c r="R56" s="1014"/>
      <c r="S56" s="1014"/>
      <c r="T56" s="1014"/>
      <c r="U56" s="1014"/>
      <c r="V56" s="1014"/>
      <c r="W56" s="1014"/>
      <c r="X56" s="1014"/>
      <c r="Y56" s="1014"/>
      <c r="Z56" s="1014"/>
      <c r="AA56" s="1014"/>
      <c r="AB56" s="1014"/>
      <c r="AC56" s="1014"/>
      <c r="AD56" s="1014"/>
      <c r="AE56" s="1034"/>
      <c r="AF56" s="1040"/>
      <c r="AG56" s="1041"/>
      <c r="AH56" s="1041"/>
      <c r="AI56" s="1041"/>
      <c r="AJ56" s="1042"/>
      <c r="AK56" s="1016"/>
      <c r="AL56" s="1014"/>
      <c r="AM56" s="1014"/>
      <c r="AN56" s="1014"/>
      <c r="AO56" s="1014"/>
      <c r="AP56" s="1014"/>
      <c r="AQ56" s="1014"/>
      <c r="AR56" s="1014"/>
      <c r="AS56" s="1014"/>
      <c r="AT56" s="1014"/>
      <c r="AU56" s="1014"/>
      <c r="AV56" s="1014"/>
      <c r="AW56" s="1014"/>
      <c r="AX56" s="1014"/>
      <c r="AY56" s="1014"/>
      <c r="AZ56" s="1017"/>
      <c r="BA56" s="1017"/>
      <c r="BB56" s="1017"/>
      <c r="BC56" s="1017"/>
      <c r="BD56" s="1017"/>
      <c r="BE56" s="1035"/>
      <c r="BF56" s="1035"/>
      <c r="BG56" s="1035"/>
      <c r="BH56" s="1035"/>
      <c r="BI56" s="1036"/>
      <c r="BJ56" s="239"/>
      <c r="BK56" s="239"/>
      <c r="BL56" s="239"/>
      <c r="BM56" s="239"/>
      <c r="BN56" s="239"/>
      <c r="BO56" s="252"/>
      <c r="BP56" s="252"/>
      <c r="BQ56" s="249">
        <v>50</v>
      </c>
      <c r="BR56" s="250"/>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233"/>
    </row>
    <row r="57" spans="1:131" s="234" customFormat="1" ht="26.25" customHeight="1" x14ac:dyDescent="0.2">
      <c r="A57" s="248">
        <v>30</v>
      </c>
      <c r="B57" s="1037"/>
      <c r="C57" s="1038"/>
      <c r="D57" s="1038"/>
      <c r="E57" s="1038"/>
      <c r="F57" s="1038"/>
      <c r="G57" s="1038"/>
      <c r="H57" s="1038"/>
      <c r="I57" s="1038"/>
      <c r="J57" s="1038"/>
      <c r="K57" s="1038"/>
      <c r="L57" s="1038"/>
      <c r="M57" s="1038"/>
      <c r="N57" s="1038"/>
      <c r="O57" s="1038"/>
      <c r="P57" s="1039"/>
      <c r="Q57" s="1033"/>
      <c r="R57" s="1014"/>
      <c r="S57" s="1014"/>
      <c r="T57" s="1014"/>
      <c r="U57" s="1014"/>
      <c r="V57" s="1014"/>
      <c r="W57" s="1014"/>
      <c r="X57" s="1014"/>
      <c r="Y57" s="1014"/>
      <c r="Z57" s="1014"/>
      <c r="AA57" s="1014"/>
      <c r="AB57" s="1014"/>
      <c r="AC57" s="1014"/>
      <c r="AD57" s="1014"/>
      <c r="AE57" s="1034"/>
      <c r="AF57" s="1040"/>
      <c r="AG57" s="1041"/>
      <c r="AH57" s="1041"/>
      <c r="AI57" s="1041"/>
      <c r="AJ57" s="1042"/>
      <c r="AK57" s="1016"/>
      <c r="AL57" s="1014"/>
      <c r="AM57" s="1014"/>
      <c r="AN57" s="1014"/>
      <c r="AO57" s="1014"/>
      <c r="AP57" s="1014"/>
      <c r="AQ57" s="1014"/>
      <c r="AR57" s="1014"/>
      <c r="AS57" s="1014"/>
      <c r="AT57" s="1014"/>
      <c r="AU57" s="1014"/>
      <c r="AV57" s="1014"/>
      <c r="AW57" s="1014"/>
      <c r="AX57" s="1014"/>
      <c r="AY57" s="1014"/>
      <c r="AZ57" s="1017"/>
      <c r="BA57" s="1017"/>
      <c r="BB57" s="1017"/>
      <c r="BC57" s="1017"/>
      <c r="BD57" s="1017"/>
      <c r="BE57" s="1035"/>
      <c r="BF57" s="1035"/>
      <c r="BG57" s="1035"/>
      <c r="BH57" s="1035"/>
      <c r="BI57" s="1036"/>
      <c r="BJ57" s="239"/>
      <c r="BK57" s="239"/>
      <c r="BL57" s="239"/>
      <c r="BM57" s="239"/>
      <c r="BN57" s="239"/>
      <c r="BO57" s="252"/>
      <c r="BP57" s="252"/>
      <c r="BQ57" s="249">
        <v>51</v>
      </c>
      <c r="BR57" s="250"/>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233"/>
    </row>
    <row r="58" spans="1:131" s="234" customFormat="1" ht="26.25" customHeight="1" x14ac:dyDescent="0.2">
      <c r="A58" s="248">
        <v>31</v>
      </c>
      <c r="B58" s="1037"/>
      <c r="C58" s="1038"/>
      <c r="D58" s="1038"/>
      <c r="E58" s="1038"/>
      <c r="F58" s="1038"/>
      <c r="G58" s="1038"/>
      <c r="H58" s="1038"/>
      <c r="I58" s="1038"/>
      <c r="J58" s="1038"/>
      <c r="K58" s="1038"/>
      <c r="L58" s="1038"/>
      <c r="M58" s="1038"/>
      <c r="N58" s="1038"/>
      <c r="O58" s="1038"/>
      <c r="P58" s="1039"/>
      <c r="Q58" s="1033"/>
      <c r="R58" s="1014"/>
      <c r="S58" s="1014"/>
      <c r="T58" s="1014"/>
      <c r="U58" s="1014"/>
      <c r="V58" s="1014"/>
      <c r="W58" s="1014"/>
      <c r="X58" s="1014"/>
      <c r="Y58" s="1014"/>
      <c r="Z58" s="1014"/>
      <c r="AA58" s="1014"/>
      <c r="AB58" s="1014"/>
      <c r="AC58" s="1014"/>
      <c r="AD58" s="1014"/>
      <c r="AE58" s="1034"/>
      <c r="AF58" s="1040"/>
      <c r="AG58" s="1041"/>
      <c r="AH58" s="1041"/>
      <c r="AI58" s="1041"/>
      <c r="AJ58" s="1042"/>
      <c r="AK58" s="1016"/>
      <c r="AL58" s="1014"/>
      <c r="AM58" s="1014"/>
      <c r="AN58" s="1014"/>
      <c r="AO58" s="1014"/>
      <c r="AP58" s="1014"/>
      <c r="AQ58" s="1014"/>
      <c r="AR58" s="1014"/>
      <c r="AS58" s="1014"/>
      <c r="AT58" s="1014"/>
      <c r="AU58" s="1014"/>
      <c r="AV58" s="1014"/>
      <c r="AW58" s="1014"/>
      <c r="AX58" s="1014"/>
      <c r="AY58" s="1014"/>
      <c r="AZ58" s="1017"/>
      <c r="BA58" s="1017"/>
      <c r="BB58" s="1017"/>
      <c r="BC58" s="1017"/>
      <c r="BD58" s="1017"/>
      <c r="BE58" s="1035"/>
      <c r="BF58" s="1035"/>
      <c r="BG58" s="1035"/>
      <c r="BH58" s="1035"/>
      <c r="BI58" s="1036"/>
      <c r="BJ58" s="239"/>
      <c r="BK58" s="239"/>
      <c r="BL58" s="239"/>
      <c r="BM58" s="239"/>
      <c r="BN58" s="239"/>
      <c r="BO58" s="252"/>
      <c r="BP58" s="252"/>
      <c r="BQ58" s="249">
        <v>52</v>
      </c>
      <c r="BR58" s="250"/>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233"/>
    </row>
    <row r="59" spans="1:131" s="234" customFormat="1" ht="26.25" customHeight="1" x14ac:dyDescent="0.2">
      <c r="A59" s="248">
        <v>32</v>
      </c>
      <c r="B59" s="1037"/>
      <c r="C59" s="1038"/>
      <c r="D59" s="1038"/>
      <c r="E59" s="1038"/>
      <c r="F59" s="1038"/>
      <c r="G59" s="1038"/>
      <c r="H59" s="1038"/>
      <c r="I59" s="1038"/>
      <c r="J59" s="1038"/>
      <c r="K59" s="1038"/>
      <c r="L59" s="1038"/>
      <c r="M59" s="1038"/>
      <c r="N59" s="1038"/>
      <c r="O59" s="1038"/>
      <c r="P59" s="1039"/>
      <c r="Q59" s="1033"/>
      <c r="R59" s="1014"/>
      <c r="S59" s="1014"/>
      <c r="T59" s="1014"/>
      <c r="U59" s="1014"/>
      <c r="V59" s="1014"/>
      <c r="W59" s="1014"/>
      <c r="X59" s="1014"/>
      <c r="Y59" s="1014"/>
      <c r="Z59" s="1014"/>
      <c r="AA59" s="1014"/>
      <c r="AB59" s="1014"/>
      <c r="AC59" s="1014"/>
      <c r="AD59" s="1014"/>
      <c r="AE59" s="1034"/>
      <c r="AF59" s="1040"/>
      <c r="AG59" s="1041"/>
      <c r="AH59" s="1041"/>
      <c r="AI59" s="1041"/>
      <c r="AJ59" s="1042"/>
      <c r="AK59" s="1016"/>
      <c r="AL59" s="1014"/>
      <c r="AM59" s="1014"/>
      <c r="AN59" s="1014"/>
      <c r="AO59" s="1014"/>
      <c r="AP59" s="1014"/>
      <c r="AQ59" s="1014"/>
      <c r="AR59" s="1014"/>
      <c r="AS59" s="1014"/>
      <c r="AT59" s="1014"/>
      <c r="AU59" s="1014"/>
      <c r="AV59" s="1014"/>
      <c r="AW59" s="1014"/>
      <c r="AX59" s="1014"/>
      <c r="AY59" s="1014"/>
      <c r="AZ59" s="1017"/>
      <c r="BA59" s="1017"/>
      <c r="BB59" s="1017"/>
      <c r="BC59" s="1017"/>
      <c r="BD59" s="1017"/>
      <c r="BE59" s="1035"/>
      <c r="BF59" s="1035"/>
      <c r="BG59" s="1035"/>
      <c r="BH59" s="1035"/>
      <c r="BI59" s="1036"/>
      <c r="BJ59" s="239"/>
      <c r="BK59" s="239"/>
      <c r="BL59" s="239"/>
      <c r="BM59" s="239"/>
      <c r="BN59" s="239"/>
      <c r="BO59" s="252"/>
      <c r="BP59" s="252"/>
      <c r="BQ59" s="249">
        <v>53</v>
      </c>
      <c r="BR59" s="250"/>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233"/>
    </row>
    <row r="60" spans="1:131" s="234" customFormat="1" ht="26.25" customHeight="1" x14ac:dyDescent="0.2">
      <c r="A60" s="248">
        <v>33</v>
      </c>
      <c r="B60" s="1037"/>
      <c r="C60" s="1038"/>
      <c r="D60" s="1038"/>
      <c r="E60" s="1038"/>
      <c r="F60" s="1038"/>
      <c r="G60" s="1038"/>
      <c r="H60" s="1038"/>
      <c r="I60" s="1038"/>
      <c r="J60" s="1038"/>
      <c r="K60" s="1038"/>
      <c r="L60" s="1038"/>
      <c r="M60" s="1038"/>
      <c r="N60" s="1038"/>
      <c r="O60" s="1038"/>
      <c r="P60" s="1039"/>
      <c r="Q60" s="1033"/>
      <c r="R60" s="1014"/>
      <c r="S60" s="1014"/>
      <c r="T60" s="1014"/>
      <c r="U60" s="1014"/>
      <c r="V60" s="1014"/>
      <c r="W60" s="1014"/>
      <c r="X60" s="1014"/>
      <c r="Y60" s="1014"/>
      <c r="Z60" s="1014"/>
      <c r="AA60" s="1014"/>
      <c r="AB60" s="1014"/>
      <c r="AC60" s="1014"/>
      <c r="AD60" s="1014"/>
      <c r="AE60" s="1034"/>
      <c r="AF60" s="1040"/>
      <c r="AG60" s="1041"/>
      <c r="AH60" s="1041"/>
      <c r="AI60" s="1041"/>
      <c r="AJ60" s="1042"/>
      <c r="AK60" s="1016"/>
      <c r="AL60" s="1014"/>
      <c r="AM60" s="1014"/>
      <c r="AN60" s="1014"/>
      <c r="AO60" s="1014"/>
      <c r="AP60" s="1014"/>
      <c r="AQ60" s="1014"/>
      <c r="AR60" s="1014"/>
      <c r="AS60" s="1014"/>
      <c r="AT60" s="1014"/>
      <c r="AU60" s="1014"/>
      <c r="AV60" s="1014"/>
      <c r="AW60" s="1014"/>
      <c r="AX60" s="1014"/>
      <c r="AY60" s="1014"/>
      <c r="AZ60" s="1017"/>
      <c r="BA60" s="1017"/>
      <c r="BB60" s="1017"/>
      <c r="BC60" s="1017"/>
      <c r="BD60" s="1017"/>
      <c r="BE60" s="1035"/>
      <c r="BF60" s="1035"/>
      <c r="BG60" s="1035"/>
      <c r="BH60" s="1035"/>
      <c r="BI60" s="1036"/>
      <c r="BJ60" s="239"/>
      <c r="BK60" s="239"/>
      <c r="BL60" s="239"/>
      <c r="BM60" s="239"/>
      <c r="BN60" s="239"/>
      <c r="BO60" s="252"/>
      <c r="BP60" s="252"/>
      <c r="BQ60" s="249">
        <v>54</v>
      </c>
      <c r="BR60" s="250"/>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233"/>
    </row>
    <row r="61" spans="1:131" s="234" customFormat="1" ht="26.25" customHeight="1" thickBot="1" x14ac:dyDescent="0.25">
      <c r="A61" s="248">
        <v>34</v>
      </c>
      <c r="B61" s="1037"/>
      <c r="C61" s="1038"/>
      <c r="D61" s="1038"/>
      <c r="E61" s="1038"/>
      <c r="F61" s="1038"/>
      <c r="G61" s="1038"/>
      <c r="H61" s="1038"/>
      <c r="I61" s="1038"/>
      <c r="J61" s="1038"/>
      <c r="K61" s="1038"/>
      <c r="L61" s="1038"/>
      <c r="M61" s="1038"/>
      <c r="N61" s="1038"/>
      <c r="O61" s="1038"/>
      <c r="P61" s="1039"/>
      <c r="Q61" s="1033"/>
      <c r="R61" s="1014"/>
      <c r="S61" s="1014"/>
      <c r="T61" s="1014"/>
      <c r="U61" s="1014"/>
      <c r="V61" s="1014"/>
      <c r="W61" s="1014"/>
      <c r="X61" s="1014"/>
      <c r="Y61" s="1014"/>
      <c r="Z61" s="1014"/>
      <c r="AA61" s="1014"/>
      <c r="AB61" s="1014"/>
      <c r="AC61" s="1014"/>
      <c r="AD61" s="1014"/>
      <c r="AE61" s="1034"/>
      <c r="AF61" s="1040"/>
      <c r="AG61" s="1041"/>
      <c r="AH61" s="1041"/>
      <c r="AI61" s="1041"/>
      <c r="AJ61" s="1042"/>
      <c r="AK61" s="1016"/>
      <c r="AL61" s="1014"/>
      <c r="AM61" s="1014"/>
      <c r="AN61" s="1014"/>
      <c r="AO61" s="1014"/>
      <c r="AP61" s="1014"/>
      <c r="AQ61" s="1014"/>
      <c r="AR61" s="1014"/>
      <c r="AS61" s="1014"/>
      <c r="AT61" s="1014"/>
      <c r="AU61" s="1014"/>
      <c r="AV61" s="1014"/>
      <c r="AW61" s="1014"/>
      <c r="AX61" s="1014"/>
      <c r="AY61" s="1014"/>
      <c r="AZ61" s="1017"/>
      <c r="BA61" s="1017"/>
      <c r="BB61" s="1017"/>
      <c r="BC61" s="1017"/>
      <c r="BD61" s="1017"/>
      <c r="BE61" s="1035"/>
      <c r="BF61" s="1035"/>
      <c r="BG61" s="1035"/>
      <c r="BH61" s="1035"/>
      <c r="BI61" s="1036"/>
      <c r="BJ61" s="239"/>
      <c r="BK61" s="239"/>
      <c r="BL61" s="239"/>
      <c r="BM61" s="239"/>
      <c r="BN61" s="239"/>
      <c r="BO61" s="252"/>
      <c r="BP61" s="252"/>
      <c r="BQ61" s="249">
        <v>55</v>
      </c>
      <c r="BR61" s="250"/>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233"/>
    </row>
    <row r="62" spans="1:131" s="234" customFormat="1" ht="26.25" customHeight="1" x14ac:dyDescent="0.2">
      <c r="A62" s="248">
        <v>35</v>
      </c>
      <c r="B62" s="1030"/>
      <c r="C62" s="1031"/>
      <c r="D62" s="1031"/>
      <c r="E62" s="1031"/>
      <c r="F62" s="1031"/>
      <c r="G62" s="1031"/>
      <c r="H62" s="1031"/>
      <c r="I62" s="1031"/>
      <c r="J62" s="1031"/>
      <c r="K62" s="1031"/>
      <c r="L62" s="1031"/>
      <c r="M62" s="1031"/>
      <c r="N62" s="1031"/>
      <c r="O62" s="1031"/>
      <c r="P62" s="1032"/>
      <c r="Q62" s="1033"/>
      <c r="R62" s="1014"/>
      <c r="S62" s="1014"/>
      <c r="T62" s="1014"/>
      <c r="U62" s="1014"/>
      <c r="V62" s="1014"/>
      <c r="W62" s="1014"/>
      <c r="X62" s="1014"/>
      <c r="Y62" s="1014"/>
      <c r="Z62" s="1014"/>
      <c r="AA62" s="1014"/>
      <c r="AB62" s="1014"/>
      <c r="AC62" s="1014"/>
      <c r="AD62" s="1014"/>
      <c r="AE62" s="1034"/>
      <c r="AF62" s="1013"/>
      <c r="AG62" s="1014"/>
      <c r="AH62" s="1014"/>
      <c r="AI62" s="1014"/>
      <c r="AJ62" s="1015"/>
      <c r="AK62" s="1016"/>
      <c r="AL62" s="1014"/>
      <c r="AM62" s="1014"/>
      <c r="AN62" s="1014"/>
      <c r="AO62" s="1014"/>
      <c r="AP62" s="1014"/>
      <c r="AQ62" s="1014"/>
      <c r="AR62" s="1014"/>
      <c r="AS62" s="1014"/>
      <c r="AT62" s="1014"/>
      <c r="AU62" s="1014"/>
      <c r="AV62" s="1014"/>
      <c r="AW62" s="1014"/>
      <c r="AX62" s="1014"/>
      <c r="AY62" s="1014"/>
      <c r="AZ62" s="1017"/>
      <c r="BA62" s="1017"/>
      <c r="BB62" s="1017"/>
      <c r="BC62" s="1017"/>
      <c r="BD62" s="1017"/>
      <c r="BE62" s="1025"/>
      <c r="BF62" s="1025"/>
      <c r="BG62" s="1025"/>
      <c r="BH62" s="1025"/>
      <c r="BI62" s="1026"/>
      <c r="BJ62" s="1027" t="s">
        <v>389</v>
      </c>
      <c r="BK62" s="1028"/>
      <c r="BL62" s="1028"/>
      <c r="BM62" s="1028"/>
      <c r="BN62" s="1029"/>
      <c r="BO62" s="252"/>
      <c r="BP62" s="252"/>
      <c r="BQ62" s="249">
        <v>56</v>
      </c>
      <c r="BR62" s="250"/>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233"/>
    </row>
    <row r="63" spans="1:131" s="234" customFormat="1" ht="26.25" customHeight="1" thickBot="1" x14ac:dyDescent="0.25">
      <c r="A63" s="251" t="s">
        <v>365</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1"/>
      <c r="AF63" s="1022">
        <v>17547</v>
      </c>
      <c r="AG63" s="953"/>
      <c r="AH63" s="953"/>
      <c r="AI63" s="953"/>
      <c r="AJ63" s="1023"/>
      <c r="AK63" s="1024"/>
      <c r="AL63" s="957"/>
      <c r="AM63" s="957"/>
      <c r="AN63" s="957"/>
      <c r="AO63" s="957"/>
      <c r="AP63" s="953">
        <v>31486</v>
      </c>
      <c r="AQ63" s="953"/>
      <c r="AR63" s="953"/>
      <c r="AS63" s="953"/>
      <c r="AT63" s="953"/>
      <c r="AU63" s="953">
        <v>4625</v>
      </c>
      <c r="AV63" s="953"/>
      <c r="AW63" s="953"/>
      <c r="AX63" s="953"/>
      <c r="AY63" s="953"/>
      <c r="AZ63" s="1018"/>
      <c r="BA63" s="1018"/>
      <c r="BB63" s="1018"/>
      <c r="BC63" s="1018"/>
      <c r="BD63" s="1018"/>
      <c r="BE63" s="954"/>
      <c r="BF63" s="954"/>
      <c r="BG63" s="954"/>
      <c r="BH63" s="954"/>
      <c r="BI63" s="955"/>
      <c r="BJ63" s="1019" t="s">
        <v>363</v>
      </c>
      <c r="BK63" s="945"/>
      <c r="BL63" s="945"/>
      <c r="BM63" s="945"/>
      <c r="BN63" s="1020"/>
      <c r="BO63" s="252"/>
      <c r="BP63" s="252"/>
      <c r="BQ63" s="249">
        <v>57</v>
      </c>
      <c r="BR63" s="250"/>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233"/>
    </row>
    <row r="64" spans="1:131" s="234" customFormat="1" ht="26.25" customHeight="1" x14ac:dyDescent="0.2">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233"/>
    </row>
    <row r="65" spans="1:131" s="234" customFormat="1" ht="26.25" customHeight="1" thickBot="1" x14ac:dyDescent="0.25">
      <c r="A65" s="239" t="s">
        <v>391</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52"/>
      <c r="BF65" s="252"/>
      <c r="BG65" s="252"/>
      <c r="BH65" s="252"/>
      <c r="BI65" s="252"/>
      <c r="BJ65" s="252"/>
      <c r="BK65" s="252"/>
      <c r="BL65" s="252"/>
      <c r="BM65" s="252"/>
      <c r="BN65" s="252"/>
      <c r="BO65" s="252"/>
      <c r="BP65" s="252"/>
      <c r="BQ65" s="249">
        <v>59</v>
      </c>
      <c r="BR65" s="250"/>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233"/>
    </row>
    <row r="66" spans="1:131" s="234" customFormat="1" ht="26.25" customHeight="1" x14ac:dyDescent="0.2">
      <c r="A66" s="989" t="s">
        <v>392</v>
      </c>
      <c r="B66" s="990"/>
      <c r="C66" s="990"/>
      <c r="D66" s="990"/>
      <c r="E66" s="990"/>
      <c r="F66" s="990"/>
      <c r="G66" s="990"/>
      <c r="H66" s="990"/>
      <c r="I66" s="990"/>
      <c r="J66" s="990"/>
      <c r="K66" s="990"/>
      <c r="L66" s="990"/>
      <c r="M66" s="990"/>
      <c r="N66" s="990"/>
      <c r="O66" s="990"/>
      <c r="P66" s="991"/>
      <c r="Q66" s="995" t="s">
        <v>393</v>
      </c>
      <c r="R66" s="996"/>
      <c r="S66" s="996"/>
      <c r="T66" s="996"/>
      <c r="U66" s="997"/>
      <c r="V66" s="995" t="s">
        <v>394</v>
      </c>
      <c r="W66" s="996"/>
      <c r="X66" s="996"/>
      <c r="Y66" s="996"/>
      <c r="Z66" s="997"/>
      <c r="AA66" s="995" t="s">
        <v>395</v>
      </c>
      <c r="AB66" s="996"/>
      <c r="AC66" s="996"/>
      <c r="AD66" s="996"/>
      <c r="AE66" s="997"/>
      <c r="AF66" s="1001" t="s">
        <v>396</v>
      </c>
      <c r="AG66" s="1002"/>
      <c r="AH66" s="1002"/>
      <c r="AI66" s="1002"/>
      <c r="AJ66" s="1003"/>
      <c r="AK66" s="995" t="s">
        <v>374</v>
      </c>
      <c r="AL66" s="990"/>
      <c r="AM66" s="990"/>
      <c r="AN66" s="990"/>
      <c r="AO66" s="991"/>
      <c r="AP66" s="995" t="s">
        <v>375</v>
      </c>
      <c r="AQ66" s="996"/>
      <c r="AR66" s="996"/>
      <c r="AS66" s="996"/>
      <c r="AT66" s="997"/>
      <c r="AU66" s="995" t="s">
        <v>397</v>
      </c>
      <c r="AV66" s="996"/>
      <c r="AW66" s="996"/>
      <c r="AX66" s="996"/>
      <c r="AY66" s="997"/>
      <c r="AZ66" s="995" t="s">
        <v>345</v>
      </c>
      <c r="BA66" s="996"/>
      <c r="BB66" s="996"/>
      <c r="BC66" s="996"/>
      <c r="BD66" s="1011"/>
      <c r="BE66" s="252"/>
      <c r="BF66" s="252"/>
      <c r="BG66" s="252"/>
      <c r="BH66" s="252"/>
      <c r="BI66" s="252"/>
      <c r="BJ66" s="252"/>
      <c r="BK66" s="252"/>
      <c r="BL66" s="252"/>
      <c r="BM66" s="252"/>
      <c r="BN66" s="252"/>
      <c r="BO66" s="252"/>
      <c r="BP66" s="252"/>
      <c r="BQ66" s="249">
        <v>60</v>
      </c>
      <c r="BR66" s="254"/>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233"/>
    </row>
    <row r="67" spans="1:131" s="234" customFormat="1" ht="26.25" customHeight="1" thickBot="1" x14ac:dyDescent="0.25">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52"/>
      <c r="BF67" s="252"/>
      <c r="BG67" s="252"/>
      <c r="BH67" s="252"/>
      <c r="BI67" s="252"/>
      <c r="BJ67" s="252"/>
      <c r="BK67" s="252"/>
      <c r="BL67" s="252"/>
      <c r="BM67" s="252"/>
      <c r="BN67" s="252"/>
      <c r="BO67" s="252"/>
      <c r="BP67" s="252"/>
      <c r="BQ67" s="249">
        <v>61</v>
      </c>
      <c r="BR67" s="254"/>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233"/>
    </row>
    <row r="68" spans="1:131" s="234" customFormat="1" ht="26.25" customHeight="1" thickTop="1" x14ac:dyDescent="0.2">
      <c r="A68" s="245">
        <v>1</v>
      </c>
      <c r="B68" s="979"/>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52"/>
      <c r="BF68" s="252"/>
      <c r="BG68" s="252"/>
      <c r="BH68" s="252"/>
      <c r="BI68" s="252"/>
      <c r="BJ68" s="252"/>
      <c r="BK68" s="252"/>
      <c r="BL68" s="252"/>
      <c r="BM68" s="252"/>
      <c r="BN68" s="252"/>
      <c r="BO68" s="252"/>
      <c r="BP68" s="252"/>
      <c r="BQ68" s="249">
        <v>62</v>
      </c>
      <c r="BR68" s="254"/>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233"/>
    </row>
    <row r="69" spans="1:131" s="234" customFormat="1" ht="26.25" customHeight="1" x14ac:dyDescent="0.2">
      <c r="A69" s="248">
        <v>2</v>
      </c>
      <c r="B69" s="968"/>
      <c r="C69" s="969"/>
      <c r="D69" s="969"/>
      <c r="E69" s="969"/>
      <c r="F69" s="969"/>
      <c r="G69" s="969"/>
      <c r="H69" s="969"/>
      <c r="I69" s="969"/>
      <c r="J69" s="969"/>
      <c r="K69" s="969"/>
      <c r="L69" s="969"/>
      <c r="M69" s="969"/>
      <c r="N69" s="969"/>
      <c r="O69" s="969"/>
      <c r="P69" s="970"/>
      <c r="Q69" s="971"/>
      <c r="R69" s="965"/>
      <c r="S69" s="965"/>
      <c r="T69" s="965"/>
      <c r="U69" s="965"/>
      <c r="V69" s="965"/>
      <c r="W69" s="965"/>
      <c r="X69" s="965"/>
      <c r="Y69" s="965"/>
      <c r="Z69" s="965"/>
      <c r="AA69" s="965"/>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52"/>
      <c r="BF69" s="252"/>
      <c r="BG69" s="252"/>
      <c r="BH69" s="252"/>
      <c r="BI69" s="252"/>
      <c r="BJ69" s="252"/>
      <c r="BK69" s="252"/>
      <c r="BL69" s="252"/>
      <c r="BM69" s="252"/>
      <c r="BN69" s="252"/>
      <c r="BO69" s="252"/>
      <c r="BP69" s="252"/>
      <c r="BQ69" s="249">
        <v>63</v>
      </c>
      <c r="BR69" s="254"/>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233"/>
    </row>
    <row r="70" spans="1:131" s="234" customFormat="1" ht="26.25" customHeight="1" x14ac:dyDescent="0.2">
      <c r="A70" s="248">
        <v>3</v>
      </c>
      <c r="B70" s="968"/>
      <c r="C70" s="969"/>
      <c r="D70" s="969"/>
      <c r="E70" s="969"/>
      <c r="F70" s="969"/>
      <c r="G70" s="969"/>
      <c r="H70" s="969"/>
      <c r="I70" s="969"/>
      <c r="J70" s="969"/>
      <c r="K70" s="969"/>
      <c r="L70" s="969"/>
      <c r="M70" s="969"/>
      <c r="N70" s="969"/>
      <c r="O70" s="969"/>
      <c r="P70" s="970"/>
      <c r="Q70" s="971"/>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52"/>
      <c r="BF70" s="252"/>
      <c r="BG70" s="252"/>
      <c r="BH70" s="252"/>
      <c r="BI70" s="252"/>
      <c r="BJ70" s="252"/>
      <c r="BK70" s="252"/>
      <c r="BL70" s="252"/>
      <c r="BM70" s="252"/>
      <c r="BN70" s="252"/>
      <c r="BO70" s="252"/>
      <c r="BP70" s="252"/>
      <c r="BQ70" s="249">
        <v>64</v>
      </c>
      <c r="BR70" s="254"/>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233"/>
    </row>
    <row r="71" spans="1:131" s="234" customFormat="1" ht="26.25" customHeight="1" x14ac:dyDescent="0.2">
      <c r="A71" s="248">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52"/>
      <c r="BF71" s="252"/>
      <c r="BG71" s="252"/>
      <c r="BH71" s="252"/>
      <c r="BI71" s="252"/>
      <c r="BJ71" s="252"/>
      <c r="BK71" s="252"/>
      <c r="BL71" s="252"/>
      <c r="BM71" s="252"/>
      <c r="BN71" s="252"/>
      <c r="BO71" s="252"/>
      <c r="BP71" s="252"/>
      <c r="BQ71" s="249">
        <v>65</v>
      </c>
      <c r="BR71" s="254"/>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233"/>
    </row>
    <row r="72" spans="1:131" s="234" customFormat="1" ht="26.25" customHeight="1" x14ac:dyDescent="0.2">
      <c r="A72" s="248">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52"/>
      <c r="BF72" s="252"/>
      <c r="BG72" s="252"/>
      <c r="BH72" s="252"/>
      <c r="BI72" s="252"/>
      <c r="BJ72" s="252"/>
      <c r="BK72" s="252"/>
      <c r="BL72" s="252"/>
      <c r="BM72" s="252"/>
      <c r="BN72" s="252"/>
      <c r="BO72" s="252"/>
      <c r="BP72" s="252"/>
      <c r="BQ72" s="249">
        <v>66</v>
      </c>
      <c r="BR72" s="254"/>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233"/>
    </row>
    <row r="73" spans="1:131" s="234" customFormat="1" ht="26.25" customHeight="1" x14ac:dyDescent="0.2">
      <c r="A73" s="248">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52"/>
      <c r="BF73" s="252"/>
      <c r="BG73" s="252"/>
      <c r="BH73" s="252"/>
      <c r="BI73" s="252"/>
      <c r="BJ73" s="252"/>
      <c r="BK73" s="252"/>
      <c r="BL73" s="252"/>
      <c r="BM73" s="252"/>
      <c r="BN73" s="252"/>
      <c r="BO73" s="252"/>
      <c r="BP73" s="252"/>
      <c r="BQ73" s="249">
        <v>67</v>
      </c>
      <c r="BR73" s="254"/>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233"/>
    </row>
    <row r="74" spans="1:131" s="234" customFormat="1" ht="26.25" customHeight="1" x14ac:dyDescent="0.2">
      <c r="A74" s="248">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52"/>
      <c r="BF74" s="252"/>
      <c r="BG74" s="252"/>
      <c r="BH74" s="252"/>
      <c r="BI74" s="252"/>
      <c r="BJ74" s="252"/>
      <c r="BK74" s="252"/>
      <c r="BL74" s="252"/>
      <c r="BM74" s="252"/>
      <c r="BN74" s="252"/>
      <c r="BO74" s="252"/>
      <c r="BP74" s="252"/>
      <c r="BQ74" s="249">
        <v>68</v>
      </c>
      <c r="BR74" s="254"/>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233"/>
    </row>
    <row r="75" spans="1:131" s="234" customFormat="1" ht="26.25" customHeight="1" x14ac:dyDescent="0.2">
      <c r="A75" s="248">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52"/>
      <c r="BF75" s="252"/>
      <c r="BG75" s="252"/>
      <c r="BH75" s="252"/>
      <c r="BI75" s="252"/>
      <c r="BJ75" s="252"/>
      <c r="BK75" s="252"/>
      <c r="BL75" s="252"/>
      <c r="BM75" s="252"/>
      <c r="BN75" s="252"/>
      <c r="BO75" s="252"/>
      <c r="BP75" s="252"/>
      <c r="BQ75" s="249">
        <v>69</v>
      </c>
      <c r="BR75" s="254"/>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233"/>
    </row>
    <row r="76" spans="1:131" s="234" customFormat="1" ht="26.25" customHeight="1" x14ac:dyDescent="0.2">
      <c r="A76" s="248">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52"/>
      <c r="BF76" s="252"/>
      <c r="BG76" s="252"/>
      <c r="BH76" s="252"/>
      <c r="BI76" s="252"/>
      <c r="BJ76" s="252"/>
      <c r="BK76" s="252"/>
      <c r="BL76" s="252"/>
      <c r="BM76" s="252"/>
      <c r="BN76" s="252"/>
      <c r="BO76" s="252"/>
      <c r="BP76" s="252"/>
      <c r="BQ76" s="249">
        <v>70</v>
      </c>
      <c r="BR76" s="254"/>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233"/>
    </row>
    <row r="77" spans="1:131" s="234" customFormat="1" ht="26.25" customHeight="1" x14ac:dyDescent="0.2">
      <c r="A77" s="248">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52"/>
      <c r="BF77" s="252"/>
      <c r="BG77" s="252"/>
      <c r="BH77" s="252"/>
      <c r="BI77" s="252"/>
      <c r="BJ77" s="252"/>
      <c r="BK77" s="252"/>
      <c r="BL77" s="252"/>
      <c r="BM77" s="252"/>
      <c r="BN77" s="252"/>
      <c r="BO77" s="252"/>
      <c r="BP77" s="252"/>
      <c r="BQ77" s="249">
        <v>71</v>
      </c>
      <c r="BR77" s="254"/>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233"/>
    </row>
    <row r="78" spans="1:131" s="234" customFormat="1" ht="26.25" customHeight="1" x14ac:dyDescent="0.2">
      <c r="A78" s="248">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52"/>
      <c r="BF78" s="252"/>
      <c r="BG78" s="252"/>
      <c r="BH78" s="252"/>
      <c r="BI78" s="252"/>
      <c r="BJ78" s="255"/>
      <c r="BK78" s="255"/>
      <c r="BL78" s="255"/>
      <c r="BM78" s="255"/>
      <c r="BN78" s="255"/>
      <c r="BO78" s="252"/>
      <c r="BP78" s="252"/>
      <c r="BQ78" s="249">
        <v>72</v>
      </c>
      <c r="BR78" s="254"/>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233"/>
    </row>
    <row r="79" spans="1:131" s="234" customFormat="1" ht="26.25" customHeight="1" x14ac:dyDescent="0.2">
      <c r="A79" s="248">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52"/>
      <c r="BF79" s="252"/>
      <c r="BG79" s="252"/>
      <c r="BH79" s="252"/>
      <c r="BI79" s="252"/>
      <c r="BJ79" s="255"/>
      <c r="BK79" s="255"/>
      <c r="BL79" s="255"/>
      <c r="BM79" s="255"/>
      <c r="BN79" s="255"/>
      <c r="BO79" s="252"/>
      <c r="BP79" s="252"/>
      <c r="BQ79" s="249">
        <v>73</v>
      </c>
      <c r="BR79" s="254"/>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233"/>
    </row>
    <row r="80" spans="1:131" s="234" customFormat="1" ht="26.25" customHeight="1" x14ac:dyDescent="0.2">
      <c r="A80" s="248">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52"/>
      <c r="BF80" s="252"/>
      <c r="BG80" s="252"/>
      <c r="BH80" s="252"/>
      <c r="BI80" s="252"/>
      <c r="BJ80" s="252"/>
      <c r="BK80" s="252"/>
      <c r="BL80" s="252"/>
      <c r="BM80" s="252"/>
      <c r="BN80" s="252"/>
      <c r="BO80" s="252"/>
      <c r="BP80" s="252"/>
      <c r="BQ80" s="249">
        <v>74</v>
      </c>
      <c r="BR80" s="254"/>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233"/>
    </row>
    <row r="81" spans="1:131" s="234" customFormat="1" ht="26.25" customHeight="1" x14ac:dyDescent="0.2">
      <c r="A81" s="248">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52"/>
      <c r="BF81" s="252"/>
      <c r="BG81" s="252"/>
      <c r="BH81" s="252"/>
      <c r="BI81" s="252"/>
      <c r="BJ81" s="252"/>
      <c r="BK81" s="252"/>
      <c r="BL81" s="252"/>
      <c r="BM81" s="252"/>
      <c r="BN81" s="252"/>
      <c r="BO81" s="252"/>
      <c r="BP81" s="252"/>
      <c r="BQ81" s="249">
        <v>75</v>
      </c>
      <c r="BR81" s="254"/>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233"/>
    </row>
    <row r="82" spans="1:131" s="234" customFormat="1" ht="26.25" customHeight="1" x14ac:dyDescent="0.2">
      <c r="A82" s="248">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52"/>
      <c r="BF82" s="252"/>
      <c r="BG82" s="252"/>
      <c r="BH82" s="252"/>
      <c r="BI82" s="252"/>
      <c r="BJ82" s="252"/>
      <c r="BK82" s="252"/>
      <c r="BL82" s="252"/>
      <c r="BM82" s="252"/>
      <c r="BN82" s="252"/>
      <c r="BO82" s="252"/>
      <c r="BP82" s="252"/>
      <c r="BQ82" s="249">
        <v>76</v>
      </c>
      <c r="BR82" s="254"/>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233"/>
    </row>
    <row r="83" spans="1:131" s="234" customFormat="1" ht="26.25" customHeight="1" x14ac:dyDescent="0.2">
      <c r="A83" s="248">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52"/>
      <c r="BF83" s="252"/>
      <c r="BG83" s="252"/>
      <c r="BH83" s="252"/>
      <c r="BI83" s="252"/>
      <c r="BJ83" s="252"/>
      <c r="BK83" s="252"/>
      <c r="BL83" s="252"/>
      <c r="BM83" s="252"/>
      <c r="BN83" s="252"/>
      <c r="BO83" s="252"/>
      <c r="BP83" s="252"/>
      <c r="BQ83" s="249">
        <v>77</v>
      </c>
      <c r="BR83" s="254"/>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233"/>
    </row>
    <row r="84" spans="1:131" s="234" customFormat="1" ht="26.25" customHeight="1" x14ac:dyDescent="0.2">
      <c r="A84" s="248">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52"/>
      <c r="BF84" s="252"/>
      <c r="BG84" s="252"/>
      <c r="BH84" s="252"/>
      <c r="BI84" s="252"/>
      <c r="BJ84" s="252"/>
      <c r="BK84" s="252"/>
      <c r="BL84" s="252"/>
      <c r="BM84" s="252"/>
      <c r="BN84" s="252"/>
      <c r="BO84" s="252"/>
      <c r="BP84" s="252"/>
      <c r="BQ84" s="249">
        <v>78</v>
      </c>
      <c r="BR84" s="254"/>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233"/>
    </row>
    <row r="85" spans="1:131" s="234" customFormat="1" ht="26.25" customHeight="1" x14ac:dyDescent="0.2">
      <c r="A85" s="248">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52"/>
      <c r="BF85" s="252"/>
      <c r="BG85" s="252"/>
      <c r="BH85" s="252"/>
      <c r="BI85" s="252"/>
      <c r="BJ85" s="252"/>
      <c r="BK85" s="252"/>
      <c r="BL85" s="252"/>
      <c r="BM85" s="252"/>
      <c r="BN85" s="252"/>
      <c r="BO85" s="252"/>
      <c r="BP85" s="252"/>
      <c r="BQ85" s="249">
        <v>79</v>
      </c>
      <c r="BR85" s="254"/>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233"/>
    </row>
    <row r="86" spans="1:131" s="234" customFormat="1" ht="26.25" customHeight="1" x14ac:dyDescent="0.2">
      <c r="A86" s="248">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52"/>
      <c r="BF86" s="252"/>
      <c r="BG86" s="252"/>
      <c r="BH86" s="252"/>
      <c r="BI86" s="252"/>
      <c r="BJ86" s="252"/>
      <c r="BK86" s="252"/>
      <c r="BL86" s="252"/>
      <c r="BM86" s="252"/>
      <c r="BN86" s="252"/>
      <c r="BO86" s="252"/>
      <c r="BP86" s="252"/>
      <c r="BQ86" s="249">
        <v>80</v>
      </c>
      <c r="BR86" s="254"/>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233"/>
    </row>
    <row r="87" spans="1:131" s="234" customFormat="1" ht="26.25" customHeight="1" x14ac:dyDescent="0.2">
      <c r="A87" s="256">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52"/>
      <c r="BF87" s="252"/>
      <c r="BG87" s="252"/>
      <c r="BH87" s="252"/>
      <c r="BI87" s="252"/>
      <c r="BJ87" s="252"/>
      <c r="BK87" s="252"/>
      <c r="BL87" s="252"/>
      <c r="BM87" s="252"/>
      <c r="BN87" s="252"/>
      <c r="BO87" s="252"/>
      <c r="BP87" s="252"/>
      <c r="BQ87" s="249">
        <v>81</v>
      </c>
      <c r="BR87" s="254"/>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233"/>
    </row>
    <row r="88" spans="1:131" s="234" customFormat="1" ht="26.25" customHeight="1" thickBot="1" x14ac:dyDescent="0.25">
      <c r="A88" s="251" t="s">
        <v>365</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52"/>
      <c r="BF88" s="252"/>
      <c r="BG88" s="252"/>
      <c r="BH88" s="252"/>
      <c r="BI88" s="252"/>
      <c r="BJ88" s="252"/>
      <c r="BK88" s="252"/>
      <c r="BL88" s="252"/>
      <c r="BM88" s="252"/>
      <c r="BN88" s="252"/>
      <c r="BO88" s="252"/>
      <c r="BP88" s="252"/>
      <c r="BQ88" s="249">
        <v>82</v>
      </c>
      <c r="BR88" s="254"/>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233"/>
    </row>
    <row r="89" spans="1:131" s="234" customFormat="1" ht="26.25" hidden="1" customHeight="1" x14ac:dyDescent="0.2">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233"/>
    </row>
    <row r="90" spans="1:131" s="234" customFormat="1" ht="26.25" hidden="1" customHeight="1" x14ac:dyDescent="0.2">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233"/>
    </row>
    <row r="91" spans="1:131" s="234" customFormat="1" ht="26.25" hidden="1" customHeight="1" x14ac:dyDescent="0.2">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233"/>
    </row>
    <row r="92" spans="1:131" s="234" customFormat="1" ht="26.25" hidden="1" customHeight="1" x14ac:dyDescent="0.2">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233"/>
    </row>
    <row r="93" spans="1:131" s="234" customFormat="1" ht="26.25" hidden="1" customHeight="1" x14ac:dyDescent="0.2">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233"/>
    </row>
    <row r="94" spans="1:131" s="234" customFormat="1" ht="26.25" hidden="1" customHeight="1" x14ac:dyDescent="0.2">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233"/>
    </row>
    <row r="95" spans="1:131" s="234" customFormat="1" ht="26.25" hidden="1" customHeight="1" x14ac:dyDescent="0.2">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233"/>
    </row>
    <row r="96" spans="1:131" s="234" customFormat="1" ht="26.25" hidden="1" customHeight="1" x14ac:dyDescent="0.2">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233"/>
    </row>
    <row r="97" spans="1:131" s="234" customFormat="1" ht="26.25" hidden="1" customHeight="1" x14ac:dyDescent="0.2">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233"/>
    </row>
    <row r="98" spans="1:131" s="234" customFormat="1" ht="26.25" hidden="1" customHeight="1" x14ac:dyDescent="0.2">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233"/>
    </row>
    <row r="99" spans="1:131" s="234" customFormat="1" ht="26.25" hidden="1" customHeight="1" x14ac:dyDescent="0.2">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233"/>
    </row>
    <row r="100" spans="1:131" s="234" customFormat="1" ht="26.25" hidden="1" customHeight="1" x14ac:dyDescent="0.2">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233"/>
    </row>
    <row r="101" spans="1:131" s="234" customFormat="1" ht="26.25" hidden="1" customHeight="1" x14ac:dyDescent="0.2">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233"/>
    </row>
    <row r="102" spans="1:131" s="234" customFormat="1" ht="26.25" customHeight="1" thickBot="1" x14ac:dyDescent="0.25">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365</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7259</v>
      </c>
      <c r="CS102" s="945"/>
      <c r="CT102" s="945"/>
      <c r="CU102" s="945"/>
      <c r="CV102" s="946"/>
      <c r="CW102" s="944">
        <v>1162</v>
      </c>
      <c r="CX102" s="945"/>
      <c r="CY102" s="945"/>
      <c r="CZ102" s="945"/>
      <c r="DA102" s="946"/>
      <c r="DB102" s="944">
        <v>6153</v>
      </c>
      <c r="DC102" s="945"/>
      <c r="DD102" s="945"/>
      <c r="DE102" s="945"/>
      <c r="DF102" s="946"/>
      <c r="DG102" s="944">
        <v>0</v>
      </c>
      <c r="DH102" s="945"/>
      <c r="DI102" s="945"/>
      <c r="DJ102" s="945"/>
      <c r="DK102" s="946"/>
      <c r="DL102" s="944">
        <v>4174</v>
      </c>
      <c r="DM102" s="945"/>
      <c r="DN102" s="945"/>
      <c r="DO102" s="945"/>
      <c r="DP102" s="946"/>
      <c r="DQ102" s="944"/>
      <c r="DR102" s="945"/>
      <c r="DS102" s="945"/>
      <c r="DT102" s="945"/>
      <c r="DU102" s="946"/>
      <c r="DV102" s="927"/>
      <c r="DW102" s="928"/>
      <c r="DX102" s="928"/>
      <c r="DY102" s="928"/>
      <c r="DZ102" s="929"/>
      <c r="EA102" s="233"/>
    </row>
    <row r="103" spans="1:131" s="234" customFormat="1" ht="26.25" customHeight="1" x14ac:dyDescent="0.2">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233"/>
    </row>
    <row r="104" spans="1:131" s="234" customFormat="1" ht="26.25" customHeight="1" x14ac:dyDescent="0.2">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233"/>
    </row>
    <row r="105" spans="1:131" s="234" customFormat="1" ht="11.25" customHeight="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3"/>
    </row>
    <row r="106" spans="1:131" s="234" customFormat="1" ht="11.25" customHeight="1" x14ac:dyDescent="0.2">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3"/>
    </row>
    <row r="107" spans="1:131" s="233" customFormat="1" ht="26.25" customHeight="1" thickBot="1" x14ac:dyDescent="0.25">
      <c r="A107" s="262" t="s">
        <v>402</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403</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3" customFormat="1" ht="26.25" customHeight="1" x14ac:dyDescent="0.2">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233" customFormat="1" ht="26.25" customHeight="1" x14ac:dyDescent="0.2">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294</v>
      </c>
      <c r="AG109" s="888"/>
      <c r="AH109" s="888"/>
      <c r="AI109" s="888"/>
      <c r="AJ109" s="889"/>
      <c r="AK109" s="890" t="s">
        <v>293</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294</v>
      </c>
      <c r="BW109" s="888"/>
      <c r="BX109" s="888"/>
      <c r="BY109" s="888"/>
      <c r="BZ109" s="889"/>
      <c r="CA109" s="890" t="s">
        <v>293</v>
      </c>
      <c r="CB109" s="888"/>
      <c r="CC109" s="888"/>
      <c r="CD109" s="888"/>
      <c r="CE109" s="889"/>
      <c r="CF109" s="926" t="s">
        <v>408</v>
      </c>
      <c r="CG109" s="926"/>
      <c r="CH109" s="926"/>
      <c r="CI109" s="926"/>
      <c r="CJ109" s="926"/>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294</v>
      </c>
      <c r="DM109" s="888"/>
      <c r="DN109" s="888"/>
      <c r="DO109" s="888"/>
      <c r="DP109" s="889"/>
      <c r="DQ109" s="890" t="s">
        <v>293</v>
      </c>
      <c r="DR109" s="888"/>
      <c r="DS109" s="888"/>
      <c r="DT109" s="888"/>
      <c r="DU109" s="889"/>
      <c r="DV109" s="890" t="s">
        <v>408</v>
      </c>
      <c r="DW109" s="888"/>
      <c r="DX109" s="888"/>
      <c r="DY109" s="888"/>
      <c r="DZ109" s="919"/>
    </row>
    <row r="110" spans="1:131" s="233" customFormat="1" ht="26.25" customHeight="1" x14ac:dyDescent="0.2">
      <c r="A110" s="788" t="s">
        <v>410</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80">
        <v>77772632</v>
      </c>
      <c r="AB110" s="881"/>
      <c r="AC110" s="881"/>
      <c r="AD110" s="881"/>
      <c r="AE110" s="882"/>
      <c r="AF110" s="883">
        <v>74327003</v>
      </c>
      <c r="AG110" s="881"/>
      <c r="AH110" s="881"/>
      <c r="AI110" s="881"/>
      <c r="AJ110" s="882"/>
      <c r="AK110" s="883">
        <v>71898739</v>
      </c>
      <c r="AL110" s="881"/>
      <c r="AM110" s="881"/>
      <c r="AN110" s="881"/>
      <c r="AO110" s="882"/>
      <c r="AP110" s="884">
        <v>27.1</v>
      </c>
      <c r="AQ110" s="885"/>
      <c r="AR110" s="885"/>
      <c r="AS110" s="885"/>
      <c r="AT110" s="886"/>
      <c r="AU110" s="920" t="s">
        <v>70</v>
      </c>
      <c r="AV110" s="921"/>
      <c r="AW110" s="921"/>
      <c r="AX110" s="921"/>
      <c r="AY110" s="921"/>
      <c r="AZ110" s="843" t="s">
        <v>411</v>
      </c>
      <c r="BA110" s="789"/>
      <c r="BB110" s="789"/>
      <c r="BC110" s="789"/>
      <c r="BD110" s="789"/>
      <c r="BE110" s="789"/>
      <c r="BF110" s="789"/>
      <c r="BG110" s="789"/>
      <c r="BH110" s="789"/>
      <c r="BI110" s="789"/>
      <c r="BJ110" s="789"/>
      <c r="BK110" s="789"/>
      <c r="BL110" s="789"/>
      <c r="BM110" s="789"/>
      <c r="BN110" s="789"/>
      <c r="BO110" s="789"/>
      <c r="BP110" s="790"/>
      <c r="BQ110" s="844">
        <v>1075218433</v>
      </c>
      <c r="BR110" s="826"/>
      <c r="BS110" s="826"/>
      <c r="BT110" s="826"/>
      <c r="BU110" s="826"/>
      <c r="BV110" s="826">
        <v>1073067065</v>
      </c>
      <c r="BW110" s="826"/>
      <c r="BX110" s="826"/>
      <c r="BY110" s="826"/>
      <c r="BZ110" s="826"/>
      <c r="CA110" s="826">
        <v>1072685203</v>
      </c>
      <c r="CB110" s="826"/>
      <c r="CC110" s="826"/>
      <c r="CD110" s="826"/>
      <c r="CE110" s="826"/>
      <c r="CF110" s="853">
        <v>404.3</v>
      </c>
      <c r="CG110" s="854"/>
      <c r="CH110" s="854"/>
      <c r="CI110" s="854"/>
      <c r="CJ110" s="854"/>
      <c r="CK110" s="916" t="s">
        <v>412</v>
      </c>
      <c r="CL110" s="800"/>
      <c r="CM110" s="877" t="s">
        <v>413</v>
      </c>
      <c r="CN110" s="878"/>
      <c r="CO110" s="878"/>
      <c r="CP110" s="878"/>
      <c r="CQ110" s="878"/>
      <c r="CR110" s="878"/>
      <c r="CS110" s="878"/>
      <c r="CT110" s="878"/>
      <c r="CU110" s="878"/>
      <c r="CV110" s="878"/>
      <c r="CW110" s="878"/>
      <c r="CX110" s="878"/>
      <c r="CY110" s="878"/>
      <c r="CZ110" s="878"/>
      <c r="DA110" s="878"/>
      <c r="DB110" s="878"/>
      <c r="DC110" s="878"/>
      <c r="DD110" s="878"/>
      <c r="DE110" s="878"/>
      <c r="DF110" s="879"/>
      <c r="DG110" s="844">
        <v>359852</v>
      </c>
      <c r="DH110" s="826"/>
      <c r="DI110" s="826"/>
      <c r="DJ110" s="826"/>
      <c r="DK110" s="826"/>
      <c r="DL110" s="826">
        <v>336409</v>
      </c>
      <c r="DM110" s="826"/>
      <c r="DN110" s="826"/>
      <c r="DO110" s="826"/>
      <c r="DP110" s="826"/>
      <c r="DQ110" s="826">
        <v>312965</v>
      </c>
      <c r="DR110" s="826"/>
      <c r="DS110" s="826"/>
      <c r="DT110" s="826"/>
      <c r="DU110" s="826"/>
      <c r="DV110" s="827">
        <v>0.1</v>
      </c>
      <c r="DW110" s="827"/>
      <c r="DX110" s="827"/>
      <c r="DY110" s="827"/>
      <c r="DZ110" s="828"/>
    </row>
    <row r="111" spans="1:131" s="233" customFormat="1" ht="26.25" customHeight="1" x14ac:dyDescent="0.2">
      <c r="A111" s="755" t="s">
        <v>414</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08"/>
      <c r="AA111" s="909" t="s">
        <v>367</v>
      </c>
      <c r="AB111" s="910"/>
      <c r="AC111" s="910"/>
      <c r="AD111" s="910"/>
      <c r="AE111" s="911"/>
      <c r="AF111" s="912" t="s">
        <v>118</v>
      </c>
      <c r="AG111" s="910"/>
      <c r="AH111" s="910"/>
      <c r="AI111" s="910"/>
      <c r="AJ111" s="911"/>
      <c r="AK111" s="912" t="s">
        <v>415</v>
      </c>
      <c r="AL111" s="910"/>
      <c r="AM111" s="910"/>
      <c r="AN111" s="910"/>
      <c r="AO111" s="911"/>
      <c r="AP111" s="913" t="s">
        <v>367</v>
      </c>
      <c r="AQ111" s="914"/>
      <c r="AR111" s="914"/>
      <c r="AS111" s="914"/>
      <c r="AT111" s="915"/>
      <c r="AU111" s="922"/>
      <c r="AV111" s="923"/>
      <c r="AW111" s="923"/>
      <c r="AX111" s="923"/>
      <c r="AY111" s="923"/>
      <c r="AZ111" s="796" t="s">
        <v>416</v>
      </c>
      <c r="BA111" s="731"/>
      <c r="BB111" s="731"/>
      <c r="BC111" s="731"/>
      <c r="BD111" s="731"/>
      <c r="BE111" s="731"/>
      <c r="BF111" s="731"/>
      <c r="BG111" s="731"/>
      <c r="BH111" s="731"/>
      <c r="BI111" s="731"/>
      <c r="BJ111" s="731"/>
      <c r="BK111" s="731"/>
      <c r="BL111" s="731"/>
      <c r="BM111" s="731"/>
      <c r="BN111" s="731"/>
      <c r="BO111" s="731"/>
      <c r="BP111" s="732"/>
      <c r="BQ111" s="797">
        <v>9733247</v>
      </c>
      <c r="BR111" s="798"/>
      <c r="BS111" s="798"/>
      <c r="BT111" s="798"/>
      <c r="BU111" s="798"/>
      <c r="BV111" s="798">
        <v>9567462</v>
      </c>
      <c r="BW111" s="798"/>
      <c r="BX111" s="798"/>
      <c r="BY111" s="798"/>
      <c r="BZ111" s="798"/>
      <c r="CA111" s="798">
        <v>8772750</v>
      </c>
      <c r="CB111" s="798"/>
      <c r="CC111" s="798"/>
      <c r="CD111" s="798"/>
      <c r="CE111" s="798"/>
      <c r="CF111" s="862">
        <v>3.3</v>
      </c>
      <c r="CG111" s="863"/>
      <c r="CH111" s="863"/>
      <c r="CI111" s="863"/>
      <c r="CJ111" s="863"/>
      <c r="CK111" s="917"/>
      <c r="CL111" s="802"/>
      <c r="CM111" s="805" t="s">
        <v>417</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797" t="s">
        <v>367</v>
      </c>
      <c r="DH111" s="798"/>
      <c r="DI111" s="798"/>
      <c r="DJ111" s="798"/>
      <c r="DK111" s="798"/>
      <c r="DL111" s="798" t="s">
        <v>367</v>
      </c>
      <c r="DM111" s="798"/>
      <c r="DN111" s="798"/>
      <c r="DO111" s="798"/>
      <c r="DP111" s="798"/>
      <c r="DQ111" s="798" t="s">
        <v>367</v>
      </c>
      <c r="DR111" s="798"/>
      <c r="DS111" s="798"/>
      <c r="DT111" s="798"/>
      <c r="DU111" s="798"/>
      <c r="DV111" s="775" t="s">
        <v>418</v>
      </c>
      <c r="DW111" s="775"/>
      <c r="DX111" s="775"/>
      <c r="DY111" s="775"/>
      <c r="DZ111" s="776"/>
    </row>
    <row r="112" spans="1:131" s="233" customFormat="1" ht="26.25" customHeight="1" x14ac:dyDescent="0.2">
      <c r="A112" s="902" t="s">
        <v>419</v>
      </c>
      <c r="B112" s="903"/>
      <c r="C112" s="731" t="s">
        <v>420</v>
      </c>
      <c r="D112" s="731"/>
      <c r="E112" s="731"/>
      <c r="F112" s="731"/>
      <c r="G112" s="731"/>
      <c r="H112" s="731"/>
      <c r="I112" s="731"/>
      <c r="J112" s="731"/>
      <c r="K112" s="731"/>
      <c r="L112" s="731"/>
      <c r="M112" s="731"/>
      <c r="N112" s="731"/>
      <c r="O112" s="731"/>
      <c r="P112" s="731"/>
      <c r="Q112" s="731"/>
      <c r="R112" s="731"/>
      <c r="S112" s="731"/>
      <c r="T112" s="731"/>
      <c r="U112" s="731"/>
      <c r="V112" s="731"/>
      <c r="W112" s="731"/>
      <c r="X112" s="731"/>
      <c r="Y112" s="731"/>
      <c r="Z112" s="732"/>
      <c r="AA112" s="760">
        <v>8666667</v>
      </c>
      <c r="AB112" s="761"/>
      <c r="AC112" s="761"/>
      <c r="AD112" s="761"/>
      <c r="AE112" s="762"/>
      <c r="AF112" s="763">
        <v>9333333</v>
      </c>
      <c r="AG112" s="761"/>
      <c r="AH112" s="761"/>
      <c r="AI112" s="761"/>
      <c r="AJ112" s="762"/>
      <c r="AK112" s="763">
        <v>9500000</v>
      </c>
      <c r="AL112" s="761"/>
      <c r="AM112" s="761"/>
      <c r="AN112" s="761"/>
      <c r="AO112" s="762"/>
      <c r="AP112" s="808">
        <v>3.6</v>
      </c>
      <c r="AQ112" s="809"/>
      <c r="AR112" s="809"/>
      <c r="AS112" s="809"/>
      <c r="AT112" s="810"/>
      <c r="AU112" s="922"/>
      <c r="AV112" s="923"/>
      <c r="AW112" s="923"/>
      <c r="AX112" s="923"/>
      <c r="AY112" s="923"/>
      <c r="AZ112" s="796" t="s">
        <v>421</v>
      </c>
      <c r="BA112" s="731"/>
      <c r="BB112" s="731"/>
      <c r="BC112" s="731"/>
      <c r="BD112" s="731"/>
      <c r="BE112" s="731"/>
      <c r="BF112" s="731"/>
      <c r="BG112" s="731"/>
      <c r="BH112" s="731"/>
      <c r="BI112" s="731"/>
      <c r="BJ112" s="731"/>
      <c r="BK112" s="731"/>
      <c r="BL112" s="731"/>
      <c r="BM112" s="731"/>
      <c r="BN112" s="731"/>
      <c r="BO112" s="731"/>
      <c r="BP112" s="732"/>
      <c r="BQ112" s="797">
        <v>4404161</v>
      </c>
      <c r="BR112" s="798"/>
      <c r="BS112" s="798"/>
      <c r="BT112" s="798"/>
      <c r="BU112" s="798"/>
      <c r="BV112" s="798">
        <v>4089510</v>
      </c>
      <c r="BW112" s="798"/>
      <c r="BX112" s="798"/>
      <c r="BY112" s="798"/>
      <c r="BZ112" s="798"/>
      <c r="CA112" s="798">
        <v>4625949</v>
      </c>
      <c r="CB112" s="798"/>
      <c r="CC112" s="798"/>
      <c r="CD112" s="798"/>
      <c r="CE112" s="798"/>
      <c r="CF112" s="862">
        <v>1.7</v>
      </c>
      <c r="CG112" s="863"/>
      <c r="CH112" s="863"/>
      <c r="CI112" s="863"/>
      <c r="CJ112" s="863"/>
      <c r="CK112" s="917"/>
      <c r="CL112" s="802"/>
      <c r="CM112" s="805" t="s">
        <v>422</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797">
        <v>1346526</v>
      </c>
      <c r="DH112" s="798"/>
      <c r="DI112" s="798"/>
      <c r="DJ112" s="798"/>
      <c r="DK112" s="798"/>
      <c r="DL112" s="798">
        <v>1758401</v>
      </c>
      <c r="DM112" s="798"/>
      <c r="DN112" s="798"/>
      <c r="DO112" s="798"/>
      <c r="DP112" s="798"/>
      <c r="DQ112" s="798">
        <v>1488309</v>
      </c>
      <c r="DR112" s="798"/>
      <c r="DS112" s="798"/>
      <c r="DT112" s="798"/>
      <c r="DU112" s="798"/>
      <c r="DV112" s="775">
        <v>0.6</v>
      </c>
      <c r="DW112" s="775"/>
      <c r="DX112" s="775"/>
      <c r="DY112" s="775"/>
      <c r="DZ112" s="776"/>
    </row>
    <row r="113" spans="1:130" s="233" customFormat="1" ht="26.25" customHeight="1" x14ac:dyDescent="0.2">
      <c r="A113" s="904"/>
      <c r="B113" s="905"/>
      <c r="C113" s="731" t="s">
        <v>423</v>
      </c>
      <c r="D113" s="731"/>
      <c r="E113" s="731"/>
      <c r="F113" s="731"/>
      <c r="G113" s="731"/>
      <c r="H113" s="731"/>
      <c r="I113" s="731"/>
      <c r="J113" s="731"/>
      <c r="K113" s="731"/>
      <c r="L113" s="731"/>
      <c r="M113" s="731"/>
      <c r="N113" s="731"/>
      <c r="O113" s="731"/>
      <c r="P113" s="731"/>
      <c r="Q113" s="731"/>
      <c r="R113" s="731"/>
      <c r="S113" s="731"/>
      <c r="T113" s="731"/>
      <c r="U113" s="731"/>
      <c r="V113" s="731"/>
      <c r="W113" s="731"/>
      <c r="X113" s="731"/>
      <c r="Y113" s="731"/>
      <c r="Z113" s="732"/>
      <c r="AA113" s="760">
        <v>599335</v>
      </c>
      <c r="AB113" s="761"/>
      <c r="AC113" s="761"/>
      <c r="AD113" s="761"/>
      <c r="AE113" s="762"/>
      <c r="AF113" s="763">
        <v>573327</v>
      </c>
      <c r="AG113" s="761"/>
      <c r="AH113" s="761"/>
      <c r="AI113" s="761"/>
      <c r="AJ113" s="762"/>
      <c r="AK113" s="763">
        <v>573496</v>
      </c>
      <c r="AL113" s="761"/>
      <c r="AM113" s="761"/>
      <c r="AN113" s="761"/>
      <c r="AO113" s="762"/>
      <c r="AP113" s="808">
        <v>0.2</v>
      </c>
      <c r="AQ113" s="809"/>
      <c r="AR113" s="809"/>
      <c r="AS113" s="809"/>
      <c r="AT113" s="810"/>
      <c r="AU113" s="922"/>
      <c r="AV113" s="923"/>
      <c r="AW113" s="923"/>
      <c r="AX113" s="923"/>
      <c r="AY113" s="923"/>
      <c r="AZ113" s="796" t="s">
        <v>424</v>
      </c>
      <c r="BA113" s="731"/>
      <c r="BB113" s="731"/>
      <c r="BC113" s="731"/>
      <c r="BD113" s="731"/>
      <c r="BE113" s="731"/>
      <c r="BF113" s="731"/>
      <c r="BG113" s="731"/>
      <c r="BH113" s="731"/>
      <c r="BI113" s="731"/>
      <c r="BJ113" s="731"/>
      <c r="BK113" s="731"/>
      <c r="BL113" s="731"/>
      <c r="BM113" s="731"/>
      <c r="BN113" s="731"/>
      <c r="BO113" s="731"/>
      <c r="BP113" s="732"/>
      <c r="BQ113" s="797" t="s">
        <v>367</v>
      </c>
      <c r="BR113" s="798"/>
      <c r="BS113" s="798"/>
      <c r="BT113" s="798"/>
      <c r="BU113" s="798"/>
      <c r="BV113" s="798" t="s">
        <v>415</v>
      </c>
      <c r="BW113" s="798"/>
      <c r="BX113" s="798"/>
      <c r="BY113" s="798"/>
      <c r="BZ113" s="798"/>
      <c r="CA113" s="798" t="s">
        <v>415</v>
      </c>
      <c r="CB113" s="798"/>
      <c r="CC113" s="798"/>
      <c r="CD113" s="798"/>
      <c r="CE113" s="798"/>
      <c r="CF113" s="862" t="s">
        <v>367</v>
      </c>
      <c r="CG113" s="863"/>
      <c r="CH113" s="863"/>
      <c r="CI113" s="863"/>
      <c r="CJ113" s="863"/>
      <c r="CK113" s="917"/>
      <c r="CL113" s="802"/>
      <c r="CM113" s="805" t="s">
        <v>425</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797">
        <v>1143135</v>
      </c>
      <c r="DH113" s="798"/>
      <c r="DI113" s="798"/>
      <c r="DJ113" s="798"/>
      <c r="DK113" s="798"/>
      <c r="DL113" s="798">
        <v>864025</v>
      </c>
      <c r="DM113" s="798"/>
      <c r="DN113" s="798"/>
      <c r="DO113" s="798"/>
      <c r="DP113" s="798"/>
      <c r="DQ113" s="798">
        <v>643033</v>
      </c>
      <c r="DR113" s="798"/>
      <c r="DS113" s="798"/>
      <c r="DT113" s="798"/>
      <c r="DU113" s="798"/>
      <c r="DV113" s="775">
        <v>0.2</v>
      </c>
      <c r="DW113" s="775"/>
      <c r="DX113" s="775"/>
      <c r="DY113" s="775"/>
      <c r="DZ113" s="776"/>
    </row>
    <row r="114" spans="1:130" s="233" customFormat="1" ht="26.25" customHeight="1" x14ac:dyDescent="0.2">
      <c r="A114" s="904"/>
      <c r="B114" s="905"/>
      <c r="C114" s="731" t="s">
        <v>426</v>
      </c>
      <c r="D114" s="731"/>
      <c r="E114" s="731"/>
      <c r="F114" s="731"/>
      <c r="G114" s="731"/>
      <c r="H114" s="731"/>
      <c r="I114" s="731"/>
      <c r="J114" s="731"/>
      <c r="K114" s="731"/>
      <c r="L114" s="731"/>
      <c r="M114" s="731"/>
      <c r="N114" s="731"/>
      <c r="O114" s="731"/>
      <c r="P114" s="731"/>
      <c r="Q114" s="731"/>
      <c r="R114" s="731"/>
      <c r="S114" s="731"/>
      <c r="T114" s="731"/>
      <c r="U114" s="731"/>
      <c r="V114" s="731"/>
      <c r="W114" s="731"/>
      <c r="X114" s="731"/>
      <c r="Y114" s="731"/>
      <c r="Z114" s="732"/>
      <c r="AA114" s="760" t="s">
        <v>367</v>
      </c>
      <c r="AB114" s="761"/>
      <c r="AC114" s="761"/>
      <c r="AD114" s="761"/>
      <c r="AE114" s="762"/>
      <c r="AF114" s="763" t="s">
        <v>427</v>
      </c>
      <c r="AG114" s="761"/>
      <c r="AH114" s="761"/>
      <c r="AI114" s="761"/>
      <c r="AJ114" s="762"/>
      <c r="AK114" s="763" t="s">
        <v>367</v>
      </c>
      <c r="AL114" s="761"/>
      <c r="AM114" s="761"/>
      <c r="AN114" s="761"/>
      <c r="AO114" s="762"/>
      <c r="AP114" s="808" t="s">
        <v>118</v>
      </c>
      <c r="AQ114" s="809"/>
      <c r="AR114" s="809"/>
      <c r="AS114" s="809"/>
      <c r="AT114" s="810"/>
      <c r="AU114" s="922"/>
      <c r="AV114" s="923"/>
      <c r="AW114" s="923"/>
      <c r="AX114" s="923"/>
      <c r="AY114" s="923"/>
      <c r="AZ114" s="796" t="s">
        <v>428</v>
      </c>
      <c r="BA114" s="731"/>
      <c r="BB114" s="731"/>
      <c r="BC114" s="731"/>
      <c r="BD114" s="731"/>
      <c r="BE114" s="731"/>
      <c r="BF114" s="731"/>
      <c r="BG114" s="731"/>
      <c r="BH114" s="731"/>
      <c r="BI114" s="731"/>
      <c r="BJ114" s="731"/>
      <c r="BK114" s="731"/>
      <c r="BL114" s="731"/>
      <c r="BM114" s="731"/>
      <c r="BN114" s="731"/>
      <c r="BO114" s="731"/>
      <c r="BP114" s="732"/>
      <c r="BQ114" s="797">
        <v>146992957</v>
      </c>
      <c r="BR114" s="798"/>
      <c r="BS114" s="798"/>
      <c r="BT114" s="798"/>
      <c r="BU114" s="798"/>
      <c r="BV114" s="798">
        <v>139943994</v>
      </c>
      <c r="BW114" s="798"/>
      <c r="BX114" s="798"/>
      <c r="BY114" s="798"/>
      <c r="BZ114" s="798"/>
      <c r="CA114" s="798">
        <v>135957676</v>
      </c>
      <c r="CB114" s="798"/>
      <c r="CC114" s="798"/>
      <c r="CD114" s="798"/>
      <c r="CE114" s="798"/>
      <c r="CF114" s="862">
        <v>51.2</v>
      </c>
      <c r="CG114" s="863"/>
      <c r="CH114" s="863"/>
      <c r="CI114" s="863"/>
      <c r="CJ114" s="863"/>
      <c r="CK114" s="917"/>
      <c r="CL114" s="802"/>
      <c r="CM114" s="805" t="s">
        <v>429</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797" t="s">
        <v>118</v>
      </c>
      <c r="DH114" s="798"/>
      <c r="DI114" s="798"/>
      <c r="DJ114" s="798"/>
      <c r="DK114" s="798"/>
      <c r="DL114" s="798" t="s">
        <v>415</v>
      </c>
      <c r="DM114" s="798"/>
      <c r="DN114" s="798"/>
      <c r="DO114" s="798"/>
      <c r="DP114" s="798"/>
      <c r="DQ114" s="798" t="s">
        <v>415</v>
      </c>
      <c r="DR114" s="798"/>
      <c r="DS114" s="798"/>
      <c r="DT114" s="798"/>
      <c r="DU114" s="798"/>
      <c r="DV114" s="775" t="s">
        <v>415</v>
      </c>
      <c r="DW114" s="775"/>
      <c r="DX114" s="775"/>
      <c r="DY114" s="775"/>
      <c r="DZ114" s="776"/>
    </row>
    <row r="115" spans="1:130" s="233" customFormat="1" ht="26.25" customHeight="1" x14ac:dyDescent="0.2">
      <c r="A115" s="904"/>
      <c r="B115" s="905"/>
      <c r="C115" s="731" t="s">
        <v>430</v>
      </c>
      <c r="D115" s="731"/>
      <c r="E115" s="731"/>
      <c r="F115" s="731"/>
      <c r="G115" s="731"/>
      <c r="H115" s="731"/>
      <c r="I115" s="731"/>
      <c r="J115" s="731"/>
      <c r="K115" s="731"/>
      <c r="L115" s="731"/>
      <c r="M115" s="731"/>
      <c r="N115" s="731"/>
      <c r="O115" s="731"/>
      <c r="P115" s="731"/>
      <c r="Q115" s="731"/>
      <c r="R115" s="731"/>
      <c r="S115" s="731"/>
      <c r="T115" s="731"/>
      <c r="U115" s="731"/>
      <c r="V115" s="731"/>
      <c r="W115" s="731"/>
      <c r="X115" s="731"/>
      <c r="Y115" s="731"/>
      <c r="Z115" s="732"/>
      <c r="AA115" s="760">
        <v>1530916</v>
      </c>
      <c r="AB115" s="761"/>
      <c r="AC115" s="761"/>
      <c r="AD115" s="761"/>
      <c r="AE115" s="762"/>
      <c r="AF115" s="763">
        <v>1557547</v>
      </c>
      <c r="AG115" s="761"/>
      <c r="AH115" s="761"/>
      <c r="AI115" s="761"/>
      <c r="AJ115" s="762"/>
      <c r="AK115" s="763">
        <v>1280354</v>
      </c>
      <c r="AL115" s="761"/>
      <c r="AM115" s="761"/>
      <c r="AN115" s="761"/>
      <c r="AO115" s="762"/>
      <c r="AP115" s="808">
        <v>0.5</v>
      </c>
      <c r="AQ115" s="809"/>
      <c r="AR115" s="809"/>
      <c r="AS115" s="809"/>
      <c r="AT115" s="810"/>
      <c r="AU115" s="922"/>
      <c r="AV115" s="923"/>
      <c r="AW115" s="923"/>
      <c r="AX115" s="923"/>
      <c r="AY115" s="923"/>
      <c r="AZ115" s="796" t="s">
        <v>431</v>
      </c>
      <c r="BA115" s="731"/>
      <c r="BB115" s="731"/>
      <c r="BC115" s="731"/>
      <c r="BD115" s="731"/>
      <c r="BE115" s="731"/>
      <c r="BF115" s="731"/>
      <c r="BG115" s="731"/>
      <c r="BH115" s="731"/>
      <c r="BI115" s="731"/>
      <c r="BJ115" s="731"/>
      <c r="BK115" s="731"/>
      <c r="BL115" s="731"/>
      <c r="BM115" s="731"/>
      <c r="BN115" s="731"/>
      <c r="BO115" s="731"/>
      <c r="BP115" s="732"/>
      <c r="BQ115" s="797">
        <v>1684615</v>
      </c>
      <c r="BR115" s="798"/>
      <c r="BS115" s="798"/>
      <c r="BT115" s="798"/>
      <c r="BU115" s="798"/>
      <c r="BV115" s="798">
        <v>1053518</v>
      </c>
      <c r="BW115" s="798"/>
      <c r="BX115" s="798"/>
      <c r="BY115" s="798"/>
      <c r="BZ115" s="798"/>
      <c r="CA115" s="798">
        <v>2536853</v>
      </c>
      <c r="CB115" s="798"/>
      <c r="CC115" s="798"/>
      <c r="CD115" s="798"/>
      <c r="CE115" s="798"/>
      <c r="CF115" s="862">
        <v>1</v>
      </c>
      <c r="CG115" s="863"/>
      <c r="CH115" s="863"/>
      <c r="CI115" s="863"/>
      <c r="CJ115" s="863"/>
      <c r="CK115" s="917"/>
      <c r="CL115" s="802"/>
      <c r="CM115" s="796" t="s">
        <v>432</v>
      </c>
      <c r="CN115" s="901"/>
      <c r="CO115" s="901"/>
      <c r="CP115" s="901"/>
      <c r="CQ115" s="901"/>
      <c r="CR115" s="901"/>
      <c r="CS115" s="901"/>
      <c r="CT115" s="901"/>
      <c r="CU115" s="901"/>
      <c r="CV115" s="901"/>
      <c r="CW115" s="901"/>
      <c r="CX115" s="901"/>
      <c r="CY115" s="901"/>
      <c r="CZ115" s="901"/>
      <c r="DA115" s="901"/>
      <c r="DB115" s="901"/>
      <c r="DC115" s="901"/>
      <c r="DD115" s="901"/>
      <c r="DE115" s="901"/>
      <c r="DF115" s="732"/>
      <c r="DG115" s="797" t="s">
        <v>427</v>
      </c>
      <c r="DH115" s="798"/>
      <c r="DI115" s="798"/>
      <c r="DJ115" s="798"/>
      <c r="DK115" s="798"/>
      <c r="DL115" s="798" t="s">
        <v>433</v>
      </c>
      <c r="DM115" s="798"/>
      <c r="DN115" s="798"/>
      <c r="DO115" s="798"/>
      <c r="DP115" s="798"/>
      <c r="DQ115" s="798" t="s">
        <v>434</v>
      </c>
      <c r="DR115" s="798"/>
      <c r="DS115" s="798"/>
      <c r="DT115" s="798"/>
      <c r="DU115" s="798"/>
      <c r="DV115" s="775" t="s">
        <v>433</v>
      </c>
      <c r="DW115" s="775"/>
      <c r="DX115" s="775"/>
      <c r="DY115" s="775"/>
      <c r="DZ115" s="776"/>
    </row>
    <row r="116" spans="1:130" s="233" customFormat="1" ht="26.25" customHeight="1" x14ac:dyDescent="0.2">
      <c r="A116" s="906"/>
      <c r="B116" s="907"/>
      <c r="C116" s="867" t="s">
        <v>435</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760" t="s">
        <v>434</v>
      </c>
      <c r="AB116" s="761"/>
      <c r="AC116" s="761"/>
      <c r="AD116" s="761"/>
      <c r="AE116" s="762"/>
      <c r="AF116" s="763" t="s">
        <v>427</v>
      </c>
      <c r="AG116" s="761"/>
      <c r="AH116" s="761"/>
      <c r="AI116" s="761"/>
      <c r="AJ116" s="762"/>
      <c r="AK116" s="763" t="s">
        <v>415</v>
      </c>
      <c r="AL116" s="761"/>
      <c r="AM116" s="761"/>
      <c r="AN116" s="761"/>
      <c r="AO116" s="762"/>
      <c r="AP116" s="808" t="s">
        <v>415</v>
      </c>
      <c r="AQ116" s="809"/>
      <c r="AR116" s="809"/>
      <c r="AS116" s="809"/>
      <c r="AT116" s="810"/>
      <c r="AU116" s="922"/>
      <c r="AV116" s="923"/>
      <c r="AW116" s="923"/>
      <c r="AX116" s="923"/>
      <c r="AY116" s="923"/>
      <c r="AZ116" s="850" t="s">
        <v>436</v>
      </c>
      <c r="BA116" s="851"/>
      <c r="BB116" s="851"/>
      <c r="BC116" s="851"/>
      <c r="BD116" s="851"/>
      <c r="BE116" s="851"/>
      <c r="BF116" s="851"/>
      <c r="BG116" s="851"/>
      <c r="BH116" s="851"/>
      <c r="BI116" s="851"/>
      <c r="BJ116" s="851"/>
      <c r="BK116" s="851"/>
      <c r="BL116" s="851"/>
      <c r="BM116" s="851"/>
      <c r="BN116" s="851"/>
      <c r="BO116" s="851"/>
      <c r="BP116" s="852"/>
      <c r="BQ116" s="797" t="s">
        <v>367</v>
      </c>
      <c r="BR116" s="798"/>
      <c r="BS116" s="798"/>
      <c r="BT116" s="798"/>
      <c r="BU116" s="798"/>
      <c r="BV116" s="798" t="s">
        <v>367</v>
      </c>
      <c r="BW116" s="798"/>
      <c r="BX116" s="798"/>
      <c r="BY116" s="798"/>
      <c r="BZ116" s="798"/>
      <c r="CA116" s="798" t="s">
        <v>118</v>
      </c>
      <c r="CB116" s="798"/>
      <c r="CC116" s="798"/>
      <c r="CD116" s="798"/>
      <c r="CE116" s="798"/>
      <c r="CF116" s="862" t="s">
        <v>418</v>
      </c>
      <c r="CG116" s="863"/>
      <c r="CH116" s="863"/>
      <c r="CI116" s="863"/>
      <c r="CJ116" s="863"/>
      <c r="CK116" s="917"/>
      <c r="CL116" s="802"/>
      <c r="CM116" s="805" t="s">
        <v>437</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797" t="s">
        <v>415</v>
      </c>
      <c r="DH116" s="798"/>
      <c r="DI116" s="798"/>
      <c r="DJ116" s="798"/>
      <c r="DK116" s="798"/>
      <c r="DL116" s="798" t="s">
        <v>427</v>
      </c>
      <c r="DM116" s="798"/>
      <c r="DN116" s="798"/>
      <c r="DO116" s="798"/>
      <c r="DP116" s="798"/>
      <c r="DQ116" s="798" t="s">
        <v>367</v>
      </c>
      <c r="DR116" s="798"/>
      <c r="DS116" s="798"/>
      <c r="DT116" s="798"/>
      <c r="DU116" s="798"/>
      <c r="DV116" s="775" t="s">
        <v>367</v>
      </c>
      <c r="DW116" s="775"/>
      <c r="DX116" s="775"/>
      <c r="DY116" s="775"/>
      <c r="DZ116" s="776"/>
    </row>
    <row r="117" spans="1:130" s="233" customFormat="1" ht="26.25" customHeight="1" x14ac:dyDescent="0.2">
      <c r="A117" s="887" t="s">
        <v>153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64" t="s">
        <v>438</v>
      </c>
      <c r="Z117" s="889"/>
      <c r="AA117" s="894">
        <v>88569550</v>
      </c>
      <c r="AB117" s="895"/>
      <c r="AC117" s="895"/>
      <c r="AD117" s="895"/>
      <c r="AE117" s="896"/>
      <c r="AF117" s="897">
        <v>85791210</v>
      </c>
      <c r="AG117" s="895"/>
      <c r="AH117" s="895"/>
      <c r="AI117" s="895"/>
      <c r="AJ117" s="896"/>
      <c r="AK117" s="897">
        <v>83252589</v>
      </c>
      <c r="AL117" s="895"/>
      <c r="AM117" s="895"/>
      <c r="AN117" s="895"/>
      <c r="AO117" s="896"/>
      <c r="AP117" s="898"/>
      <c r="AQ117" s="899"/>
      <c r="AR117" s="899"/>
      <c r="AS117" s="899"/>
      <c r="AT117" s="900"/>
      <c r="AU117" s="922"/>
      <c r="AV117" s="923"/>
      <c r="AW117" s="923"/>
      <c r="AX117" s="923"/>
      <c r="AY117" s="923"/>
      <c r="AZ117" s="796" t="s">
        <v>439</v>
      </c>
      <c r="BA117" s="731"/>
      <c r="BB117" s="731"/>
      <c r="BC117" s="731"/>
      <c r="BD117" s="731"/>
      <c r="BE117" s="731"/>
      <c r="BF117" s="731"/>
      <c r="BG117" s="731"/>
      <c r="BH117" s="731"/>
      <c r="BI117" s="731"/>
      <c r="BJ117" s="731"/>
      <c r="BK117" s="731"/>
      <c r="BL117" s="731"/>
      <c r="BM117" s="731"/>
      <c r="BN117" s="731"/>
      <c r="BO117" s="731"/>
      <c r="BP117" s="732"/>
      <c r="BQ117" s="797" t="s">
        <v>118</v>
      </c>
      <c r="BR117" s="798"/>
      <c r="BS117" s="798"/>
      <c r="BT117" s="798"/>
      <c r="BU117" s="798"/>
      <c r="BV117" s="798" t="s">
        <v>434</v>
      </c>
      <c r="BW117" s="798"/>
      <c r="BX117" s="798"/>
      <c r="BY117" s="798"/>
      <c r="BZ117" s="798"/>
      <c r="CA117" s="798" t="s">
        <v>415</v>
      </c>
      <c r="CB117" s="798"/>
      <c r="CC117" s="798"/>
      <c r="CD117" s="798"/>
      <c r="CE117" s="798"/>
      <c r="CF117" s="862" t="s">
        <v>118</v>
      </c>
      <c r="CG117" s="863"/>
      <c r="CH117" s="863"/>
      <c r="CI117" s="863"/>
      <c r="CJ117" s="863"/>
      <c r="CK117" s="917"/>
      <c r="CL117" s="802"/>
      <c r="CM117" s="805" t="s">
        <v>440</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797" t="s">
        <v>118</v>
      </c>
      <c r="DH117" s="798"/>
      <c r="DI117" s="798"/>
      <c r="DJ117" s="798"/>
      <c r="DK117" s="798"/>
      <c r="DL117" s="798" t="s">
        <v>415</v>
      </c>
      <c r="DM117" s="798"/>
      <c r="DN117" s="798"/>
      <c r="DO117" s="798"/>
      <c r="DP117" s="798"/>
      <c r="DQ117" s="798" t="s">
        <v>367</v>
      </c>
      <c r="DR117" s="798"/>
      <c r="DS117" s="798"/>
      <c r="DT117" s="798"/>
      <c r="DU117" s="798"/>
      <c r="DV117" s="775" t="s">
        <v>367</v>
      </c>
      <c r="DW117" s="775"/>
      <c r="DX117" s="775"/>
      <c r="DY117" s="775"/>
      <c r="DZ117" s="776"/>
    </row>
    <row r="118" spans="1:130" s="233" customFormat="1" ht="26.25" customHeight="1" x14ac:dyDescent="0.2">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294</v>
      </c>
      <c r="AG118" s="888"/>
      <c r="AH118" s="888"/>
      <c r="AI118" s="888"/>
      <c r="AJ118" s="889"/>
      <c r="AK118" s="890" t="s">
        <v>293</v>
      </c>
      <c r="AL118" s="888"/>
      <c r="AM118" s="888"/>
      <c r="AN118" s="888"/>
      <c r="AO118" s="889"/>
      <c r="AP118" s="891" t="s">
        <v>408</v>
      </c>
      <c r="AQ118" s="892"/>
      <c r="AR118" s="892"/>
      <c r="AS118" s="892"/>
      <c r="AT118" s="893"/>
      <c r="AU118" s="922"/>
      <c r="AV118" s="923"/>
      <c r="AW118" s="923"/>
      <c r="AX118" s="923"/>
      <c r="AY118" s="923"/>
      <c r="AZ118" s="866" t="s">
        <v>441</v>
      </c>
      <c r="BA118" s="867"/>
      <c r="BB118" s="867"/>
      <c r="BC118" s="867"/>
      <c r="BD118" s="867"/>
      <c r="BE118" s="867"/>
      <c r="BF118" s="867"/>
      <c r="BG118" s="867"/>
      <c r="BH118" s="867"/>
      <c r="BI118" s="867"/>
      <c r="BJ118" s="867"/>
      <c r="BK118" s="867"/>
      <c r="BL118" s="867"/>
      <c r="BM118" s="867"/>
      <c r="BN118" s="867"/>
      <c r="BO118" s="867"/>
      <c r="BP118" s="868"/>
      <c r="BQ118" s="849" t="s">
        <v>427</v>
      </c>
      <c r="BR118" s="829"/>
      <c r="BS118" s="829"/>
      <c r="BT118" s="829"/>
      <c r="BU118" s="829"/>
      <c r="BV118" s="829" t="s">
        <v>367</v>
      </c>
      <c r="BW118" s="829"/>
      <c r="BX118" s="829"/>
      <c r="BY118" s="829"/>
      <c r="BZ118" s="829"/>
      <c r="CA118" s="829" t="s">
        <v>415</v>
      </c>
      <c r="CB118" s="829"/>
      <c r="CC118" s="829"/>
      <c r="CD118" s="829"/>
      <c r="CE118" s="829"/>
      <c r="CF118" s="862" t="s">
        <v>367</v>
      </c>
      <c r="CG118" s="863"/>
      <c r="CH118" s="863"/>
      <c r="CI118" s="863"/>
      <c r="CJ118" s="863"/>
      <c r="CK118" s="917"/>
      <c r="CL118" s="802"/>
      <c r="CM118" s="805" t="s">
        <v>442</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797">
        <v>6883734</v>
      </c>
      <c r="DH118" s="798"/>
      <c r="DI118" s="798"/>
      <c r="DJ118" s="798"/>
      <c r="DK118" s="798"/>
      <c r="DL118" s="798">
        <v>6608627</v>
      </c>
      <c r="DM118" s="798"/>
      <c r="DN118" s="798"/>
      <c r="DO118" s="798"/>
      <c r="DP118" s="798"/>
      <c r="DQ118" s="798">
        <v>6328443</v>
      </c>
      <c r="DR118" s="798"/>
      <c r="DS118" s="798"/>
      <c r="DT118" s="798"/>
      <c r="DU118" s="798"/>
      <c r="DV118" s="775">
        <v>2.4</v>
      </c>
      <c r="DW118" s="775"/>
      <c r="DX118" s="775"/>
      <c r="DY118" s="775"/>
      <c r="DZ118" s="776"/>
    </row>
    <row r="119" spans="1:130" s="233" customFormat="1" ht="26.25" customHeight="1" x14ac:dyDescent="0.2">
      <c r="A119" s="799" t="s">
        <v>412</v>
      </c>
      <c r="B119" s="800"/>
      <c r="C119" s="877" t="s">
        <v>413</v>
      </c>
      <c r="D119" s="878"/>
      <c r="E119" s="878"/>
      <c r="F119" s="878"/>
      <c r="G119" s="878"/>
      <c r="H119" s="878"/>
      <c r="I119" s="878"/>
      <c r="J119" s="878"/>
      <c r="K119" s="878"/>
      <c r="L119" s="878"/>
      <c r="M119" s="878"/>
      <c r="N119" s="878"/>
      <c r="O119" s="878"/>
      <c r="P119" s="878"/>
      <c r="Q119" s="878"/>
      <c r="R119" s="878"/>
      <c r="S119" s="878"/>
      <c r="T119" s="878"/>
      <c r="U119" s="878"/>
      <c r="V119" s="878"/>
      <c r="W119" s="878"/>
      <c r="X119" s="878"/>
      <c r="Y119" s="878"/>
      <c r="Z119" s="879"/>
      <c r="AA119" s="880">
        <v>8967</v>
      </c>
      <c r="AB119" s="881"/>
      <c r="AC119" s="881"/>
      <c r="AD119" s="881"/>
      <c r="AE119" s="882"/>
      <c r="AF119" s="883">
        <v>9363</v>
      </c>
      <c r="AG119" s="881"/>
      <c r="AH119" s="881"/>
      <c r="AI119" s="881"/>
      <c r="AJ119" s="882"/>
      <c r="AK119" s="883">
        <v>9486</v>
      </c>
      <c r="AL119" s="881"/>
      <c r="AM119" s="881"/>
      <c r="AN119" s="881"/>
      <c r="AO119" s="882"/>
      <c r="AP119" s="884">
        <v>0</v>
      </c>
      <c r="AQ119" s="885"/>
      <c r="AR119" s="885"/>
      <c r="AS119" s="885"/>
      <c r="AT119" s="886"/>
      <c r="AU119" s="924"/>
      <c r="AV119" s="925"/>
      <c r="AW119" s="925"/>
      <c r="AX119" s="925"/>
      <c r="AY119" s="925"/>
      <c r="AZ119" s="264" t="s">
        <v>153</v>
      </c>
      <c r="BA119" s="264"/>
      <c r="BB119" s="264"/>
      <c r="BC119" s="264"/>
      <c r="BD119" s="264"/>
      <c r="BE119" s="264"/>
      <c r="BF119" s="264"/>
      <c r="BG119" s="264"/>
      <c r="BH119" s="264"/>
      <c r="BI119" s="264"/>
      <c r="BJ119" s="264"/>
      <c r="BK119" s="264"/>
      <c r="BL119" s="264"/>
      <c r="BM119" s="264"/>
      <c r="BN119" s="264"/>
      <c r="BO119" s="864" t="s">
        <v>443</v>
      </c>
      <c r="BP119" s="865"/>
      <c r="BQ119" s="849">
        <v>1238033413</v>
      </c>
      <c r="BR119" s="829"/>
      <c r="BS119" s="829"/>
      <c r="BT119" s="829"/>
      <c r="BU119" s="829"/>
      <c r="BV119" s="829">
        <v>1227721549</v>
      </c>
      <c r="BW119" s="829"/>
      <c r="BX119" s="829"/>
      <c r="BY119" s="829"/>
      <c r="BZ119" s="829"/>
      <c r="CA119" s="829">
        <v>1224578431</v>
      </c>
      <c r="CB119" s="829"/>
      <c r="CC119" s="829"/>
      <c r="CD119" s="829"/>
      <c r="CE119" s="829"/>
      <c r="CF119" s="727"/>
      <c r="CG119" s="728"/>
      <c r="CH119" s="728"/>
      <c r="CI119" s="728"/>
      <c r="CJ119" s="818"/>
      <c r="CK119" s="918"/>
      <c r="CL119" s="804"/>
      <c r="CM119" s="822" t="s">
        <v>444</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97" t="s">
        <v>367</v>
      </c>
      <c r="DH119" s="798"/>
      <c r="DI119" s="798"/>
      <c r="DJ119" s="798"/>
      <c r="DK119" s="798"/>
      <c r="DL119" s="798" t="s">
        <v>367</v>
      </c>
      <c r="DM119" s="798"/>
      <c r="DN119" s="798"/>
      <c r="DO119" s="798"/>
      <c r="DP119" s="798"/>
      <c r="DQ119" s="798" t="s">
        <v>415</v>
      </c>
      <c r="DR119" s="798"/>
      <c r="DS119" s="798"/>
      <c r="DT119" s="798"/>
      <c r="DU119" s="798"/>
      <c r="DV119" s="775" t="s">
        <v>434</v>
      </c>
      <c r="DW119" s="775"/>
      <c r="DX119" s="775"/>
      <c r="DY119" s="775"/>
      <c r="DZ119" s="776"/>
    </row>
    <row r="120" spans="1:130" s="233" customFormat="1" ht="26.25" customHeight="1" x14ac:dyDescent="0.2">
      <c r="A120" s="801"/>
      <c r="B120" s="802"/>
      <c r="C120" s="805" t="s">
        <v>417</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760" t="s">
        <v>118</v>
      </c>
      <c r="AB120" s="761"/>
      <c r="AC120" s="761"/>
      <c r="AD120" s="761"/>
      <c r="AE120" s="762"/>
      <c r="AF120" s="763" t="s">
        <v>415</v>
      </c>
      <c r="AG120" s="761"/>
      <c r="AH120" s="761"/>
      <c r="AI120" s="761"/>
      <c r="AJ120" s="762"/>
      <c r="AK120" s="763" t="s">
        <v>415</v>
      </c>
      <c r="AL120" s="761"/>
      <c r="AM120" s="761"/>
      <c r="AN120" s="761"/>
      <c r="AO120" s="762"/>
      <c r="AP120" s="808" t="s">
        <v>118</v>
      </c>
      <c r="AQ120" s="809"/>
      <c r="AR120" s="809"/>
      <c r="AS120" s="809"/>
      <c r="AT120" s="810"/>
      <c r="AU120" s="869" t="s">
        <v>445</v>
      </c>
      <c r="AV120" s="870"/>
      <c r="AW120" s="870"/>
      <c r="AX120" s="870"/>
      <c r="AY120" s="871"/>
      <c r="AZ120" s="843" t="s">
        <v>446</v>
      </c>
      <c r="BA120" s="789"/>
      <c r="BB120" s="789"/>
      <c r="BC120" s="789"/>
      <c r="BD120" s="789"/>
      <c r="BE120" s="789"/>
      <c r="BF120" s="789"/>
      <c r="BG120" s="789"/>
      <c r="BH120" s="789"/>
      <c r="BI120" s="789"/>
      <c r="BJ120" s="789"/>
      <c r="BK120" s="789"/>
      <c r="BL120" s="789"/>
      <c r="BM120" s="789"/>
      <c r="BN120" s="789"/>
      <c r="BO120" s="789"/>
      <c r="BP120" s="790"/>
      <c r="BQ120" s="844">
        <v>118147766</v>
      </c>
      <c r="BR120" s="826"/>
      <c r="BS120" s="826"/>
      <c r="BT120" s="826"/>
      <c r="BU120" s="826"/>
      <c r="BV120" s="826">
        <v>114916122</v>
      </c>
      <c r="BW120" s="826"/>
      <c r="BX120" s="826"/>
      <c r="BY120" s="826"/>
      <c r="BZ120" s="826"/>
      <c r="CA120" s="826">
        <v>106890179</v>
      </c>
      <c r="CB120" s="826"/>
      <c r="CC120" s="826"/>
      <c r="CD120" s="826"/>
      <c r="CE120" s="826"/>
      <c r="CF120" s="853">
        <v>40.299999999999997</v>
      </c>
      <c r="CG120" s="854"/>
      <c r="CH120" s="854"/>
      <c r="CI120" s="854"/>
      <c r="CJ120" s="854"/>
      <c r="CK120" s="855" t="s">
        <v>447</v>
      </c>
      <c r="CL120" s="835"/>
      <c r="CM120" s="835"/>
      <c r="CN120" s="835"/>
      <c r="CO120" s="836"/>
      <c r="CP120" s="859" t="s">
        <v>448</v>
      </c>
      <c r="CQ120" s="860"/>
      <c r="CR120" s="860"/>
      <c r="CS120" s="860"/>
      <c r="CT120" s="860"/>
      <c r="CU120" s="860"/>
      <c r="CV120" s="860"/>
      <c r="CW120" s="860"/>
      <c r="CX120" s="860"/>
      <c r="CY120" s="860"/>
      <c r="CZ120" s="860"/>
      <c r="DA120" s="860"/>
      <c r="DB120" s="860"/>
      <c r="DC120" s="860"/>
      <c r="DD120" s="860"/>
      <c r="DE120" s="860"/>
      <c r="DF120" s="861"/>
      <c r="DG120" s="844">
        <v>2220552</v>
      </c>
      <c r="DH120" s="826"/>
      <c r="DI120" s="826"/>
      <c r="DJ120" s="826"/>
      <c r="DK120" s="826"/>
      <c r="DL120" s="826">
        <v>2487392</v>
      </c>
      <c r="DM120" s="826"/>
      <c r="DN120" s="826"/>
      <c r="DO120" s="826"/>
      <c r="DP120" s="826"/>
      <c r="DQ120" s="826">
        <v>2891171</v>
      </c>
      <c r="DR120" s="826"/>
      <c r="DS120" s="826"/>
      <c r="DT120" s="826"/>
      <c r="DU120" s="826"/>
      <c r="DV120" s="827">
        <v>1.1000000000000001</v>
      </c>
      <c r="DW120" s="827"/>
      <c r="DX120" s="827"/>
      <c r="DY120" s="827"/>
      <c r="DZ120" s="828"/>
    </row>
    <row r="121" spans="1:130" s="233" customFormat="1" ht="26.25" customHeight="1" x14ac:dyDescent="0.2">
      <c r="A121" s="801"/>
      <c r="B121" s="802"/>
      <c r="C121" s="850" t="s">
        <v>449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0">
        <v>579237</v>
      </c>
      <c r="AB121" s="761"/>
      <c r="AC121" s="761"/>
      <c r="AD121" s="761"/>
      <c r="AE121" s="762"/>
      <c r="AF121" s="763">
        <v>555847</v>
      </c>
      <c r="AG121" s="761"/>
      <c r="AH121" s="761"/>
      <c r="AI121" s="761"/>
      <c r="AJ121" s="762"/>
      <c r="AK121" s="763">
        <v>288718</v>
      </c>
      <c r="AL121" s="761"/>
      <c r="AM121" s="761"/>
      <c r="AN121" s="761"/>
      <c r="AO121" s="762"/>
      <c r="AP121" s="808">
        <v>0.1</v>
      </c>
      <c r="AQ121" s="809"/>
      <c r="AR121" s="809"/>
      <c r="AS121" s="809"/>
      <c r="AT121" s="810"/>
      <c r="AU121" s="872"/>
      <c r="AV121" s="873"/>
      <c r="AW121" s="873"/>
      <c r="AX121" s="873"/>
      <c r="AY121" s="874"/>
      <c r="AZ121" s="796" t="s">
        <v>450</v>
      </c>
      <c r="BA121" s="731"/>
      <c r="BB121" s="731"/>
      <c r="BC121" s="731"/>
      <c r="BD121" s="731"/>
      <c r="BE121" s="731"/>
      <c r="BF121" s="731"/>
      <c r="BG121" s="731"/>
      <c r="BH121" s="731"/>
      <c r="BI121" s="731"/>
      <c r="BJ121" s="731"/>
      <c r="BK121" s="731"/>
      <c r="BL121" s="731"/>
      <c r="BM121" s="731"/>
      <c r="BN121" s="731"/>
      <c r="BO121" s="731"/>
      <c r="BP121" s="732"/>
      <c r="BQ121" s="797">
        <v>18518810</v>
      </c>
      <c r="BR121" s="798"/>
      <c r="BS121" s="798"/>
      <c r="BT121" s="798"/>
      <c r="BU121" s="798"/>
      <c r="BV121" s="798">
        <v>16378896</v>
      </c>
      <c r="BW121" s="798"/>
      <c r="BX121" s="798"/>
      <c r="BY121" s="798"/>
      <c r="BZ121" s="798"/>
      <c r="CA121" s="798">
        <v>16333202</v>
      </c>
      <c r="CB121" s="798"/>
      <c r="CC121" s="798"/>
      <c r="CD121" s="798"/>
      <c r="CE121" s="798"/>
      <c r="CF121" s="862">
        <v>6.2</v>
      </c>
      <c r="CG121" s="863"/>
      <c r="CH121" s="863"/>
      <c r="CI121" s="863"/>
      <c r="CJ121" s="863"/>
      <c r="CK121" s="856"/>
      <c r="CL121" s="838"/>
      <c r="CM121" s="838"/>
      <c r="CN121" s="838"/>
      <c r="CO121" s="839"/>
      <c r="CP121" s="819" t="s">
        <v>451</v>
      </c>
      <c r="CQ121" s="820"/>
      <c r="CR121" s="820"/>
      <c r="CS121" s="820"/>
      <c r="CT121" s="820"/>
      <c r="CU121" s="820"/>
      <c r="CV121" s="820"/>
      <c r="CW121" s="820"/>
      <c r="CX121" s="820"/>
      <c r="CY121" s="820"/>
      <c r="CZ121" s="820"/>
      <c r="DA121" s="820"/>
      <c r="DB121" s="820"/>
      <c r="DC121" s="820"/>
      <c r="DD121" s="820"/>
      <c r="DE121" s="820"/>
      <c r="DF121" s="821"/>
      <c r="DG121" s="797">
        <v>1492706</v>
      </c>
      <c r="DH121" s="798"/>
      <c r="DI121" s="798"/>
      <c r="DJ121" s="798"/>
      <c r="DK121" s="798"/>
      <c r="DL121" s="798">
        <v>1237504</v>
      </c>
      <c r="DM121" s="798"/>
      <c r="DN121" s="798"/>
      <c r="DO121" s="798"/>
      <c r="DP121" s="798"/>
      <c r="DQ121" s="798">
        <v>1637301</v>
      </c>
      <c r="DR121" s="798"/>
      <c r="DS121" s="798"/>
      <c r="DT121" s="798"/>
      <c r="DU121" s="798"/>
      <c r="DV121" s="775">
        <v>0.6</v>
      </c>
      <c r="DW121" s="775"/>
      <c r="DX121" s="775"/>
      <c r="DY121" s="775"/>
      <c r="DZ121" s="776"/>
    </row>
    <row r="122" spans="1:130" s="233" customFormat="1" ht="26.25" customHeight="1" x14ac:dyDescent="0.2">
      <c r="A122" s="801"/>
      <c r="B122" s="802"/>
      <c r="C122" s="805" t="s">
        <v>429</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760" t="s">
        <v>415</v>
      </c>
      <c r="AB122" s="761"/>
      <c r="AC122" s="761"/>
      <c r="AD122" s="761"/>
      <c r="AE122" s="762"/>
      <c r="AF122" s="763" t="s">
        <v>367</v>
      </c>
      <c r="AG122" s="761"/>
      <c r="AH122" s="761"/>
      <c r="AI122" s="761"/>
      <c r="AJ122" s="762"/>
      <c r="AK122" s="763" t="s">
        <v>367</v>
      </c>
      <c r="AL122" s="761"/>
      <c r="AM122" s="761"/>
      <c r="AN122" s="761"/>
      <c r="AO122" s="762"/>
      <c r="AP122" s="808" t="s">
        <v>427</v>
      </c>
      <c r="AQ122" s="809"/>
      <c r="AR122" s="809"/>
      <c r="AS122" s="809"/>
      <c r="AT122" s="810"/>
      <c r="AU122" s="872"/>
      <c r="AV122" s="873"/>
      <c r="AW122" s="873"/>
      <c r="AX122" s="873"/>
      <c r="AY122" s="874"/>
      <c r="AZ122" s="866" t="s">
        <v>452</v>
      </c>
      <c r="BA122" s="867"/>
      <c r="BB122" s="867"/>
      <c r="BC122" s="867"/>
      <c r="BD122" s="867"/>
      <c r="BE122" s="867"/>
      <c r="BF122" s="867"/>
      <c r="BG122" s="867"/>
      <c r="BH122" s="867"/>
      <c r="BI122" s="867"/>
      <c r="BJ122" s="867"/>
      <c r="BK122" s="867"/>
      <c r="BL122" s="867"/>
      <c r="BM122" s="867"/>
      <c r="BN122" s="867"/>
      <c r="BO122" s="867"/>
      <c r="BP122" s="868"/>
      <c r="BQ122" s="849">
        <v>674112773</v>
      </c>
      <c r="BR122" s="829"/>
      <c r="BS122" s="829"/>
      <c r="BT122" s="829"/>
      <c r="BU122" s="829"/>
      <c r="BV122" s="829">
        <v>660541021</v>
      </c>
      <c r="BW122" s="829"/>
      <c r="BX122" s="829"/>
      <c r="BY122" s="829"/>
      <c r="BZ122" s="829"/>
      <c r="CA122" s="829">
        <v>657010674</v>
      </c>
      <c r="CB122" s="829"/>
      <c r="CC122" s="829"/>
      <c r="CD122" s="829"/>
      <c r="CE122" s="829"/>
      <c r="CF122" s="830">
        <v>247.6</v>
      </c>
      <c r="CG122" s="831"/>
      <c r="CH122" s="831"/>
      <c r="CI122" s="831"/>
      <c r="CJ122" s="831"/>
      <c r="CK122" s="856"/>
      <c r="CL122" s="838"/>
      <c r="CM122" s="838"/>
      <c r="CN122" s="838"/>
      <c r="CO122" s="839"/>
      <c r="CP122" s="819" t="s">
        <v>453</v>
      </c>
      <c r="CQ122" s="820"/>
      <c r="CR122" s="820"/>
      <c r="CS122" s="820"/>
      <c r="CT122" s="820"/>
      <c r="CU122" s="820"/>
      <c r="CV122" s="820"/>
      <c r="CW122" s="820"/>
      <c r="CX122" s="820"/>
      <c r="CY122" s="820"/>
      <c r="CZ122" s="820"/>
      <c r="DA122" s="820"/>
      <c r="DB122" s="820"/>
      <c r="DC122" s="820"/>
      <c r="DD122" s="820"/>
      <c r="DE122" s="820"/>
      <c r="DF122" s="821"/>
      <c r="DG122" s="797">
        <v>549034</v>
      </c>
      <c r="DH122" s="798"/>
      <c r="DI122" s="798"/>
      <c r="DJ122" s="798"/>
      <c r="DK122" s="798"/>
      <c r="DL122" s="798">
        <v>364614</v>
      </c>
      <c r="DM122" s="798"/>
      <c r="DN122" s="798"/>
      <c r="DO122" s="798"/>
      <c r="DP122" s="798"/>
      <c r="DQ122" s="798">
        <v>97477</v>
      </c>
      <c r="DR122" s="798"/>
      <c r="DS122" s="798"/>
      <c r="DT122" s="798"/>
      <c r="DU122" s="798"/>
      <c r="DV122" s="775">
        <v>0</v>
      </c>
      <c r="DW122" s="775"/>
      <c r="DX122" s="775"/>
      <c r="DY122" s="775"/>
      <c r="DZ122" s="776"/>
    </row>
    <row r="123" spans="1:130" s="233" customFormat="1" ht="26.25" customHeight="1" x14ac:dyDescent="0.2">
      <c r="A123" s="801"/>
      <c r="B123" s="802"/>
      <c r="C123" s="805" t="s">
        <v>437</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760" t="s">
        <v>367</v>
      </c>
      <c r="AB123" s="761"/>
      <c r="AC123" s="761"/>
      <c r="AD123" s="761"/>
      <c r="AE123" s="762"/>
      <c r="AF123" s="763" t="s">
        <v>367</v>
      </c>
      <c r="AG123" s="761"/>
      <c r="AH123" s="761"/>
      <c r="AI123" s="761"/>
      <c r="AJ123" s="762"/>
      <c r="AK123" s="763" t="s">
        <v>415</v>
      </c>
      <c r="AL123" s="761"/>
      <c r="AM123" s="761"/>
      <c r="AN123" s="761"/>
      <c r="AO123" s="762"/>
      <c r="AP123" s="808" t="s">
        <v>434</v>
      </c>
      <c r="AQ123" s="809"/>
      <c r="AR123" s="809"/>
      <c r="AS123" s="809"/>
      <c r="AT123" s="810"/>
      <c r="AU123" s="875"/>
      <c r="AV123" s="876"/>
      <c r="AW123" s="876"/>
      <c r="AX123" s="876"/>
      <c r="AY123" s="876"/>
      <c r="AZ123" s="264" t="s">
        <v>153</v>
      </c>
      <c r="BA123" s="264"/>
      <c r="BB123" s="264"/>
      <c r="BC123" s="264"/>
      <c r="BD123" s="264"/>
      <c r="BE123" s="264"/>
      <c r="BF123" s="264"/>
      <c r="BG123" s="264"/>
      <c r="BH123" s="264"/>
      <c r="BI123" s="264"/>
      <c r="BJ123" s="264"/>
      <c r="BK123" s="264"/>
      <c r="BL123" s="264"/>
      <c r="BM123" s="264"/>
      <c r="BN123" s="264"/>
      <c r="BO123" s="864" t="s">
        <v>454</v>
      </c>
      <c r="BP123" s="865"/>
      <c r="BQ123" s="816">
        <v>810779349</v>
      </c>
      <c r="BR123" s="817"/>
      <c r="BS123" s="817"/>
      <c r="BT123" s="817"/>
      <c r="BU123" s="817"/>
      <c r="BV123" s="817">
        <v>791836039</v>
      </c>
      <c r="BW123" s="817"/>
      <c r="BX123" s="817"/>
      <c r="BY123" s="817"/>
      <c r="BZ123" s="817"/>
      <c r="CA123" s="817">
        <v>780234055</v>
      </c>
      <c r="CB123" s="817"/>
      <c r="CC123" s="817"/>
      <c r="CD123" s="817"/>
      <c r="CE123" s="817"/>
      <c r="CF123" s="727"/>
      <c r="CG123" s="728"/>
      <c r="CH123" s="728"/>
      <c r="CI123" s="728"/>
      <c r="CJ123" s="818"/>
      <c r="CK123" s="856"/>
      <c r="CL123" s="838"/>
      <c r="CM123" s="838"/>
      <c r="CN123" s="838"/>
      <c r="CO123" s="839"/>
      <c r="CP123" s="819" t="s">
        <v>455</v>
      </c>
      <c r="CQ123" s="820"/>
      <c r="CR123" s="820"/>
      <c r="CS123" s="820"/>
      <c r="CT123" s="820"/>
      <c r="CU123" s="820"/>
      <c r="CV123" s="820"/>
      <c r="CW123" s="820"/>
      <c r="CX123" s="820"/>
      <c r="CY123" s="820"/>
      <c r="CZ123" s="820"/>
      <c r="DA123" s="820"/>
      <c r="DB123" s="820"/>
      <c r="DC123" s="820"/>
      <c r="DD123" s="820"/>
      <c r="DE123" s="820"/>
      <c r="DF123" s="821"/>
      <c r="DG123" s="797" t="s">
        <v>415</v>
      </c>
      <c r="DH123" s="798"/>
      <c r="DI123" s="798"/>
      <c r="DJ123" s="798"/>
      <c r="DK123" s="798"/>
      <c r="DL123" s="798" t="s">
        <v>427</v>
      </c>
      <c r="DM123" s="798"/>
      <c r="DN123" s="798"/>
      <c r="DO123" s="798"/>
      <c r="DP123" s="798"/>
      <c r="DQ123" s="798" t="s">
        <v>415</v>
      </c>
      <c r="DR123" s="798"/>
      <c r="DS123" s="798"/>
      <c r="DT123" s="798"/>
      <c r="DU123" s="798"/>
      <c r="DV123" s="775" t="s">
        <v>367</v>
      </c>
      <c r="DW123" s="775"/>
      <c r="DX123" s="775"/>
      <c r="DY123" s="775"/>
      <c r="DZ123" s="776"/>
    </row>
    <row r="124" spans="1:130" s="233" customFormat="1" ht="26.25" customHeight="1" thickBot="1" x14ac:dyDescent="0.25">
      <c r="A124" s="801"/>
      <c r="B124" s="802"/>
      <c r="C124" s="805" t="s">
        <v>440</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760" t="s">
        <v>367</v>
      </c>
      <c r="AB124" s="761"/>
      <c r="AC124" s="761"/>
      <c r="AD124" s="761"/>
      <c r="AE124" s="762"/>
      <c r="AF124" s="763" t="s">
        <v>367</v>
      </c>
      <c r="AG124" s="761"/>
      <c r="AH124" s="761"/>
      <c r="AI124" s="761"/>
      <c r="AJ124" s="762"/>
      <c r="AK124" s="763" t="s">
        <v>434</v>
      </c>
      <c r="AL124" s="761"/>
      <c r="AM124" s="761"/>
      <c r="AN124" s="761"/>
      <c r="AO124" s="762"/>
      <c r="AP124" s="808" t="s">
        <v>367</v>
      </c>
      <c r="AQ124" s="809"/>
      <c r="AR124" s="809"/>
      <c r="AS124" s="809"/>
      <c r="AT124" s="810"/>
      <c r="AU124" s="811" t="s">
        <v>456</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v>159.30000000000001</v>
      </c>
      <c r="BR124" s="815"/>
      <c r="BS124" s="815"/>
      <c r="BT124" s="815"/>
      <c r="BU124" s="815"/>
      <c r="BV124" s="815">
        <v>162</v>
      </c>
      <c r="BW124" s="815"/>
      <c r="BX124" s="815"/>
      <c r="BY124" s="815"/>
      <c r="BZ124" s="815"/>
      <c r="CA124" s="815">
        <v>167.4</v>
      </c>
      <c r="CB124" s="815"/>
      <c r="CC124" s="815"/>
      <c r="CD124" s="815"/>
      <c r="CE124" s="815"/>
      <c r="CF124" s="705"/>
      <c r="CG124" s="706"/>
      <c r="CH124" s="706"/>
      <c r="CI124" s="706"/>
      <c r="CJ124" s="845"/>
      <c r="CK124" s="857"/>
      <c r="CL124" s="857"/>
      <c r="CM124" s="857"/>
      <c r="CN124" s="857"/>
      <c r="CO124" s="858"/>
      <c r="CP124" s="846" t="s">
        <v>457</v>
      </c>
      <c r="CQ124" s="847"/>
      <c r="CR124" s="847"/>
      <c r="CS124" s="847"/>
      <c r="CT124" s="847"/>
      <c r="CU124" s="847"/>
      <c r="CV124" s="847"/>
      <c r="CW124" s="847"/>
      <c r="CX124" s="847"/>
      <c r="CY124" s="847"/>
      <c r="CZ124" s="847"/>
      <c r="DA124" s="847"/>
      <c r="DB124" s="847"/>
      <c r="DC124" s="847"/>
      <c r="DD124" s="847"/>
      <c r="DE124" s="847"/>
      <c r="DF124" s="848"/>
      <c r="DG124" s="849">
        <v>141869</v>
      </c>
      <c r="DH124" s="829"/>
      <c r="DI124" s="829"/>
      <c r="DJ124" s="829"/>
      <c r="DK124" s="829"/>
      <c r="DL124" s="829" t="s">
        <v>118</v>
      </c>
      <c r="DM124" s="829"/>
      <c r="DN124" s="829"/>
      <c r="DO124" s="829"/>
      <c r="DP124" s="829"/>
      <c r="DQ124" s="829" t="s">
        <v>415</v>
      </c>
      <c r="DR124" s="829"/>
      <c r="DS124" s="829"/>
      <c r="DT124" s="829"/>
      <c r="DU124" s="829"/>
      <c r="DV124" s="832" t="s">
        <v>367</v>
      </c>
      <c r="DW124" s="832"/>
      <c r="DX124" s="832"/>
      <c r="DY124" s="832"/>
      <c r="DZ124" s="833"/>
    </row>
    <row r="125" spans="1:130" s="233" customFormat="1" ht="26.25" customHeight="1" x14ac:dyDescent="0.2">
      <c r="A125" s="801"/>
      <c r="B125" s="802"/>
      <c r="C125" s="805" t="s">
        <v>442</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760">
        <v>389738</v>
      </c>
      <c r="AB125" s="761"/>
      <c r="AC125" s="761"/>
      <c r="AD125" s="761"/>
      <c r="AE125" s="762"/>
      <c r="AF125" s="763">
        <v>391349</v>
      </c>
      <c r="AG125" s="761"/>
      <c r="AH125" s="761"/>
      <c r="AI125" s="761"/>
      <c r="AJ125" s="762"/>
      <c r="AK125" s="763">
        <v>391553</v>
      </c>
      <c r="AL125" s="761"/>
      <c r="AM125" s="761"/>
      <c r="AN125" s="761"/>
      <c r="AO125" s="762"/>
      <c r="AP125" s="808">
        <v>0.1</v>
      </c>
      <c r="AQ125" s="809"/>
      <c r="AR125" s="809"/>
      <c r="AS125" s="809"/>
      <c r="AT125" s="810"/>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834" t="s">
        <v>458</v>
      </c>
      <c r="CL125" s="835"/>
      <c r="CM125" s="835"/>
      <c r="CN125" s="835"/>
      <c r="CO125" s="836"/>
      <c r="CP125" s="843" t="s">
        <v>459</v>
      </c>
      <c r="CQ125" s="789"/>
      <c r="CR125" s="789"/>
      <c r="CS125" s="789"/>
      <c r="CT125" s="789"/>
      <c r="CU125" s="789"/>
      <c r="CV125" s="789"/>
      <c r="CW125" s="789"/>
      <c r="CX125" s="789"/>
      <c r="CY125" s="789"/>
      <c r="CZ125" s="789"/>
      <c r="DA125" s="789"/>
      <c r="DB125" s="789"/>
      <c r="DC125" s="789"/>
      <c r="DD125" s="789"/>
      <c r="DE125" s="789"/>
      <c r="DF125" s="790"/>
      <c r="DG125" s="844" t="s">
        <v>367</v>
      </c>
      <c r="DH125" s="826"/>
      <c r="DI125" s="826"/>
      <c r="DJ125" s="826"/>
      <c r="DK125" s="826"/>
      <c r="DL125" s="826" t="s">
        <v>427</v>
      </c>
      <c r="DM125" s="826"/>
      <c r="DN125" s="826"/>
      <c r="DO125" s="826"/>
      <c r="DP125" s="826"/>
      <c r="DQ125" s="826" t="s">
        <v>415</v>
      </c>
      <c r="DR125" s="826"/>
      <c r="DS125" s="826"/>
      <c r="DT125" s="826"/>
      <c r="DU125" s="826"/>
      <c r="DV125" s="827" t="s">
        <v>415</v>
      </c>
      <c r="DW125" s="827"/>
      <c r="DX125" s="827"/>
      <c r="DY125" s="827"/>
      <c r="DZ125" s="828"/>
    </row>
    <row r="126" spans="1:130" s="233" customFormat="1" ht="26.25" customHeight="1" thickBot="1" x14ac:dyDescent="0.25">
      <c r="A126" s="801"/>
      <c r="B126" s="802"/>
      <c r="C126" s="805" t="s">
        <v>444</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760" t="s">
        <v>427</v>
      </c>
      <c r="AB126" s="761"/>
      <c r="AC126" s="761"/>
      <c r="AD126" s="761"/>
      <c r="AE126" s="762"/>
      <c r="AF126" s="763" t="s">
        <v>415</v>
      </c>
      <c r="AG126" s="761"/>
      <c r="AH126" s="761"/>
      <c r="AI126" s="761"/>
      <c r="AJ126" s="762"/>
      <c r="AK126" s="763" t="s">
        <v>427</v>
      </c>
      <c r="AL126" s="761"/>
      <c r="AM126" s="761"/>
      <c r="AN126" s="761"/>
      <c r="AO126" s="762"/>
      <c r="AP126" s="808" t="s">
        <v>427</v>
      </c>
      <c r="AQ126" s="809"/>
      <c r="AR126" s="809"/>
      <c r="AS126" s="809"/>
      <c r="AT126" s="810"/>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837"/>
      <c r="CL126" s="838"/>
      <c r="CM126" s="838"/>
      <c r="CN126" s="838"/>
      <c r="CO126" s="839"/>
      <c r="CP126" s="796" t="s">
        <v>460</v>
      </c>
      <c r="CQ126" s="731"/>
      <c r="CR126" s="731"/>
      <c r="CS126" s="731"/>
      <c r="CT126" s="731"/>
      <c r="CU126" s="731"/>
      <c r="CV126" s="731"/>
      <c r="CW126" s="731"/>
      <c r="CX126" s="731"/>
      <c r="CY126" s="731"/>
      <c r="CZ126" s="731"/>
      <c r="DA126" s="731"/>
      <c r="DB126" s="731"/>
      <c r="DC126" s="731"/>
      <c r="DD126" s="731"/>
      <c r="DE126" s="731"/>
      <c r="DF126" s="732"/>
      <c r="DG126" s="797" t="s">
        <v>427</v>
      </c>
      <c r="DH126" s="798"/>
      <c r="DI126" s="798"/>
      <c r="DJ126" s="798"/>
      <c r="DK126" s="798"/>
      <c r="DL126" s="798" t="s">
        <v>367</v>
      </c>
      <c r="DM126" s="798"/>
      <c r="DN126" s="798"/>
      <c r="DO126" s="798"/>
      <c r="DP126" s="798"/>
      <c r="DQ126" s="798">
        <v>1518714</v>
      </c>
      <c r="DR126" s="798"/>
      <c r="DS126" s="798"/>
      <c r="DT126" s="798"/>
      <c r="DU126" s="798"/>
      <c r="DV126" s="775">
        <v>0.6</v>
      </c>
      <c r="DW126" s="775"/>
      <c r="DX126" s="775"/>
      <c r="DY126" s="775"/>
      <c r="DZ126" s="776"/>
    </row>
    <row r="127" spans="1:130" s="233" customFormat="1" ht="26.25" customHeight="1" x14ac:dyDescent="0.2">
      <c r="A127" s="803"/>
      <c r="B127" s="804"/>
      <c r="C127" s="822" t="s">
        <v>461</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0">
        <v>552974</v>
      </c>
      <c r="AB127" s="761"/>
      <c r="AC127" s="761"/>
      <c r="AD127" s="761"/>
      <c r="AE127" s="762"/>
      <c r="AF127" s="763">
        <v>600988</v>
      </c>
      <c r="AG127" s="761"/>
      <c r="AH127" s="761"/>
      <c r="AI127" s="761"/>
      <c r="AJ127" s="762"/>
      <c r="AK127" s="763">
        <v>590597</v>
      </c>
      <c r="AL127" s="761"/>
      <c r="AM127" s="761"/>
      <c r="AN127" s="761"/>
      <c r="AO127" s="762"/>
      <c r="AP127" s="808">
        <v>0.2</v>
      </c>
      <c r="AQ127" s="809"/>
      <c r="AR127" s="809"/>
      <c r="AS127" s="809"/>
      <c r="AT127" s="810"/>
      <c r="AU127" s="269"/>
      <c r="AV127" s="269"/>
      <c r="AW127" s="269"/>
      <c r="AX127" s="825" t="s">
        <v>462</v>
      </c>
      <c r="AY127" s="793"/>
      <c r="AZ127" s="793"/>
      <c r="BA127" s="793"/>
      <c r="BB127" s="793"/>
      <c r="BC127" s="793"/>
      <c r="BD127" s="793"/>
      <c r="BE127" s="794"/>
      <c r="BF127" s="792" t="s">
        <v>463</v>
      </c>
      <c r="BG127" s="793"/>
      <c r="BH127" s="793"/>
      <c r="BI127" s="793"/>
      <c r="BJ127" s="793"/>
      <c r="BK127" s="793"/>
      <c r="BL127" s="794"/>
      <c r="BM127" s="792" t="s">
        <v>464</v>
      </c>
      <c r="BN127" s="793"/>
      <c r="BO127" s="793"/>
      <c r="BP127" s="793"/>
      <c r="BQ127" s="793"/>
      <c r="BR127" s="793"/>
      <c r="BS127" s="794"/>
      <c r="BT127" s="792" t="s">
        <v>465</v>
      </c>
      <c r="BU127" s="793"/>
      <c r="BV127" s="793"/>
      <c r="BW127" s="793"/>
      <c r="BX127" s="793"/>
      <c r="BY127" s="793"/>
      <c r="BZ127" s="795"/>
      <c r="CA127" s="269"/>
      <c r="CB127" s="269"/>
      <c r="CC127" s="269"/>
      <c r="CD127" s="270"/>
      <c r="CE127" s="270"/>
      <c r="CF127" s="270"/>
      <c r="CG127" s="267"/>
      <c r="CH127" s="267"/>
      <c r="CI127" s="267"/>
      <c r="CJ127" s="268"/>
      <c r="CK127" s="837"/>
      <c r="CL127" s="838"/>
      <c r="CM127" s="838"/>
      <c r="CN127" s="838"/>
      <c r="CO127" s="839"/>
      <c r="CP127" s="796" t="s">
        <v>466</v>
      </c>
      <c r="CQ127" s="731"/>
      <c r="CR127" s="731"/>
      <c r="CS127" s="731"/>
      <c r="CT127" s="731"/>
      <c r="CU127" s="731"/>
      <c r="CV127" s="731"/>
      <c r="CW127" s="731"/>
      <c r="CX127" s="731"/>
      <c r="CY127" s="731"/>
      <c r="CZ127" s="731"/>
      <c r="DA127" s="731"/>
      <c r="DB127" s="731"/>
      <c r="DC127" s="731"/>
      <c r="DD127" s="731"/>
      <c r="DE127" s="731"/>
      <c r="DF127" s="732"/>
      <c r="DG127" s="797" t="s">
        <v>427</v>
      </c>
      <c r="DH127" s="798"/>
      <c r="DI127" s="798"/>
      <c r="DJ127" s="798"/>
      <c r="DK127" s="798"/>
      <c r="DL127" s="798" t="s">
        <v>118</v>
      </c>
      <c r="DM127" s="798"/>
      <c r="DN127" s="798"/>
      <c r="DO127" s="798"/>
      <c r="DP127" s="798"/>
      <c r="DQ127" s="798" t="s">
        <v>415</v>
      </c>
      <c r="DR127" s="798"/>
      <c r="DS127" s="798"/>
      <c r="DT127" s="798"/>
      <c r="DU127" s="798"/>
      <c r="DV127" s="775" t="s">
        <v>427</v>
      </c>
      <c r="DW127" s="775"/>
      <c r="DX127" s="775"/>
      <c r="DY127" s="775"/>
      <c r="DZ127" s="776"/>
    </row>
    <row r="128" spans="1:130" s="233" customFormat="1" ht="26.25" customHeight="1" thickBot="1" x14ac:dyDescent="0.25">
      <c r="A128" s="777" t="s">
        <v>467</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468</v>
      </c>
      <c r="X128" s="779"/>
      <c r="Y128" s="779"/>
      <c r="Z128" s="780"/>
      <c r="AA128" s="781">
        <v>1710280</v>
      </c>
      <c r="AB128" s="782"/>
      <c r="AC128" s="782"/>
      <c r="AD128" s="782"/>
      <c r="AE128" s="783"/>
      <c r="AF128" s="784">
        <v>1672749</v>
      </c>
      <c r="AG128" s="782"/>
      <c r="AH128" s="782"/>
      <c r="AI128" s="782"/>
      <c r="AJ128" s="783"/>
      <c r="AK128" s="784">
        <v>1605466</v>
      </c>
      <c r="AL128" s="782"/>
      <c r="AM128" s="782"/>
      <c r="AN128" s="782"/>
      <c r="AO128" s="783"/>
      <c r="AP128" s="785"/>
      <c r="AQ128" s="786"/>
      <c r="AR128" s="786"/>
      <c r="AS128" s="786"/>
      <c r="AT128" s="787"/>
      <c r="AU128" s="269"/>
      <c r="AV128" s="269"/>
      <c r="AW128" s="269"/>
      <c r="AX128" s="788" t="s">
        <v>469</v>
      </c>
      <c r="AY128" s="789"/>
      <c r="AZ128" s="789"/>
      <c r="BA128" s="789"/>
      <c r="BB128" s="789"/>
      <c r="BC128" s="789"/>
      <c r="BD128" s="789"/>
      <c r="BE128" s="790"/>
      <c r="BF128" s="767" t="s">
        <v>427</v>
      </c>
      <c r="BG128" s="768"/>
      <c r="BH128" s="768"/>
      <c r="BI128" s="768"/>
      <c r="BJ128" s="768"/>
      <c r="BK128" s="768"/>
      <c r="BL128" s="791"/>
      <c r="BM128" s="767">
        <v>3.75</v>
      </c>
      <c r="BN128" s="768"/>
      <c r="BO128" s="768"/>
      <c r="BP128" s="768"/>
      <c r="BQ128" s="768"/>
      <c r="BR128" s="768"/>
      <c r="BS128" s="791"/>
      <c r="BT128" s="767">
        <v>5</v>
      </c>
      <c r="BU128" s="768"/>
      <c r="BV128" s="768"/>
      <c r="BW128" s="768"/>
      <c r="BX128" s="768"/>
      <c r="BY128" s="768"/>
      <c r="BZ128" s="769"/>
      <c r="CA128" s="270"/>
      <c r="CB128" s="270"/>
      <c r="CC128" s="270"/>
      <c r="CD128" s="270"/>
      <c r="CE128" s="270"/>
      <c r="CF128" s="270"/>
      <c r="CG128" s="267"/>
      <c r="CH128" s="267"/>
      <c r="CI128" s="267"/>
      <c r="CJ128" s="268"/>
      <c r="CK128" s="840"/>
      <c r="CL128" s="841"/>
      <c r="CM128" s="841"/>
      <c r="CN128" s="841"/>
      <c r="CO128" s="842"/>
      <c r="CP128" s="770" t="s">
        <v>470</v>
      </c>
      <c r="CQ128" s="709"/>
      <c r="CR128" s="709"/>
      <c r="CS128" s="709"/>
      <c r="CT128" s="709"/>
      <c r="CU128" s="709"/>
      <c r="CV128" s="709"/>
      <c r="CW128" s="709"/>
      <c r="CX128" s="709"/>
      <c r="CY128" s="709"/>
      <c r="CZ128" s="709"/>
      <c r="DA128" s="709"/>
      <c r="DB128" s="709"/>
      <c r="DC128" s="709"/>
      <c r="DD128" s="709"/>
      <c r="DE128" s="709"/>
      <c r="DF128" s="710"/>
      <c r="DG128" s="771">
        <v>1684615</v>
      </c>
      <c r="DH128" s="772"/>
      <c r="DI128" s="772"/>
      <c r="DJ128" s="772"/>
      <c r="DK128" s="772"/>
      <c r="DL128" s="772">
        <v>1053518</v>
      </c>
      <c r="DM128" s="772"/>
      <c r="DN128" s="772"/>
      <c r="DO128" s="772"/>
      <c r="DP128" s="772"/>
      <c r="DQ128" s="772">
        <v>1018139</v>
      </c>
      <c r="DR128" s="772"/>
      <c r="DS128" s="772"/>
      <c r="DT128" s="772"/>
      <c r="DU128" s="772"/>
      <c r="DV128" s="773">
        <v>0.4</v>
      </c>
      <c r="DW128" s="773"/>
      <c r="DX128" s="773"/>
      <c r="DY128" s="773"/>
      <c r="DZ128" s="774"/>
    </row>
    <row r="129" spans="1:131" s="233" customFormat="1" ht="26.25" customHeight="1" x14ac:dyDescent="0.2">
      <c r="A129" s="755" t="s">
        <v>100</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471</v>
      </c>
      <c r="X129" s="758"/>
      <c r="Y129" s="758"/>
      <c r="Z129" s="759"/>
      <c r="AA129" s="760">
        <v>327941885</v>
      </c>
      <c r="AB129" s="761"/>
      <c r="AC129" s="761"/>
      <c r="AD129" s="761"/>
      <c r="AE129" s="762"/>
      <c r="AF129" s="763">
        <v>327998121</v>
      </c>
      <c r="AG129" s="761"/>
      <c r="AH129" s="761"/>
      <c r="AI129" s="761"/>
      <c r="AJ129" s="762"/>
      <c r="AK129" s="763">
        <v>323526011</v>
      </c>
      <c r="AL129" s="761"/>
      <c r="AM129" s="761"/>
      <c r="AN129" s="761"/>
      <c r="AO129" s="762"/>
      <c r="AP129" s="764"/>
      <c r="AQ129" s="765"/>
      <c r="AR129" s="765"/>
      <c r="AS129" s="765"/>
      <c r="AT129" s="766"/>
      <c r="AU129" s="271"/>
      <c r="AV129" s="271"/>
      <c r="AW129" s="271"/>
      <c r="AX129" s="730" t="s">
        <v>472</v>
      </c>
      <c r="AY129" s="731"/>
      <c r="AZ129" s="731"/>
      <c r="BA129" s="731"/>
      <c r="BB129" s="731"/>
      <c r="BC129" s="731"/>
      <c r="BD129" s="731"/>
      <c r="BE129" s="732"/>
      <c r="BF129" s="750" t="s">
        <v>367</v>
      </c>
      <c r="BG129" s="751"/>
      <c r="BH129" s="751"/>
      <c r="BI129" s="751"/>
      <c r="BJ129" s="751"/>
      <c r="BK129" s="751"/>
      <c r="BL129" s="752"/>
      <c r="BM129" s="750">
        <v>8.75</v>
      </c>
      <c r="BN129" s="751"/>
      <c r="BO129" s="751"/>
      <c r="BP129" s="751"/>
      <c r="BQ129" s="751"/>
      <c r="BR129" s="751"/>
      <c r="BS129" s="752"/>
      <c r="BT129" s="750">
        <v>15</v>
      </c>
      <c r="BU129" s="753"/>
      <c r="BV129" s="753"/>
      <c r="BW129" s="753"/>
      <c r="BX129" s="753"/>
      <c r="BY129" s="753"/>
      <c r="BZ129" s="754"/>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0"/>
      <c r="DQ129" s="240"/>
      <c r="DR129" s="240"/>
      <c r="DS129" s="240"/>
      <c r="DT129" s="240"/>
      <c r="DU129" s="240"/>
      <c r="DV129" s="240"/>
      <c r="DW129" s="240"/>
      <c r="DX129" s="240"/>
      <c r="DY129" s="240"/>
      <c r="DZ129" s="244"/>
    </row>
    <row r="130" spans="1:131" s="233" customFormat="1" ht="26.25" customHeight="1" x14ac:dyDescent="0.2">
      <c r="A130" s="755" t="s">
        <v>473</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474</v>
      </c>
      <c r="X130" s="758"/>
      <c r="Y130" s="758"/>
      <c r="Z130" s="759"/>
      <c r="AA130" s="760">
        <v>59772296</v>
      </c>
      <c r="AB130" s="761"/>
      <c r="AC130" s="761"/>
      <c r="AD130" s="761"/>
      <c r="AE130" s="762"/>
      <c r="AF130" s="763">
        <v>58996914</v>
      </c>
      <c r="AG130" s="761"/>
      <c r="AH130" s="761"/>
      <c r="AI130" s="761"/>
      <c r="AJ130" s="762"/>
      <c r="AK130" s="763">
        <v>58218549</v>
      </c>
      <c r="AL130" s="761"/>
      <c r="AM130" s="761"/>
      <c r="AN130" s="761"/>
      <c r="AO130" s="762"/>
      <c r="AP130" s="764"/>
      <c r="AQ130" s="765"/>
      <c r="AR130" s="765"/>
      <c r="AS130" s="765"/>
      <c r="AT130" s="766"/>
      <c r="AU130" s="271"/>
      <c r="AV130" s="271"/>
      <c r="AW130" s="271"/>
      <c r="AX130" s="730" t="s">
        <v>475</v>
      </c>
      <c r="AY130" s="731"/>
      <c r="AZ130" s="731"/>
      <c r="BA130" s="731"/>
      <c r="BB130" s="731"/>
      <c r="BC130" s="731"/>
      <c r="BD130" s="731"/>
      <c r="BE130" s="732"/>
      <c r="BF130" s="733">
        <v>9.4</v>
      </c>
      <c r="BG130" s="734"/>
      <c r="BH130" s="734"/>
      <c r="BI130" s="734"/>
      <c r="BJ130" s="734"/>
      <c r="BK130" s="734"/>
      <c r="BL130" s="735"/>
      <c r="BM130" s="733">
        <v>25</v>
      </c>
      <c r="BN130" s="734"/>
      <c r="BO130" s="734"/>
      <c r="BP130" s="734"/>
      <c r="BQ130" s="734"/>
      <c r="BR130" s="734"/>
      <c r="BS130" s="735"/>
      <c r="BT130" s="733">
        <v>35</v>
      </c>
      <c r="BU130" s="736"/>
      <c r="BV130" s="736"/>
      <c r="BW130" s="736"/>
      <c r="BX130" s="736"/>
      <c r="BY130" s="736"/>
      <c r="BZ130" s="737"/>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0"/>
      <c r="DQ130" s="240"/>
      <c r="DR130" s="240"/>
      <c r="DS130" s="240"/>
      <c r="DT130" s="240"/>
      <c r="DU130" s="240"/>
      <c r="DV130" s="240"/>
      <c r="DW130" s="240"/>
      <c r="DX130" s="240"/>
      <c r="DY130" s="240"/>
      <c r="DZ130" s="244"/>
    </row>
    <row r="131" spans="1:131" s="233" customFormat="1" ht="26.25" customHeight="1" thickBot="1" x14ac:dyDescent="0.25">
      <c r="A131" s="738"/>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40" t="s">
        <v>476</v>
      </c>
      <c r="X131" s="741"/>
      <c r="Y131" s="741"/>
      <c r="Z131" s="742"/>
      <c r="AA131" s="743">
        <v>268169589</v>
      </c>
      <c r="AB131" s="744"/>
      <c r="AC131" s="744"/>
      <c r="AD131" s="744"/>
      <c r="AE131" s="745"/>
      <c r="AF131" s="746">
        <v>269001207</v>
      </c>
      <c r="AG131" s="744"/>
      <c r="AH131" s="744"/>
      <c r="AI131" s="744"/>
      <c r="AJ131" s="745"/>
      <c r="AK131" s="746">
        <v>265307462</v>
      </c>
      <c r="AL131" s="744"/>
      <c r="AM131" s="744"/>
      <c r="AN131" s="744"/>
      <c r="AO131" s="745"/>
      <c r="AP131" s="747"/>
      <c r="AQ131" s="748"/>
      <c r="AR131" s="748"/>
      <c r="AS131" s="748"/>
      <c r="AT131" s="749"/>
      <c r="AU131" s="271"/>
      <c r="AV131" s="271"/>
      <c r="AW131" s="271"/>
      <c r="AX131" s="708" t="s">
        <v>477</v>
      </c>
      <c r="AY131" s="709"/>
      <c r="AZ131" s="709"/>
      <c r="BA131" s="709"/>
      <c r="BB131" s="709"/>
      <c r="BC131" s="709"/>
      <c r="BD131" s="709"/>
      <c r="BE131" s="710"/>
      <c r="BF131" s="711">
        <v>167.4</v>
      </c>
      <c r="BG131" s="712"/>
      <c r="BH131" s="712"/>
      <c r="BI131" s="712"/>
      <c r="BJ131" s="712"/>
      <c r="BK131" s="712"/>
      <c r="BL131" s="713"/>
      <c r="BM131" s="711">
        <v>400</v>
      </c>
      <c r="BN131" s="712"/>
      <c r="BO131" s="712"/>
      <c r="BP131" s="712"/>
      <c r="BQ131" s="712"/>
      <c r="BR131" s="712"/>
      <c r="BS131" s="713"/>
      <c r="BT131" s="714"/>
      <c r="BU131" s="715"/>
      <c r="BV131" s="715"/>
      <c r="BW131" s="715"/>
      <c r="BX131" s="715"/>
      <c r="BY131" s="715"/>
      <c r="BZ131" s="716"/>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0"/>
      <c r="DQ131" s="240"/>
      <c r="DR131" s="240"/>
      <c r="DS131" s="240"/>
      <c r="DT131" s="240"/>
      <c r="DU131" s="240"/>
      <c r="DV131" s="240"/>
      <c r="DW131" s="240"/>
      <c r="DX131" s="240"/>
      <c r="DY131" s="240"/>
      <c r="DZ131" s="244"/>
    </row>
    <row r="132" spans="1:131" s="233" customFormat="1" ht="26.25" customHeight="1" x14ac:dyDescent="0.2">
      <c r="A132" s="717" t="s">
        <v>478</v>
      </c>
      <c r="B132" s="718"/>
      <c r="C132" s="718"/>
      <c r="D132" s="718"/>
      <c r="E132" s="718"/>
      <c r="F132" s="718"/>
      <c r="G132" s="718"/>
      <c r="H132" s="718"/>
      <c r="I132" s="718"/>
      <c r="J132" s="718"/>
      <c r="K132" s="718"/>
      <c r="L132" s="718"/>
      <c r="M132" s="718"/>
      <c r="N132" s="718"/>
      <c r="O132" s="718"/>
      <c r="P132" s="718"/>
      <c r="Q132" s="718"/>
      <c r="R132" s="718"/>
      <c r="S132" s="718"/>
      <c r="T132" s="718"/>
      <c r="U132" s="718"/>
      <c r="V132" s="721" t="s">
        <v>479</v>
      </c>
      <c r="W132" s="721"/>
      <c r="X132" s="721"/>
      <c r="Y132" s="721"/>
      <c r="Z132" s="722"/>
      <c r="AA132" s="723">
        <v>10.10068819</v>
      </c>
      <c r="AB132" s="724"/>
      <c r="AC132" s="724"/>
      <c r="AD132" s="724"/>
      <c r="AE132" s="725"/>
      <c r="AF132" s="726">
        <v>9.3388231529999999</v>
      </c>
      <c r="AG132" s="724"/>
      <c r="AH132" s="724"/>
      <c r="AI132" s="724"/>
      <c r="AJ132" s="725"/>
      <c r="AK132" s="726">
        <v>8.8307256130000003</v>
      </c>
      <c r="AL132" s="724"/>
      <c r="AM132" s="724"/>
      <c r="AN132" s="724"/>
      <c r="AO132" s="725"/>
      <c r="AP132" s="727"/>
      <c r="AQ132" s="728"/>
      <c r="AR132" s="728"/>
      <c r="AS132" s="728"/>
      <c r="AT132" s="729"/>
      <c r="AU132" s="273"/>
      <c r="AV132" s="274"/>
      <c r="AW132" s="274"/>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1"/>
      <c r="BT132" s="240"/>
      <c r="BU132" s="240"/>
      <c r="BV132" s="240"/>
      <c r="BW132" s="240"/>
      <c r="BX132" s="240"/>
      <c r="BY132" s="240"/>
      <c r="BZ132" s="240"/>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4"/>
      <c r="DQ132" s="244"/>
      <c r="DR132" s="244"/>
      <c r="DS132" s="244"/>
      <c r="DT132" s="244"/>
      <c r="DU132" s="244"/>
      <c r="DV132" s="244"/>
      <c r="DW132" s="244"/>
      <c r="DX132" s="244"/>
      <c r="DY132" s="244"/>
      <c r="DZ132" s="244"/>
    </row>
    <row r="133" spans="1:131" s="233" customFormat="1" ht="26.25" customHeight="1" thickBot="1" x14ac:dyDescent="0.25">
      <c r="A133" s="719"/>
      <c r="B133" s="720"/>
      <c r="C133" s="720"/>
      <c r="D133" s="720"/>
      <c r="E133" s="720"/>
      <c r="F133" s="720"/>
      <c r="G133" s="720"/>
      <c r="H133" s="720"/>
      <c r="I133" s="720"/>
      <c r="J133" s="720"/>
      <c r="K133" s="720"/>
      <c r="L133" s="720"/>
      <c r="M133" s="720"/>
      <c r="N133" s="720"/>
      <c r="O133" s="720"/>
      <c r="P133" s="720"/>
      <c r="Q133" s="720"/>
      <c r="R133" s="720"/>
      <c r="S133" s="720"/>
      <c r="T133" s="720"/>
      <c r="U133" s="720"/>
      <c r="V133" s="700" t="s">
        <v>480</v>
      </c>
      <c r="W133" s="700"/>
      <c r="X133" s="700"/>
      <c r="Y133" s="700"/>
      <c r="Z133" s="701"/>
      <c r="AA133" s="702">
        <v>11.3</v>
      </c>
      <c r="AB133" s="703"/>
      <c r="AC133" s="703"/>
      <c r="AD133" s="703"/>
      <c r="AE133" s="704"/>
      <c r="AF133" s="702">
        <v>10</v>
      </c>
      <c r="AG133" s="703"/>
      <c r="AH133" s="703"/>
      <c r="AI133" s="703"/>
      <c r="AJ133" s="704"/>
      <c r="AK133" s="702">
        <v>9.4</v>
      </c>
      <c r="AL133" s="703"/>
      <c r="AM133" s="703"/>
      <c r="AN133" s="703"/>
      <c r="AO133" s="704"/>
      <c r="AP133" s="705"/>
      <c r="AQ133" s="706"/>
      <c r="AR133" s="706"/>
      <c r="AS133" s="706"/>
      <c r="AT133" s="707"/>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4"/>
      <c r="DQ133" s="244"/>
      <c r="DR133" s="244"/>
      <c r="DS133" s="244"/>
      <c r="DT133" s="244"/>
      <c r="DU133" s="244"/>
      <c r="DV133" s="244"/>
      <c r="DW133" s="244"/>
      <c r="DX133" s="244"/>
      <c r="DY133" s="244"/>
      <c r="DZ133" s="244"/>
    </row>
    <row r="134" spans="1:131" s="234" customFormat="1" ht="11.2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4"/>
      <c r="DQ134" s="244"/>
      <c r="DR134" s="244"/>
      <c r="DS134" s="244"/>
      <c r="DT134" s="244"/>
      <c r="DU134" s="244"/>
      <c r="DV134" s="244"/>
      <c r="DW134" s="244"/>
      <c r="DX134" s="244"/>
      <c r="DY134" s="244"/>
      <c r="DZ134" s="244"/>
      <c r="EA134" s="233"/>
    </row>
    <row r="135" spans="1:131" ht="14" hidden="1" x14ac:dyDescent="0.2">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2"/>
  </sheetData>
  <sheetProtection algorithmName="SHA-512" hashValue="CYmBZTdGNbdS/BasfgRzzbXqy+VKzyWjZfeVjzCWsSfwuz1gjn3tbjL39nFFc/tn7nOUS5BA3VqKAnuK4QLdnw==" saltValue="pB9X2cnHAmSxH1HqBFgkGA==" spinCount="100000" sheet="1" objects="1" scenarios="1" formatRows="0"/>
  <customSheetViews>
    <customSheetView guid="{46A2041D-75D4-4309-A25A-49E0326CBCE6}" scale="70" fitToPage="1" hiddenRows="1" hiddenColumns="1">
      <selection activeCell="AK29" sqref="AK29:AO29"/>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81640625" style="278" customWidth="1"/>
    <col min="3" max="120" width="2.81640625" style="277" customWidth="1"/>
    <col min="121" max="16384" width="9" style="277" hidden="1"/>
  </cols>
  <sheetData>
    <row r="1" spans="2:2" ht="13" x14ac:dyDescent="0.2">
      <c r="B1" s="27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7" t="s">
        <v>481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lLlpe5c6osM/B9/DBDbh9AqqInN/ELLP/z76erd5Tkmd4ixkmvxmvCk0SrB10RkTaCLgQBRzq2yKqafVY+3vDw==" saltValue="fBB+FakPDrQuM0vTk2gTOQ==" spinCount="100000" sheet="1" objects="1" scenarios="1"/>
  <dataConsolidate/>
  <customSheetViews>
    <customSheetView guid="{46A2041D-75D4-4309-A25A-49E0326CBCE6}" showPageBreaks="1" showGridLines="0" fitToPage="1" hiddenRows="1" hiddenColumns="1" view="pageBreakPreview" topLeftCell="A16">
      <rowBreaks count="1" manualBreakCount="1">
        <brk id="96" max="16383" man="1"/>
      </rowBreaks>
      <pageMargins left="0" right="0" top="0" bottom="0" header="0" footer="0"/>
      <printOptions horizontalCentered="1" verticalCentered="1"/>
      <pageSetup paperSize="9" scale="44" orientation="landscape" r:id="rId1"/>
      <headerFooter alignWithMargins="0">
        <oddFooter>&amp;C&amp;P/&amp;N</oddFooter>
      </headerFooter>
    </customSheetView>
  </customSheetViews>
  <phoneticPr fontId="2"/>
  <printOptions horizontalCentered="1" verticalCentered="1"/>
  <pageMargins left="0" right="0" top="0" bottom="0" header="0" footer="0"/>
  <pageSetup paperSize="9" scale="42" orientation="landscape" r:id="rId2"/>
  <headerFooter alignWithMargins="0">
    <oddFooter>&amp;C&amp;P/&amp;N</oddFooter>
  </headerFooter>
  <rowBreaks count="1" manualBreakCount="1">
    <brk id="9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8" customWidth="1"/>
    <col min="117" max="16384" width="9" style="277" hidden="1"/>
  </cols>
  <sheetData>
    <row r="1" spans="1:116" ht="13" x14ac:dyDescent="0.2">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ht="13" x14ac:dyDescent="0.2">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ht="13" x14ac:dyDescent="0.2">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ht="13" x14ac:dyDescent="0.2">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ht="13"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ht="13" x14ac:dyDescent="0.2">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ht="13" x14ac:dyDescent="0.2">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ht="13" x14ac:dyDescent="0.2">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ht="13" x14ac:dyDescent="0.2">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ht="13" x14ac:dyDescent="0.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ht="13" x14ac:dyDescent="0.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ht="13" x14ac:dyDescent="0.2">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ht="13" x14ac:dyDescent="0.2">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ht="13"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ht="13"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ht="13"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ht="13" x14ac:dyDescent="0.2">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ht="13" x14ac:dyDescent="0.2">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ht="13" x14ac:dyDescent="0.2">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ht="13"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ht="13" x14ac:dyDescent="0.2">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ht="13" x14ac:dyDescent="0.2">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ht="13" x14ac:dyDescent="0.2">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ht="13" x14ac:dyDescent="0.2">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ht="13"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ht="13"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ht="13" x14ac:dyDescent="0.2">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ht="13"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ht="13"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ht="13" x14ac:dyDescent="0.2">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ht="13" x14ac:dyDescent="0.2">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ht="13" x14ac:dyDescent="0.2">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ht="13" x14ac:dyDescent="0.2">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ht="13"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ht="13" x14ac:dyDescent="0.2">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ht="13" x14ac:dyDescent="0.2">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ht="13" x14ac:dyDescent="0.2">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ht="13"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ht="13"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ht="13" x14ac:dyDescent="0.2">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ht="13"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ht="13" x14ac:dyDescent="0.2">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ht="13" x14ac:dyDescent="0.2">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ht="13"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ht="13"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ht="13"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ht="13"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ht="13"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ht="13"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ht="13"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ht="13"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ht="13"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ht="13"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ht="13"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ht="13"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ht="13"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ht="13"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ht="13"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ht="13"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ht="13"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ht="13"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ht="13"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ht="13"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ht="13"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ht="13"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ht="13"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ht="13"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ht="13"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ht="13"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ht="13"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ht="13"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ht="13"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ht="13" x14ac:dyDescent="0.2">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ht="13" x14ac:dyDescent="0.2">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ht="13" x14ac:dyDescent="0.2">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ht="13" x14ac:dyDescent="0.2">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ht="13" x14ac:dyDescent="0.2">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ht="13" x14ac:dyDescent="0.2">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ht="13" x14ac:dyDescent="0.2">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ht="13" x14ac:dyDescent="0.2">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ht="13" x14ac:dyDescent="0.2">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ht="13" x14ac:dyDescent="0.2">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ht="13" x14ac:dyDescent="0.2">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ht="13" x14ac:dyDescent="0.2">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ht="13" x14ac:dyDescent="0.2">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ht="13"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ht="13" x14ac:dyDescent="0.2">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ht="13" x14ac:dyDescent="0.2">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ht="13"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482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B1mVpkzcZ9XG10MfGHz/cgyIkmAbJ532iZAq7lBkorr22d2it02jVQlIiZp4a+oQ71mf5d+J4NJG6bTo7L85Q==" saltValue="wPJcPFUxi45+0GXXMTmaFA==" spinCount="100000" sheet="1" objects="1" scenarios="1"/>
  <dataConsolidate/>
  <customSheetViews>
    <customSheetView guid="{46A2041D-75D4-4309-A25A-49E0326CBCE6}"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1" customWidth="1"/>
    <col min="37" max="44" width="17" style="281" customWidth="1"/>
    <col min="45" max="45" width="6.08984375" style="288" customWidth="1"/>
    <col min="46" max="46" width="3" style="286" customWidth="1"/>
    <col min="47" max="47" width="19.08984375" style="281" hidden="1" customWidth="1"/>
    <col min="48" max="52" width="12.6328125" style="281" hidden="1" customWidth="1"/>
    <col min="53" max="16384" width="8.6328125" style="281" hidden="1"/>
  </cols>
  <sheetData>
    <row r="1" spans="1:46" ht="13" x14ac:dyDescent="0.2">
      <c r="AS1" s="282"/>
      <c r="AT1" s="282"/>
    </row>
    <row r="2" spans="1:46" ht="13" x14ac:dyDescent="0.2">
      <c r="AS2" s="282"/>
      <c r="AT2" s="282"/>
    </row>
    <row r="3" spans="1:46" ht="13" x14ac:dyDescent="0.2">
      <c r="AS3" s="282"/>
      <c r="AT3" s="282"/>
    </row>
    <row r="4" spans="1:46" ht="13" x14ac:dyDescent="0.2">
      <c r="AS4" s="282"/>
      <c r="AT4" s="282"/>
    </row>
    <row r="5" spans="1:46" ht="16.5" x14ac:dyDescent="0.2">
      <c r="A5" s="283" t="s">
        <v>483</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ht="13" x14ac:dyDescent="0.2">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484</v>
      </c>
      <c r="AL6" s="287"/>
      <c r="AM6" s="287"/>
      <c r="AN6" s="287"/>
      <c r="AO6" s="282"/>
      <c r="AP6" s="282"/>
      <c r="AQ6" s="282"/>
      <c r="AR6" s="282"/>
    </row>
    <row r="7" spans="1:46" ht="13" x14ac:dyDescent="0.2">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47" t="s">
        <v>485</v>
      </c>
      <c r="AP7" s="292"/>
      <c r="AQ7" s="293" t="s">
        <v>486</v>
      </c>
      <c r="AR7" s="294"/>
    </row>
    <row r="8" spans="1:46" ht="13" x14ac:dyDescent="0.2">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48"/>
      <c r="AP8" s="298" t="s">
        <v>487</v>
      </c>
      <c r="AQ8" s="299" t="s">
        <v>488</v>
      </c>
      <c r="AR8" s="300" t="s">
        <v>489</v>
      </c>
    </row>
    <row r="9" spans="1:46" ht="13" x14ac:dyDescent="0.2">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41" t="s">
        <v>490</v>
      </c>
      <c r="AL9" s="1142"/>
      <c r="AM9" s="1142"/>
      <c r="AN9" s="1143"/>
      <c r="AO9" s="301">
        <v>154007010</v>
      </c>
      <c r="AP9" s="301">
        <v>132740</v>
      </c>
      <c r="AQ9" s="302">
        <v>137138</v>
      </c>
      <c r="AR9" s="303">
        <v>-3.2</v>
      </c>
    </row>
    <row r="10" spans="1:46" ht="13" x14ac:dyDescent="0.2">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41" t="s">
        <v>491</v>
      </c>
      <c r="AL10" s="1142"/>
      <c r="AM10" s="1142"/>
      <c r="AN10" s="1143"/>
      <c r="AO10" s="301">
        <v>248412</v>
      </c>
      <c r="AP10" s="301">
        <v>214</v>
      </c>
      <c r="AQ10" s="302">
        <v>357</v>
      </c>
      <c r="AR10" s="303">
        <v>-40.1</v>
      </c>
    </row>
    <row r="11" spans="1:46" ht="13.5" customHeight="1" x14ac:dyDescent="0.2">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41" t="s">
        <v>492</v>
      </c>
      <c r="AL11" s="1142"/>
      <c r="AM11" s="1142"/>
      <c r="AN11" s="1143"/>
      <c r="AO11" s="301">
        <v>32368</v>
      </c>
      <c r="AP11" s="301">
        <v>28</v>
      </c>
      <c r="AQ11" s="302">
        <v>818</v>
      </c>
      <c r="AR11" s="303">
        <v>-96.6</v>
      </c>
    </row>
    <row r="12" spans="1:46" ht="13.5" customHeight="1" x14ac:dyDescent="0.2">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41" t="s">
        <v>493</v>
      </c>
      <c r="AL12" s="1142"/>
      <c r="AM12" s="1142"/>
      <c r="AN12" s="1143"/>
      <c r="AO12" s="301" t="s">
        <v>494</v>
      </c>
      <c r="AP12" s="301" t="s">
        <v>494</v>
      </c>
      <c r="AQ12" s="302" t="s">
        <v>494</v>
      </c>
      <c r="AR12" s="303" t="s">
        <v>494</v>
      </c>
    </row>
    <row r="13" spans="1:46" ht="13.5" customHeight="1" x14ac:dyDescent="0.2">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41" t="s">
        <v>495</v>
      </c>
      <c r="AL13" s="1142"/>
      <c r="AM13" s="1142"/>
      <c r="AN13" s="1143"/>
      <c r="AO13" s="301" t="s">
        <v>494</v>
      </c>
      <c r="AP13" s="301" t="s">
        <v>494</v>
      </c>
      <c r="AQ13" s="302">
        <v>9</v>
      </c>
      <c r="AR13" s="303" t="s">
        <v>494</v>
      </c>
    </row>
    <row r="14" spans="1:46" ht="13.5" customHeight="1" x14ac:dyDescent="0.2">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41" t="s">
        <v>496</v>
      </c>
      <c r="AL14" s="1142"/>
      <c r="AM14" s="1142"/>
      <c r="AN14" s="1143"/>
      <c r="AO14" s="301">
        <v>2475276</v>
      </c>
      <c r="AP14" s="301">
        <v>2133</v>
      </c>
      <c r="AQ14" s="302">
        <v>2491</v>
      </c>
      <c r="AR14" s="303">
        <v>-14.4</v>
      </c>
    </row>
    <row r="15" spans="1:46" ht="13" x14ac:dyDescent="0.2">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41" t="s">
        <v>497</v>
      </c>
      <c r="AL15" s="1142"/>
      <c r="AM15" s="1142"/>
      <c r="AN15" s="1143"/>
      <c r="AO15" s="301">
        <v>-15678660</v>
      </c>
      <c r="AP15" s="301">
        <v>-13514</v>
      </c>
      <c r="AQ15" s="302">
        <v>-11877</v>
      </c>
      <c r="AR15" s="303">
        <v>13.8</v>
      </c>
    </row>
    <row r="16" spans="1:46" ht="13" x14ac:dyDescent="0.2">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33" t="s">
        <v>153</v>
      </c>
      <c r="AL16" s="1134"/>
      <c r="AM16" s="1134"/>
      <c r="AN16" s="1135"/>
      <c r="AO16" s="301">
        <v>141084406</v>
      </c>
      <c r="AP16" s="301">
        <v>121602</v>
      </c>
      <c r="AQ16" s="302">
        <v>128937</v>
      </c>
      <c r="AR16" s="303">
        <v>-5.7</v>
      </c>
    </row>
    <row r="17" spans="1:46" ht="13" x14ac:dyDescent="0.2">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ht="13" x14ac:dyDescent="0.2">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ht="13" x14ac:dyDescent="0.2">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498</v>
      </c>
      <c r="AL19" s="282"/>
      <c r="AM19" s="282"/>
      <c r="AN19" s="282"/>
      <c r="AO19" s="282"/>
      <c r="AP19" s="282"/>
      <c r="AQ19" s="282"/>
      <c r="AR19" s="282"/>
    </row>
    <row r="20" spans="1:46" ht="13" x14ac:dyDescent="0.2">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499</v>
      </c>
      <c r="AP20" s="312" t="s">
        <v>500</v>
      </c>
      <c r="AQ20" s="313" t="s">
        <v>501</v>
      </c>
      <c r="AR20" s="314"/>
    </row>
    <row r="21" spans="1:46" s="320" customFormat="1" ht="13" x14ac:dyDescent="0.2">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44" t="s">
        <v>502</v>
      </c>
      <c r="AL21" s="1145"/>
      <c r="AM21" s="1145"/>
      <c r="AN21" s="1146"/>
      <c r="AO21" s="316">
        <v>1381.98</v>
      </c>
      <c r="AP21" s="317">
        <v>1453.19</v>
      </c>
      <c r="AQ21" s="318">
        <v>-71.209999999999994</v>
      </c>
      <c r="AR21" s="287"/>
      <c r="AS21" s="319"/>
      <c r="AT21" s="315"/>
    </row>
    <row r="22" spans="1:46" s="320" customFormat="1" ht="13" x14ac:dyDescent="0.2">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44" t="s">
        <v>503</v>
      </c>
      <c r="AL22" s="1145"/>
      <c r="AM22" s="1145"/>
      <c r="AN22" s="1146"/>
      <c r="AO22" s="321">
        <v>99.4</v>
      </c>
      <c r="AP22" s="322">
        <v>98.7</v>
      </c>
      <c r="AQ22" s="323">
        <v>0.7</v>
      </c>
      <c r="AR22" s="307"/>
      <c r="AS22" s="319"/>
      <c r="AT22" s="315"/>
    </row>
    <row r="23" spans="1:46" s="320" customFormat="1" ht="13" x14ac:dyDescent="0.2">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ht="13" x14ac:dyDescent="0.2">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ht="13"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 x14ac:dyDescent="0.2">
      <c r="A26" s="287" t="s">
        <v>504</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ht="13" x14ac:dyDescent="0.2">
      <c r="A27" s="328"/>
      <c r="AO27" s="282"/>
      <c r="AP27" s="282"/>
      <c r="AQ27" s="282"/>
      <c r="AR27" s="282"/>
      <c r="AS27" s="282"/>
      <c r="AT27" s="282"/>
    </row>
    <row r="28" spans="1:46" ht="16.5" x14ac:dyDescent="0.2">
      <c r="A28" s="283" t="s">
        <v>505</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ht="13" x14ac:dyDescent="0.2">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506</v>
      </c>
      <c r="AL29" s="287"/>
      <c r="AM29" s="287"/>
      <c r="AN29" s="287"/>
      <c r="AO29" s="282"/>
      <c r="AP29" s="282"/>
      <c r="AQ29" s="282"/>
      <c r="AR29" s="282"/>
      <c r="AS29" s="330"/>
    </row>
    <row r="30" spans="1:46" ht="13" x14ac:dyDescent="0.2">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47" t="s">
        <v>485</v>
      </c>
      <c r="AP30" s="292"/>
      <c r="AQ30" s="293" t="s">
        <v>486</v>
      </c>
      <c r="AR30" s="294"/>
    </row>
    <row r="31" spans="1:46" ht="13" x14ac:dyDescent="0.2">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48"/>
      <c r="AP31" s="298" t="s">
        <v>487</v>
      </c>
      <c r="AQ31" s="299" t="s">
        <v>488</v>
      </c>
      <c r="AR31" s="300" t="s">
        <v>489</v>
      </c>
    </row>
    <row r="32" spans="1:46" ht="27" customHeight="1" x14ac:dyDescent="0.2">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30" t="s">
        <v>507</v>
      </c>
      <c r="AL32" s="1131"/>
      <c r="AM32" s="1131"/>
      <c r="AN32" s="1132"/>
      <c r="AO32" s="301">
        <v>71898739</v>
      </c>
      <c r="AP32" s="301">
        <v>61970</v>
      </c>
      <c r="AQ32" s="302">
        <v>74230</v>
      </c>
      <c r="AR32" s="303">
        <v>-16.5</v>
      </c>
    </row>
    <row r="33" spans="1:46" ht="13.5" customHeight="1" x14ac:dyDescent="0.2">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30" t="s">
        <v>508</v>
      </c>
      <c r="AL33" s="1131"/>
      <c r="AM33" s="1131"/>
      <c r="AN33" s="1132"/>
      <c r="AO33" s="301" t="s">
        <v>494</v>
      </c>
      <c r="AP33" s="301" t="s">
        <v>494</v>
      </c>
      <c r="AQ33" s="302" t="s">
        <v>494</v>
      </c>
      <c r="AR33" s="303" t="s">
        <v>494</v>
      </c>
    </row>
    <row r="34" spans="1:46" ht="27" customHeight="1" x14ac:dyDescent="0.2">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30" t="s">
        <v>509</v>
      </c>
      <c r="AL34" s="1131"/>
      <c r="AM34" s="1131"/>
      <c r="AN34" s="1132"/>
      <c r="AO34" s="301">
        <v>9500000</v>
      </c>
      <c r="AP34" s="301">
        <v>8188</v>
      </c>
      <c r="AQ34" s="302">
        <v>4236</v>
      </c>
      <c r="AR34" s="303">
        <v>93.3</v>
      </c>
    </row>
    <row r="35" spans="1:46" ht="27" customHeight="1" x14ac:dyDescent="0.2">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30" t="s">
        <v>510</v>
      </c>
      <c r="AL35" s="1131"/>
      <c r="AM35" s="1131"/>
      <c r="AN35" s="1132"/>
      <c r="AO35" s="301">
        <v>573496</v>
      </c>
      <c r="AP35" s="301">
        <v>494</v>
      </c>
      <c r="AQ35" s="302">
        <v>1743</v>
      </c>
      <c r="AR35" s="303">
        <v>-71.7</v>
      </c>
    </row>
    <row r="36" spans="1:46" ht="27" customHeight="1" x14ac:dyDescent="0.2">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30" t="s">
        <v>511</v>
      </c>
      <c r="AL36" s="1131"/>
      <c r="AM36" s="1131"/>
      <c r="AN36" s="1132"/>
      <c r="AO36" s="301" t="s">
        <v>494</v>
      </c>
      <c r="AP36" s="301" t="s">
        <v>494</v>
      </c>
      <c r="AQ36" s="302">
        <v>166</v>
      </c>
      <c r="AR36" s="303" t="s">
        <v>494</v>
      </c>
    </row>
    <row r="37" spans="1:46" ht="13.5" customHeight="1" x14ac:dyDescent="0.2">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30" t="s">
        <v>512</v>
      </c>
      <c r="AL37" s="1131"/>
      <c r="AM37" s="1131"/>
      <c r="AN37" s="1132"/>
      <c r="AO37" s="301">
        <v>1280354</v>
      </c>
      <c r="AP37" s="301">
        <v>1104</v>
      </c>
      <c r="AQ37" s="302">
        <v>811</v>
      </c>
      <c r="AR37" s="303">
        <v>36.1</v>
      </c>
    </row>
    <row r="38" spans="1:46" ht="27" customHeight="1" x14ac:dyDescent="0.2">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27" t="s">
        <v>513</v>
      </c>
      <c r="AL38" s="1128"/>
      <c r="AM38" s="1128"/>
      <c r="AN38" s="1129"/>
      <c r="AO38" s="331" t="s">
        <v>494</v>
      </c>
      <c r="AP38" s="331" t="s">
        <v>494</v>
      </c>
      <c r="AQ38" s="332">
        <v>2</v>
      </c>
      <c r="AR38" s="323" t="s">
        <v>494</v>
      </c>
      <c r="AS38" s="330"/>
    </row>
    <row r="39" spans="1:46" ht="13" x14ac:dyDescent="0.2">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27" t="s">
        <v>514</v>
      </c>
      <c r="AL39" s="1128"/>
      <c r="AM39" s="1128"/>
      <c r="AN39" s="1129"/>
      <c r="AO39" s="301">
        <v>-1605466</v>
      </c>
      <c r="AP39" s="301">
        <v>-1384</v>
      </c>
      <c r="AQ39" s="302">
        <v>-2418</v>
      </c>
      <c r="AR39" s="303">
        <v>-42.8</v>
      </c>
      <c r="AS39" s="330"/>
    </row>
    <row r="40" spans="1:46" ht="27" customHeight="1" x14ac:dyDescent="0.2">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30" t="s">
        <v>515</v>
      </c>
      <c r="AL40" s="1131"/>
      <c r="AM40" s="1131"/>
      <c r="AN40" s="1132"/>
      <c r="AO40" s="301">
        <v>-58218549</v>
      </c>
      <c r="AP40" s="301">
        <v>-50179</v>
      </c>
      <c r="AQ40" s="302">
        <v>-51416</v>
      </c>
      <c r="AR40" s="303">
        <v>-2.4</v>
      </c>
      <c r="AS40" s="330"/>
    </row>
    <row r="41" spans="1:46" ht="13" x14ac:dyDescent="0.2">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33" t="s">
        <v>516</v>
      </c>
      <c r="AL41" s="1134"/>
      <c r="AM41" s="1134"/>
      <c r="AN41" s="1135"/>
      <c r="AO41" s="301">
        <v>23428574</v>
      </c>
      <c r="AP41" s="301">
        <v>20193</v>
      </c>
      <c r="AQ41" s="302">
        <v>27354</v>
      </c>
      <c r="AR41" s="303">
        <v>-26.2</v>
      </c>
      <c r="AS41" s="330"/>
    </row>
    <row r="42" spans="1:46" ht="13" x14ac:dyDescent="0.2">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ht="13" x14ac:dyDescent="0.2">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ht="13" x14ac:dyDescent="0.2">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ht="13"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ht="13" x14ac:dyDescent="0.2">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2">
      <c r="A47" s="336" t="s">
        <v>517</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ht="13" x14ac:dyDescent="0.2">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518</v>
      </c>
      <c r="AL48" s="337"/>
      <c r="AM48" s="337"/>
      <c r="AN48" s="337"/>
      <c r="AO48" s="337"/>
      <c r="AP48" s="337"/>
      <c r="AQ48" s="338"/>
      <c r="AR48" s="337"/>
    </row>
    <row r="49" spans="1:44" ht="13.5" customHeight="1" x14ac:dyDescent="0.2">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36" t="s">
        <v>485</v>
      </c>
      <c r="AN49" s="1138" t="s">
        <v>519</v>
      </c>
      <c r="AO49" s="1139"/>
      <c r="AP49" s="1139"/>
      <c r="AQ49" s="1139"/>
      <c r="AR49" s="1140"/>
    </row>
    <row r="50" spans="1:44" ht="13" x14ac:dyDescent="0.2">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37"/>
      <c r="AN50" s="343" t="s">
        <v>520</v>
      </c>
      <c r="AO50" s="344" t="s">
        <v>521</v>
      </c>
      <c r="AP50" s="345" t="s">
        <v>522</v>
      </c>
      <c r="AQ50" s="346" t="s">
        <v>523</v>
      </c>
      <c r="AR50" s="347" t="s">
        <v>524</v>
      </c>
    </row>
    <row r="51" spans="1:44" ht="13" x14ac:dyDescent="0.2">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525</v>
      </c>
      <c r="AL51" s="340"/>
      <c r="AM51" s="348">
        <v>118583194</v>
      </c>
      <c r="AN51" s="349">
        <v>99583</v>
      </c>
      <c r="AO51" s="350">
        <v>-0.2</v>
      </c>
      <c r="AP51" s="351">
        <v>94715</v>
      </c>
      <c r="AQ51" s="352">
        <v>6.9</v>
      </c>
      <c r="AR51" s="353">
        <v>-7.1</v>
      </c>
    </row>
    <row r="52" spans="1:44" ht="13" x14ac:dyDescent="0.2">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526</v>
      </c>
      <c r="AM52" s="356">
        <v>35194694</v>
      </c>
      <c r="AN52" s="357">
        <v>29556</v>
      </c>
      <c r="AO52" s="358">
        <v>-14.8</v>
      </c>
      <c r="AP52" s="359">
        <v>24902</v>
      </c>
      <c r="AQ52" s="360">
        <v>29</v>
      </c>
      <c r="AR52" s="361">
        <v>-43.8</v>
      </c>
    </row>
    <row r="53" spans="1:44" ht="13" x14ac:dyDescent="0.2">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527</v>
      </c>
      <c r="AL53" s="340"/>
      <c r="AM53" s="348">
        <v>107264465</v>
      </c>
      <c r="AN53" s="349">
        <v>90598</v>
      </c>
      <c r="AO53" s="350">
        <v>-9</v>
      </c>
      <c r="AP53" s="351">
        <v>97161</v>
      </c>
      <c r="AQ53" s="352">
        <v>2.6</v>
      </c>
      <c r="AR53" s="353">
        <v>-11.6</v>
      </c>
    </row>
    <row r="54" spans="1:44" ht="13" x14ac:dyDescent="0.2">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526</v>
      </c>
      <c r="AM54" s="356">
        <v>27212904</v>
      </c>
      <c r="AN54" s="357">
        <v>22985</v>
      </c>
      <c r="AO54" s="358">
        <v>-22.2</v>
      </c>
      <c r="AP54" s="359">
        <v>26543</v>
      </c>
      <c r="AQ54" s="360">
        <v>6.6</v>
      </c>
      <c r="AR54" s="361">
        <v>-28.8</v>
      </c>
    </row>
    <row r="55" spans="1:44" ht="13" x14ac:dyDescent="0.2">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528</v>
      </c>
      <c r="AL55" s="340"/>
      <c r="AM55" s="348">
        <v>112856129</v>
      </c>
      <c r="AN55" s="349">
        <v>95893</v>
      </c>
      <c r="AO55" s="350">
        <v>5.8</v>
      </c>
      <c r="AP55" s="351">
        <v>101731</v>
      </c>
      <c r="AQ55" s="352">
        <v>4.7</v>
      </c>
      <c r="AR55" s="353">
        <v>1.1000000000000001</v>
      </c>
    </row>
    <row r="56" spans="1:44" ht="13" x14ac:dyDescent="0.2">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526</v>
      </c>
      <c r="AM56" s="356">
        <v>27103104</v>
      </c>
      <c r="AN56" s="357">
        <v>23029</v>
      </c>
      <c r="AO56" s="358">
        <v>0.2</v>
      </c>
      <c r="AP56" s="359">
        <v>26906</v>
      </c>
      <c r="AQ56" s="360">
        <v>1.4</v>
      </c>
      <c r="AR56" s="361">
        <v>-1.2</v>
      </c>
    </row>
    <row r="57" spans="1:44" ht="13" x14ac:dyDescent="0.2">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529</v>
      </c>
      <c r="AL57" s="340"/>
      <c r="AM57" s="348">
        <v>116342599</v>
      </c>
      <c r="AN57" s="349">
        <v>99510</v>
      </c>
      <c r="AO57" s="350">
        <v>3.8</v>
      </c>
      <c r="AP57" s="351">
        <v>108224</v>
      </c>
      <c r="AQ57" s="352">
        <v>6.4</v>
      </c>
      <c r="AR57" s="353">
        <v>-2.6</v>
      </c>
    </row>
    <row r="58" spans="1:44" ht="13" x14ac:dyDescent="0.2">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526</v>
      </c>
      <c r="AM58" s="356">
        <v>31114242</v>
      </c>
      <c r="AN58" s="357">
        <v>26613</v>
      </c>
      <c r="AO58" s="358">
        <v>15.6</v>
      </c>
      <c r="AP58" s="359">
        <v>27358</v>
      </c>
      <c r="AQ58" s="360">
        <v>1.7</v>
      </c>
      <c r="AR58" s="361">
        <v>13.9</v>
      </c>
    </row>
    <row r="59" spans="1:44" ht="13" x14ac:dyDescent="0.2">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530</v>
      </c>
      <c r="AL59" s="340"/>
      <c r="AM59" s="348">
        <v>127716935</v>
      </c>
      <c r="AN59" s="349">
        <v>110080</v>
      </c>
      <c r="AO59" s="350">
        <v>10.6</v>
      </c>
      <c r="AP59" s="351">
        <v>105585</v>
      </c>
      <c r="AQ59" s="352">
        <v>-2.4</v>
      </c>
      <c r="AR59" s="353">
        <v>13</v>
      </c>
    </row>
    <row r="60" spans="1:44" ht="13" x14ac:dyDescent="0.2">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526</v>
      </c>
      <c r="AM60" s="356">
        <v>34724291</v>
      </c>
      <c r="AN60" s="357">
        <v>29929</v>
      </c>
      <c r="AO60" s="358">
        <v>12.5</v>
      </c>
      <c r="AP60" s="359">
        <v>26225</v>
      </c>
      <c r="AQ60" s="360">
        <v>-4.0999999999999996</v>
      </c>
      <c r="AR60" s="361">
        <v>16.600000000000001</v>
      </c>
    </row>
    <row r="61" spans="1:44" ht="13" x14ac:dyDescent="0.2">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531</v>
      </c>
      <c r="AL61" s="362"/>
      <c r="AM61" s="363">
        <v>116552664</v>
      </c>
      <c r="AN61" s="364">
        <v>99133</v>
      </c>
      <c r="AO61" s="365">
        <v>2.2000000000000002</v>
      </c>
      <c r="AP61" s="366">
        <v>101483</v>
      </c>
      <c r="AQ61" s="367">
        <v>3.6</v>
      </c>
      <c r="AR61" s="353">
        <v>-1.4</v>
      </c>
    </row>
    <row r="62" spans="1:44" ht="13" x14ac:dyDescent="0.2">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526</v>
      </c>
      <c r="AM62" s="356">
        <v>31069847</v>
      </c>
      <c r="AN62" s="357">
        <v>26422</v>
      </c>
      <c r="AO62" s="358">
        <v>-1.7</v>
      </c>
      <c r="AP62" s="359">
        <v>26387</v>
      </c>
      <c r="AQ62" s="360">
        <v>6.9</v>
      </c>
      <c r="AR62" s="361">
        <v>-8.6</v>
      </c>
    </row>
    <row r="63" spans="1:44" ht="13" x14ac:dyDescent="0.2">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ht="13" x14ac:dyDescent="0.2">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ht="13" x14ac:dyDescent="0.2">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ht="13" x14ac:dyDescent="0.2">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2">
      <c r="AK67" s="282"/>
      <c r="AL67" s="282"/>
      <c r="AM67" s="282"/>
      <c r="AN67" s="282"/>
      <c r="AO67" s="282"/>
      <c r="AP67" s="282"/>
      <c r="AQ67" s="282"/>
      <c r="AR67" s="282"/>
      <c r="AS67" s="282"/>
      <c r="AT67" s="282"/>
    </row>
    <row r="68" spans="1:46" ht="13.5" hidden="1" customHeight="1" x14ac:dyDescent="0.2">
      <c r="AK68" s="282"/>
      <c r="AL68" s="282"/>
      <c r="AM68" s="282"/>
      <c r="AN68" s="282"/>
      <c r="AO68" s="282"/>
      <c r="AP68" s="282"/>
      <c r="AQ68" s="282"/>
      <c r="AR68" s="282"/>
    </row>
    <row r="69" spans="1:46" ht="13.5" hidden="1" customHeight="1" x14ac:dyDescent="0.2">
      <c r="AK69" s="282"/>
      <c r="AL69" s="282"/>
      <c r="AM69" s="282"/>
      <c r="AN69" s="282"/>
      <c r="AO69" s="282"/>
      <c r="AP69" s="282"/>
      <c r="AQ69" s="282"/>
      <c r="AR69" s="282"/>
    </row>
    <row r="70" spans="1:46" ht="13" hidden="1" x14ac:dyDescent="0.2">
      <c r="AK70" s="282"/>
      <c r="AL70" s="282"/>
      <c r="AM70" s="282"/>
      <c r="AN70" s="282"/>
      <c r="AO70" s="282"/>
      <c r="AP70" s="282"/>
      <c r="AQ70" s="282"/>
      <c r="AR70" s="282"/>
    </row>
    <row r="71" spans="1:46" ht="13" hidden="1" x14ac:dyDescent="0.2">
      <c r="AK71" s="282"/>
      <c r="AL71" s="282"/>
      <c r="AM71" s="282"/>
      <c r="AN71" s="282"/>
      <c r="AO71" s="282"/>
      <c r="AP71" s="282"/>
      <c r="AQ71" s="282"/>
      <c r="AR71" s="282"/>
    </row>
    <row r="72" spans="1:46" ht="13" hidden="1" x14ac:dyDescent="0.2">
      <c r="AK72" s="282"/>
      <c r="AL72" s="282"/>
      <c r="AM72" s="282"/>
      <c r="AN72" s="282"/>
      <c r="AO72" s="282"/>
      <c r="AP72" s="282"/>
      <c r="AQ72" s="282"/>
      <c r="AR72" s="282"/>
    </row>
    <row r="73" spans="1:46" ht="13" hidden="1" x14ac:dyDescent="0.2">
      <c r="AK73" s="282"/>
      <c r="AL73" s="282"/>
      <c r="AM73" s="282"/>
      <c r="AN73" s="282"/>
      <c r="AO73" s="282"/>
      <c r="AP73" s="282"/>
      <c r="AQ73" s="282"/>
      <c r="AR73" s="282"/>
    </row>
    <row r="74" spans="1:46" ht="13" hidden="1" x14ac:dyDescent="0.2"/>
  </sheetData>
  <sheetProtection algorithmName="SHA-512" hashValue="uSWVl4bjFJWA6/wg7wjkc1MFb3BfidMclr5z+eBHK5Mt5Cy2u7sMcDIO/kpTaxaLlr3c7KU9fDCZTWHmHRc6JQ==" saltValue="orb7UQHVLSALeNdAsvdY0g==" spinCount="100000" sheet="1" objects="1" scenarios="1"/>
  <customSheetViews>
    <customSheetView guid="{46A2041D-75D4-4309-A25A-49E0326CBCE6}"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8" customWidth="1"/>
    <col min="126"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c r="DC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c r="DU9" s="27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7"/>
    </row>
    <row r="18" spans="2:125" ht="13" x14ac:dyDescent="0.2"/>
    <row r="19" spans="2:125" ht="13" x14ac:dyDescent="0.2"/>
    <row r="20" spans="2:125" ht="13" x14ac:dyDescent="0.2">
      <c r="DU20" s="277"/>
    </row>
    <row r="21" spans="2:125" ht="13" x14ac:dyDescent="0.2">
      <c r="DU21" s="27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7"/>
    </row>
    <row r="29" spans="2:125" ht="13" x14ac:dyDescent="0.2"/>
    <row r="30" spans="2:125" ht="13" x14ac:dyDescent="0.2">
      <c r="B30" s="277"/>
    </row>
    <row r="31" spans="2:125" ht="13" x14ac:dyDescent="0.2"/>
    <row r="32" spans="2:125" ht="13" x14ac:dyDescent="0.2"/>
    <row r="33" spans="3:125" ht="13" x14ac:dyDescent="0.2">
      <c r="G33" s="277"/>
      <c r="I33" s="277"/>
    </row>
    <row r="34" spans="3:125" ht="13" x14ac:dyDescent="0.2">
      <c r="C34" s="277"/>
      <c r="P34" s="277"/>
      <c r="R34" s="277"/>
      <c r="DD34" s="277"/>
    </row>
    <row r="35" spans="3:125" ht="13" x14ac:dyDescent="0.2">
      <c r="D35" s="277"/>
      <c r="E35" s="277"/>
      <c r="DC35" s="277"/>
      <c r="DF35" s="277"/>
      <c r="DP35" s="277"/>
      <c r="DQ35" s="277"/>
      <c r="DR35" s="277"/>
      <c r="DS35" s="277"/>
      <c r="DT35" s="277"/>
      <c r="DU35" s="277"/>
    </row>
    <row r="36" spans="3:125" ht="13" x14ac:dyDescent="0.2">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ht="13" x14ac:dyDescent="0.2">
      <c r="DU37" s="277"/>
    </row>
    <row r="38" spans="3:125" ht="13" x14ac:dyDescent="0.2">
      <c r="DT38" s="277"/>
      <c r="DU38" s="277"/>
    </row>
    <row r="39" spans="3:125" ht="13" x14ac:dyDescent="0.2"/>
    <row r="40" spans="3:125" ht="13" x14ac:dyDescent="0.2">
      <c r="DD40" s="277"/>
    </row>
    <row r="41" spans="3:125" ht="13" x14ac:dyDescent="0.2">
      <c r="R41" s="277"/>
    </row>
    <row r="42" spans="3:125" ht="13" x14ac:dyDescent="0.2">
      <c r="DC42" s="277"/>
      <c r="DF42" s="277"/>
    </row>
    <row r="43" spans="3:125" ht="13" x14ac:dyDescent="0.2">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ht="13" x14ac:dyDescent="0.2">
      <c r="DU44" s="277"/>
    </row>
    <row r="45" spans="3:125" ht="13" x14ac:dyDescent="0.2"/>
    <row r="46" spans="3:125" ht="13" x14ac:dyDescent="0.2"/>
    <row r="47" spans="3:125" ht="13" x14ac:dyDescent="0.2"/>
    <row r="48" spans="3:125" ht="13" x14ac:dyDescent="0.2">
      <c r="DT48" s="277"/>
      <c r="DU48" s="277"/>
    </row>
    <row r="49" spans="120:125" ht="13" x14ac:dyDescent="0.2"/>
    <row r="50" spans="120:125" ht="13" x14ac:dyDescent="0.2">
      <c r="DU50" s="277"/>
    </row>
    <row r="51" spans="120:125" ht="13" x14ac:dyDescent="0.2">
      <c r="DP51" s="277"/>
      <c r="DQ51" s="277"/>
      <c r="DR51" s="277"/>
      <c r="DS51" s="277"/>
      <c r="DT51" s="277"/>
      <c r="DU51" s="277"/>
    </row>
    <row r="52" spans="120:125" ht="13" x14ac:dyDescent="0.2"/>
    <row r="53" spans="120:125" ht="13" x14ac:dyDescent="0.2"/>
    <row r="54" spans="120:125" ht="13" x14ac:dyDescent="0.2">
      <c r="DU54" s="277"/>
    </row>
    <row r="55" spans="120:125" ht="13" x14ac:dyDescent="0.2"/>
    <row r="56" spans="120:125" ht="13" x14ac:dyDescent="0.2"/>
    <row r="57" spans="120:125" ht="13" x14ac:dyDescent="0.2"/>
    <row r="58" spans="120:125" ht="13" x14ac:dyDescent="0.2">
      <c r="DU58" s="277"/>
    </row>
    <row r="59" spans="120:125" ht="13" x14ac:dyDescent="0.2"/>
    <row r="60" spans="120:125" ht="13" x14ac:dyDescent="0.2"/>
    <row r="61" spans="120:125" ht="13" x14ac:dyDescent="0.2"/>
    <row r="62" spans="120:125" ht="13" x14ac:dyDescent="0.2"/>
    <row r="63" spans="120:125" ht="13" x14ac:dyDescent="0.2">
      <c r="DU63" s="277"/>
    </row>
    <row r="64" spans="120:125" ht="13" x14ac:dyDescent="0.2">
      <c r="DT64" s="277"/>
      <c r="DU64" s="277"/>
    </row>
    <row r="65" spans="123:125" ht="13" x14ac:dyDescent="0.2"/>
    <row r="66" spans="123:125" ht="13" x14ac:dyDescent="0.2"/>
    <row r="67" spans="123:125" ht="13" x14ac:dyDescent="0.2"/>
    <row r="68" spans="123:125" ht="13" x14ac:dyDescent="0.2"/>
    <row r="69" spans="123:125" ht="13" x14ac:dyDescent="0.2">
      <c r="DS69" s="277"/>
      <c r="DT69" s="277"/>
      <c r="DU69" s="27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7"/>
    </row>
    <row r="83" spans="112:125" ht="13" x14ac:dyDescent="0.2">
      <c r="DI83" s="277"/>
      <c r="DJ83" s="277"/>
      <c r="DK83" s="277"/>
      <c r="DL83" s="277"/>
      <c r="DM83" s="277"/>
      <c r="DN83" s="277"/>
      <c r="DO83" s="277"/>
      <c r="DP83" s="277"/>
      <c r="DQ83" s="277"/>
      <c r="DR83" s="277"/>
      <c r="DS83" s="277"/>
      <c r="DT83" s="277"/>
      <c r="DU83" s="277"/>
    </row>
    <row r="84" spans="112:125" ht="13" x14ac:dyDescent="0.2"/>
    <row r="85" spans="112:125" ht="13" x14ac:dyDescent="0.2"/>
    <row r="86" spans="112:125" ht="13" x14ac:dyDescent="0.2"/>
    <row r="87" spans="112:125" ht="13" x14ac:dyDescent="0.2"/>
    <row r="88" spans="112:125" ht="13" x14ac:dyDescent="0.2">
      <c r="DU88" s="27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7"/>
      <c r="DT94" s="277"/>
      <c r="DU94" s="277"/>
    </row>
    <row r="95" spans="112:125" ht="13.5" customHeight="1" x14ac:dyDescent="0.2">
      <c r="DU95" s="27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7"/>
    </row>
    <row r="102" spans="124:125" ht="13.5" customHeight="1" x14ac:dyDescent="0.2"/>
    <row r="103" spans="124:125" ht="13.5" customHeight="1" x14ac:dyDescent="0.2"/>
    <row r="104" spans="124:125" ht="13.5" customHeight="1" x14ac:dyDescent="0.2">
      <c r="DT104" s="277"/>
      <c r="DU104" s="27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7" t="s">
        <v>532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uDGKbKA6vAnrOpnk3KUFCvSWdPtXHVP4vcI60f4oa4vqKRU8oQ1VwbBSYo4QL8zXyrCii3Hn0WkrNvxeevw2g==" saltValue="Rg8KS1HxbEXQWG1MT2goqQ==" spinCount="100000" sheet="1" objects="1" scenarios="1"/>
  <dataConsolidate/>
  <customSheetViews>
    <customSheetView guid="{46A2041D-75D4-4309-A25A-49E0326CBCE6}"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8" customWidth="1"/>
    <col min="126" max="154" width="0" style="277" hidden="1" customWidth="1"/>
    <col min="155"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ht="13" x14ac:dyDescent="0.2"/>
    <row r="33" spans="2:8" ht="13" x14ac:dyDescent="0.2">
      <c r="G33" s="277"/>
    </row>
    <row r="34" spans="2:8" ht="13" x14ac:dyDescent="0.2">
      <c r="C34" s="277"/>
    </row>
    <row r="35" spans="2:8" ht="13" x14ac:dyDescent="0.2">
      <c r="B35" s="277"/>
      <c r="D35" s="277"/>
      <c r="E35" s="277"/>
    </row>
    <row r="36" spans="2:8" ht="13" x14ac:dyDescent="0.2">
      <c r="F36" s="277"/>
      <c r="H36" s="27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1GcXF9MYbYbj19tUaFmN/4n1YZ3H50iqkd3S8jqMzzjBRxJRjB9+CLGbJXQJuHDnn1c08ww2Z/RIYdzurON4g==" saltValue="FWUHYVqt5LGu1PvSD4LAqw==" spinCount="100000" sheet="1" objects="1" scenarios="1"/>
  <dataConsolidate/>
  <customSheetViews>
    <customSheetView guid="{46A2041D-75D4-4309-A25A-49E0326CBCE6}"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0" t="s">
        <v>534</v>
      </c>
      <c r="G46" s="371" t="s">
        <v>535</v>
      </c>
      <c r="H46" s="371" t="s">
        <v>536</v>
      </c>
      <c r="I46" s="371" t="s">
        <v>537</v>
      </c>
      <c r="J46" s="372" t="s">
        <v>538</v>
      </c>
    </row>
    <row r="47" spans="2:10" ht="57.75" customHeight="1" x14ac:dyDescent="0.2">
      <c r="B47" s="7"/>
      <c r="C47" s="1149" t="s">
        <v>3</v>
      </c>
      <c r="D47" s="1149"/>
      <c r="E47" s="1150"/>
      <c r="F47" s="373">
        <v>3.07</v>
      </c>
      <c r="G47" s="374">
        <v>3.01</v>
      </c>
      <c r="H47" s="374">
        <v>2.79</v>
      </c>
      <c r="I47" s="374">
        <v>2.0699999999999998</v>
      </c>
      <c r="J47" s="375">
        <v>3.31</v>
      </c>
    </row>
    <row r="48" spans="2:10" ht="57.75" customHeight="1" x14ac:dyDescent="0.2">
      <c r="B48" s="8"/>
      <c r="C48" s="1151" t="s">
        <v>4</v>
      </c>
      <c r="D48" s="1151"/>
      <c r="E48" s="1152"/>
      <c r="F48" s="376">
        <v>0.85</v>
      </c>
      <c r="G48" s="377">
        <v>0.86</v>
      </c>
      <c r="H48" s="377">
        <v>0.84</v>
      </c>
      <c r="I48" s="377">
        <v>0.96</v>
      </c>
      <c r="J48" s="378">
        <v>0.94</v>
      </c>
    </row>
    <row r="49" spans="2:10" ht="57.75" customHeight="1" thickBot="1" x14ac:dyDescent="0.25">
      <c r="B49" s="9"/>
      <c r="C49" s="1153" t="s">
        <v>5</v>
      </c>
      <c r="D49" s="1153"/>
      <c r="E49" s="1154"/>
      <c r="F49" s="379" t="s">
        <v>539</v>
      </c>
      <c r="G49" s="380">
        <v>0.62</v>
      </c>
      <c r="H49" s="380">
        <v>0.56999999999999995</v>
      </c>
      <c r="I49" s="380">
        <v>1.37</v>
      </c>
      <c r="J49" s="381">
        <v>1.18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CzU/q3OlVta4/mWTDyVuK/neeQdQZUPHv2Cw1JCmXV+erortkm8N0aFo809dXABA/B7XppemKP93r+9eNBvrtg==" saltValue="t3vA4TKJDsxyacSgV2TqMA==" spinCount="100000" sheet="1" objects="1" scenarios="1"/>
  <customSheetViews>
    <customSheetView guid="{46A2041D-75D4-4309-A25A-49E0326CBCE6}"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2020-03-24T06:14:15Z</cp:lastPrinted>
  <dcterms:created xsi:type="dcterms:W3CDTF">2020-02-10T01:33:58Z</dcterms:created>
  <dcterms:modified xsi:type="dcterms:W3CDTF">2020-10-07T08:13:10Z</dcterms:modified>
  <cp:category/>
</cp:coreProperties>
</file>