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<sst xmlns="http://schemas.openxmlformats.org/spreadsheetml/2006/main" count="1171" uniqueCount="638">
  <si>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</si>
  <si>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</si>
  <si>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</si>
  <si>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</si>
  <si>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</si>
  <si>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</si>
  <si>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</si>
  <si>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</si>
  <si>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</si>
  <si>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</si>
  <si>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</si>
  <si>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</si>
  <si>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</si>
  <si>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</si>
  <si>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</si>
  <si>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</si>
  <si>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</si>
  <si>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</si>
  <si>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</si>
  <si>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</si>
  <si>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</si>
  <si>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</si>
  <si>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</si>
  <si>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</si>
  <si>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</si>
  <si>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</si>
  <si>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</si>
  <si>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</si>
  <si>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</si>
  <si>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</si>
  <si>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</si>
  <si>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</si>
  <si>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</si>
  <si>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</si>
  <si>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</si>
  <si>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</si>
  <si>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</si>
  <si>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</si>
  <si>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</si>
  <si>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</si>
  <si>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</si>
  <si>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</si>
  <si>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</si>
  <si>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</si>
  <si>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</si>
  <si>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</si>
  <si>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</si>
  <si>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</si>
  <si>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</si>
  <si>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</si>
  <si>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</si>
  <si>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</si>
  <si>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</si>
  <si>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</si>
  <si>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</si>
  <si>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</si>
  <si>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</si>
  <si>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</si>
  <si>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</si>
  <si>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</si>
  <si>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</si>
  <si>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</si>
  <si>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</si>
  <si>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</si>
  <si>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</si>
  <si>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</si>
  <si>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</si>
  <si>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</si>
  <si>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</si>
  <si>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</si>
  <si>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</si>
  <si>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</si>
  <si>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</si>
  <si>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</si>
  <si>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</si>
  <si>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</si>
  <si>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</si>
  <si>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</si>
  <si>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</si>
  <si>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</si>
  <si>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</si>
  <si>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</si>
  <si>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</si>
  <si>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</si>
  <si>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</si>
  <si>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</si>
  <si>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</si>
  <si>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</si>
  <si>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</si>
  <si>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</si>
  <si>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</si>
  <si>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</si>
  <si>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</si>
  <si>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</si>
  <si>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</si>
  <si>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</si>
  <si>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</si>
  <si>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</si>
  <si>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仙台市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</si>
  <si>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</si>
  <si>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</si>
  <si>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</si>
  <si>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</si>
  <si>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</si>
  <si>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</si>
  <si>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</si>
  <si>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</si>
  <si>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</si>
  <si>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</si>
  <si>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</si>
  <si>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</si>
  <si>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</si>
  <si>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</si>
  <si>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</si>
  <si>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</si>
  <si>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</si>
  <si>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</si>
  <si>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</si>
  <si>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</si>
  <si>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</si>
  <si>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</si>
  <si>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</si>
  <si>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</si>
  <si>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</si>
  <si>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</si>
  <si>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</si>
  <si>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</si>
  <si>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</si>
  <si>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</si>
  <si>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</si>
  <si>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</si>
  <si>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</si>
  <si>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</si>
  <si>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</si>
  <si>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</si>
  <si>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</si>
  <si>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</si>
  <si>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</si>
  <si>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</si>
  <si>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</si>
  <si>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</si>
  <si>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</si>
  <si>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</si>
  <si>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</si>
  <si>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</si>
  <si>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</si>
  <si>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</si>
  <si>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</si>
  <si>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</si>
  <si>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</si>
  <si>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</si>
  <si>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自動車運送事業会計</t>
    <phoneticPr fontId="5"/>
  </si>
  <si>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</si>
  <si>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</si>
  <si>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</si>
  <si>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</si>
  <si>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</si>
  <si>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</si>
  <si>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</si>
  <si>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</si>
  <si>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</si>
  <si>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</si>
  <si>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</si>
  <si>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</si>
  <si>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</si>
  <si>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</si>
  <si>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</si>
  <si>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</si>
  <si>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</si>
  <si>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</si>
  <si>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</si>
  <si>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</si>
  <si>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</si>
  <si>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</si>
  <si>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</si>
  <si>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</si>
  <si>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</si>
  <si>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</si>
  <si>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</si>
  <si>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</si>
  <si>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</si>
  <si>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</si>
  <si>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</si>
  <si>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</si>
  <si>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</si>
  <si>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</si>
  <si>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</si>
  <si>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</si>
  <si>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</si>
  <si>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</si>
  <si>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</si>
  <si>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</si>
  <si>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</si>
  <si>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</si>
  <si>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</si>
  <si>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</si>
  <si>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</si>
  <si>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</si>
  <si>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</si>
  <si>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</si>
  <si>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</si>
  <si>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</si>
  <si>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</si>
  <si>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</si>
  <si>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</si>
  <si>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</si>
  <si>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</si>
  <si>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</si>
  <si>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</si>
  <si>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</si>
  <si>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</si>
  <si>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</si>
  <si>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</si>
  <si>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宮城県仙台市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</si>
  <si>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</si>
  <si>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</si>
  <si>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</si>
  <si>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</si>
  <si>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</si>
  <si>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</si>
  <si>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</si>
  <si>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</si>
  <si>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</si>
  <si>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</si>
  <si>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</si>
  <si>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</si>
  <si>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</si>
  <si>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</si>
  <si>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</si>
  <si>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</si>
  <si>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</si>
  <si>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</si>
  <si>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</si>
  <si>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</si>
  <si>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</si>
  <si>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</si>
  <si>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</si>
  <si>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</si>
  <si>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</si>
  <si>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</si>
  <si>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</si>
  <si>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</si>
  <si>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</si>
  <si>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</si>
  <si>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</si>
  <si>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</si>
  <si>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</si>
  <si>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</si>
  <si>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</si>
  <si>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</si>
  <si>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</si>
  <si>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</si>
  <si>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</si>
  <si>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</si>
  <si>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</si>
  <si>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</si>
  <si>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</si>
  <si>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</si>
  <si>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</si>
  <si>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</si>
  <si>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</si>
  <si>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</si>
  <si>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</si>
  <si>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</si>
  <si>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</si>
  <si>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</si>
  <si>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</si>
  <si>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</si>
  <si>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</si>
  <si>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</si>
  <si>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</si>
  <si>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</si>
  <si>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</si>
  <si>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</si>
  <si>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</si>
  <si>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</si>
  <si>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</si>
  <si>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</si>
  <si>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</si>
  <si>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</si>
  <si>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</si>
  <si>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</si>
  <si>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</si>
  <si>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</si>
  <si>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</si>
  <si>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</si>
  <si>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</si>
  <si>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</si>
  <si>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</si>
  <si>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</si>
  <si>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</si>
  <si>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</si>
  <si>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</si>
  <si>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</si>
  <si>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</si>
  <si>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</si>
  <si>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</si>
  <si>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</si>
  <si>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</si>
  <si>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</si>
  <si>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</si>
  <si>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</si>
  <si>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</si>
  <si>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</si>
  <si>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</si>
  <si>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</si>
  <si>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</si>
  <si>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</si>
  <si>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</si>
  <si>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</si>
  <si>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</si>
  <si>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</si>
  <si>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</si>
  <si>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</si>
  <si>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</si>
  <si>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</si>
  <si>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</si>
  <si>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</si>
  <si>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</si>
  <si>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</si>
  <si>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</si>
  <si>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</si>
  <si>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</si>
  <si>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</si>
  <si>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</si>
  <si>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</si>
  <si>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</si>
  <si>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</si>
  <si>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</si>
  <si>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</si>
  <si>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</si>
  <si>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</si>
  <si>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</si>
  <si>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</si>
  <si>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</si>
  <si>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</si>
  <si>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</si>
  <si>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</si>
  <si>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</si>
  <si>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</si>
  <si>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</si>
  <si>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</si>
  <si>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</si>
  <si>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</si>
  <si>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</si>
  <si>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</si>
  <si>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</si>
  <si>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</si>
  <si>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</si>
  <si>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</si>
  <si>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</si>
  <si>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</si>
  <si>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</si>
  <si>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</si>
  <si>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</si>
  <si>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</si>
  <si>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</si>
  <si>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</si>
  <si>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</si>
  <si>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</si>
  <si>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</si>
  <si>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</si>
  <si>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</si>
  <si>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宮城県仙台市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</si>
  <si>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</si>
  <si>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</si>
  <si>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</si>
  <si>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</si>
  <si>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</si>
  <si>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</si>
  <si>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</si>
  <si>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</si>
  <si>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</si>
  <si>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</si>
  <si>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</si>
  <si>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</si>
  <si>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</si>
  <si>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</si>
  <si>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</si>
  <si>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</si>
  <si>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</si>
  <si>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</si>
  <si>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</si>
  <si>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</si>
  <si>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都市改造事業特別会計</t>
    <phoneticPr fontId="5"/>
  </si>
  <si>
    <t>公共用地先行取得事業特別会計</t>
    <phoneticPr fontId="5"/>
  </si>
  <si>
    <t>母子父子寡婦福祉資金貸付事業特別会計</t>
    <phoneticPr fontId="5"/>
  </si>
  <si>
    <t>新墓園事業特別会計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</si>
  <si>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</si>
  <si>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</si>
  <si>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</si>
  <si>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</si>
  <si>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</si>
  <si>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</si>
  <si>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</si>
  <si>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</si>
  <si>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</si>
  <si>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</si>
  <si>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</si>
  <si>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</si>
  <si>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</si>
  <si>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</si>
  <si>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</si>
  <si>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</si>
  <si>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</si>
  <si>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</si>
  <si>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下水道事業会計</t>
    <phoneticPr fontId="5"/>
  </si>
  <si>
    <t>法適用企業</t>
    <phoneticPr fontId="5"/>
  </si>
  <si>
    <t>自動車運送事業会計</t>
    <phoneticPr fontId="5"/>
  </si>
  <si>
    <t>高速鉄道事業会計</t>
    <phoneticPr fontId="5"/>
  </si>
  <si>
    <t>水道事業会計</t>
    <phoneticPr fontId="5"/>
  </si>
  <si>
    <t>法適用企業</t>
    <phoneticPr fontId="5"/>
  </si>
  <si>
    <t>ガス事業会計</t>
    <phoneticPr fontId="5"/>
  </si>
  <si>
    <t>病院事業会計</t>
    <phoneticPr fontId="5"/>
  </si>
  <si>
    <t>中央卸売市場事業特別会計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</si>
  <si>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</si>
  <si>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</si>
  <si>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</si>
  <si>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</si>
  <si>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</si>
  <si>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</si>
  <si>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</si>
  <si>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</si>
  <si>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</si>
  <si>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</si>
  <si>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</si>
  <si>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</si>
  <si>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</si>
  <si>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</si>
  <si>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</si>
  <si>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</si>
  <si>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</si>
  <si>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</si>
  <si>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</si>
  <si>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</si>
  <si>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</si>
  <si>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</si>
  <si>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</si>
  <si>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</si>
  <si>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</si>
  <si>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</si>
  <si>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</si>
  <si>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</si>
  <si>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</si>
  <si>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</si>
  <si>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</si>
  <si>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</si>
  <si>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</si>
  <si>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</si>
  <si>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</si>
  <si>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</si>
  <si>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</si>
  <si>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</si>
  <si>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</si>
  <si>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</si>
  <si>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</si>
  <si>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</si>
  <si>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</si>
  <si>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</si>
  <si>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</si>
  <si>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</si>
  <si>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</si>
  <si>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</si>
  <si>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</si>
  <si>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</si>
  <si>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</si>
  <si>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</si>
  <si>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</si>
  <si>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</si>
  <si>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</si>
  <si>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</si>
  <si>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</si>
  <si>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</si>
  <si>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</si>
  <si>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</si>
  <si>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</si>
  <si>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</si>
  <si>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</si>
  <si>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</si>
  <si>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</si>
  <si>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</si>
  <si>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</si>
  <si>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</si>
  <si>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</si>
  <si>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</si>
  <si>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</si>
  <si>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</si>
  <si>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</si>
  <si>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</si>
  <si>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</si>
  <si>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</si>
  <si>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</si>
  <si>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</si>
  <si>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</si>
  <si>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</si>
  <si>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</si>
  <si>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</si>
  <si>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</si>
  <si>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</si>
  <si>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</si>
  <si>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</si>
  <si>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</si>
  <si>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</si>
  <si>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</si>
  <si>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</si>
  <si>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</si>
  <si>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</si>
  <si>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</si>
  <si>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</si>
  <si>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</si>
  <si>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</si>
  <si>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</si>
  <si>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</si>
  <si>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</si>
  <si>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</si>
  <si>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</si>
  <si>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</si>
  <si>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</si>
  <si>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</si>
  <si>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</si>
  <si>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</si>
  <si>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</si>
  <si>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</si>
  <si>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</si>
  <si>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</si>
  <si>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</si>
  <si>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</si>
  <si>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</si>
  <si>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</si>
  <si>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</si>
  <si>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</si>
  <si>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</si>
  <si>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</si>
  <si>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</si>
  <si>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</si>
  <si>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</si>
  <si>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</si>
  <si>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</si>
  <si>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</si>
  <si>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</si>
  <si>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</si>
  <si>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</si>
  <si>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</si>
  <si>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</si>
  <si>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</si>
  <si>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</si>
  <si>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</si>
  <si>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</si>
  <si>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</si>
  <si>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</si>
  <si>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</si>
  <si>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</si>
  <si>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</si>
  <si>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</si>
  <si>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</si>
  <si>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</si>
  <si>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</si>
  <si>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</si>
  <si>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</si>
  <si>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</si>
  <si>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</si>
  <si>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</si>
  <si>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3.43</t>
  </si>
  <si>
    <t>▲ 1.87</t>
  </si>
  <si>
    <t>▲ 1.98</t>
  </si>
  <si>
    <t>▲ 0.95</t>
  </si>
  <si>
    <t>自動車運送事業会計</t>
  </si>
  <si>
    <t>▲ 0.01</t>
  </si>
  <si>
    <t>▲ 0.09</t>
  </si>
  <si>
    <t>▲ 0.16</t>
  </si>
  <si>
    <t>▲ 0.23</t>
  </si>
  <si>
    <t>▲ 0.15</t>
  </si>
  <si>
    <t>水道事業会計</t>
  </si>
  <si>
    <t>下水道事業会計</t>
  </si>
  <si>
    <t>ガス事業会計</t>
  </si>
  <si>
    <t>一般会計</t>
  </si>
  <si>
    <t>病院事業会計</t>
  </si>
  <si>
    <t>介護保険事業特別会計</t>
  </si>
  <si>
    <t>高速鉄道事業会計</t>
  </si>
  <si>
    <t>その他会計（赤字）</t>
  </si>
  <si>
    <t>その他会計（黒字）</t>
  </si>
  <si>
    <t>H25末</t>
    <phoneticPr fontId="5"/>
  </si>
  <si>
    <t>H26末</t>
    <phoneticPr fontId="5"/>
  </si>
  <si>
    <t>H27末</t>
    <phoneticPr fontId="5"/>
  </si>
  <si>
    <t>H28末</t>
    <phoneticPr fontId="5"/>
  </si>
  <si>
    <t>H29末</t>
    <phoneticPr fontId="5"/>
  </si>
  <si>
    <t>基金からの繰入金
22,453百万円</t>
    <rPh sb="0" eb="2">
      <t>キキン</t>
    </rPh>
    <rPh sb="5" eb="7">
      <t>クリイレ</t>
    </rPh>
    <rPh sb="7" eb="8">
      <t>キン</t>
    </rPh>
    <rPh sb="15" eb="18">
      <t>ヒャクマンエン</t>
    </rPh>
    <phoneticPr fontId="3"/>
  </si>
  <si>
    <t>基金からの繰入金
20,574百万円</t>
    <rPh sb="0" eb="2">
      <t>キキン</t>
    </rPh>
    <rPh sb="5" eb="7">
      <t>クリイレ</t>
    </rPh>
    <rPh sb="7" eb="8">
      <t>キン</t>
    </rPh>
    <rPh sb="15" eb="18">
      <t>ヒャクマンエン</t>
    </rPh>
    <phoneticPr fontId="3"/>
  </si>
  <si>
    <t>法非適用　基金からの繰入金19千円</t>
    <rPh sb="0" eb="1">
      <t>ホウ</t>
    </rPh>
    <rPh sb="1" eb="2">
      <t>ヒ</t>
    </rPh>
    <rPh sb="2" eb="4">
      <t>テキヨウ</t>
    </rPh>
    <rPh sb="5" eb="7">
      <t>キキン</t>
    </rPh>
    <rPh sb="10" eb="12">
      <t>クリイレ</t>
    </rPh>
    <rPh sb="12" eb="13">
      <t>キン</t>
    </rPh>
    <rPh sb="15" eb="16">
      <t>ゼン</t>
    </rPh>
    <rPh sb="16" eb="17">
      <t>エン</t>
    </rPh>
    <phoneticPr fontId="3"/>
  </si>
  <si>
    <t>法非適用</t>
  </si>
  <si>
    <t>法非適用　基金からの繰入金170百万円</t>
    <rPh sb="0" eb="1">
      <t>ホウ</t>
    </rPh>
    <rPh sb="1" eb="2">
      <t>ヒ</t>
    </rPh>
    <rPh sb="2" eb="4">
      <t>テキヨウ</t>
    </rPh>
    <rPh sb="5" eb="7">
      <t>キキン</t>
    </rPh>
    <rPh sb="10" eb="12">
      <t>クリイレ</t>
    </rPh>
    <rPh sb="12" eb="13">
      <t>キン</t>
    </rPh>
    <rPh sb="16" eb="18">
      <t>ヒャクマン</t>
    </rPh>
    <rPh sb="18" eb="19">
      <t>エン</t>
    </rPh>
    <phoneticPr fontId="3"/>
  </si>
  <si>
    <t>一般会計
及び特別会計</t>
    <rPh sb="0" eb="2">
      <t>イッパン</t>
    </rPh>
    <rPh sb="2" eb="4">
      <t>カイケイ</t>
    </rPh>
    <rPh sb="5" eb="6">
      <t>オヨ</t>
    </rPh>
    <rPh sb="7" eb="9">
      <t>トクベツ</t>
    </rPh>
    <rPh sb="9" eb="11">
      <t>カイケイ</t>
    </rPh>
    <phoneticPr fontId="5"/>
  </si>
  <si>
    <t>宮城県後期高齢者医療広域連合</t>
    <phoneticPr fontId="2"/>
  </si>
  <si>
    <t>（公財）仙台観光国際協会</t>
    <rPh sb="4" eb="6">
      <t>センダイ</t>
    </rPh>
    <rPh sb="6" eb="8">
      <t>カンコウ</t>
    </rPh>
    <rPh sb="8" eb="10">
      <t>コクサイ</t>
    </rPh>
    <rPh sb="10" eb="12">
      <t>キョウカイ</t>
    </rPh>
    <phoneticPr fontId="5"/>
  </si>
  <si>
    <t>（公財）仙台ひと・まち交流財団</t>
    <rPh sb="4" eb="6">
      <t>センダイ</t>
    </rPh>
    <rPh sb="11" eb="13">
      <t>コウリュウ</t>
    </rPh>
    <rPh sb="13" eb="15">
      <t>ザイダン</t>
    </rPh>
    <phoneticPr fontId="5"/>
  </si>
  <si>
    <t>（株）たいはっくる</t>
  </si>
  <si>
    <t>（公財）せんだい男女共同参画財団</t>
    <rPh sb="8" eb="10">
      <t>ダンジョ</t>
    </rPh>
    <rPh sb="10" eb="12">
      <t>キョウドウ</t>
    </rPh>
    <rPh sb="12" eb="14">
      <t>サンカク</t>
    </rPh>
    <rPh sb="14" eb="16">
      <t>ザイダン</t>
    </rPh>
    <phoneticPr fontId="5"/>
  </si>
  <si>
    <t>（公財）仙台市スポーツ振興事業団</t>
    <rPh sb="4" eb="7">
      <t>センダイシ</t>
    </rPh>
    <rPh sb="11" eb="13">
      <t>シンコウ</t>
    </rPh>
    <rPh sb="13" eb="16">
      <t>ジギョウダン</t>
    </rPh>
    <phoneticPr fontId="5"/>
  </si>
  <si>
    <t>（公財）仙台市市民文化事業団</t>
    <rPh sb="4" eb="7">
      <t>センダイシ</t>
    </rPh>
    <rPh sb="7" eb="9">
      <t>シミン</t>
    </rPh>
    <rPh sb="9" eb="11">
      <t>ブンカ</t>
    </rPh>
    <rPh sb="11" eb="14">
      <t>ジギョウダン</t>
    </rPh>
    <phoneticPr fontId="5"/>
  </si>
  <si>
    <t>（公財）仙台フィルハーモニー管弦楽団</t>
    <rPh sb="4" eb="6">
      <t>センダイ</t>
    </rPh>
    <rPh sb="14" eb="16">
      <t>カンゲン</t>
    </rPh>
    <rPh sb="16" eb="18">
      <t>ガクダン</t>
    </rPh>
    <phoneticPr fontId="5"/>
  </si>
  <si>
    <t>仙台市社会福祉協議会</t>
    <rPh sb="0" eb="3">
      <t>センダイシ</t>
    </rPh>
    <rPh sb="3" eb="5">
      <t>シャカイ</t>
    </rPh>
    <rPh sb="5" eb="7">
      <t>フクシ</t>
    </rPh>
    <rPh sb="7" eb="10">
      <t>キョウギカイ</t>
    </rPh>
    <phoneticPr fontId="5"/>
  </si>
  <si>
    <t>（福）緑仙会</t>
    <rPh sb="1" eb="2">
      <t>プク</t>
    </rPh>
    <rPh sb="3" eb="4">
      <t>リョク</t>
    </rPh>
    <rPh sb="4" eb="5">
      <t>セン</t>
    </rPh>
    <rPh sb="5" eb="6">
      <t>カイ</t>
    </rPh>
    <phoneticPr fontId="5"/>
  </si>
  <si>
    <t>（公財）仙台市健康福祉事業団</t>
    <rPh sb="4" eb="7">
      <t>センダイシ</t>
    </rPh>
    <rPh sb="7" eb="9">
      <t>ケンコウ</t>
    </rPh>
    <rPh sb="9" eb="11">
      <t>フクシ</t>
    </rPh>
    <rPh sb="11" eb="14">
      <t>ジギョウダン</t>
    </rPh>
    <phoneticPr fontId="5"/>
  </si>
  <si>
    <t>（公財）仙台市シルバー人材センター</t>
    <rPh sb="4" eb="7">
      <t>センダイシ</t>
    </rPh>
    <rPh sb="11" eb="13">
      <t>ジンザイ</t>
    </rPh>
    <phoneticPr fontId="5"/>
  </si>
  <si>
    <t>（公財）仙台市医療センター</t>
    <rPh sb="4" eb="7">
      <t>センダイシ</t>
    </rPh>
    <rPh sb="7" eb="9">
      <t>イリョウ</t>
    </rPh>
    <phoneticPr fontId="5"/>
  </si>
  <si>
    <t>（公財）仙台市救急医療事業団</t>
    <rPh sb="1" eb="2">
      <t>コウ</t>
    </rPh>
    <rPh sb="2" eb="3">
      <t>ザイ</t>
    </rPh>
    <rPh sb="4" eb="7">
      <t>センダイシ</t>
    </rPh>
    <rPh sb="7" eb="9">
      <t>キュウキュウ</t>
    </rPh>
    <rPh sb="9" eb="11">
      <t>イリョウ</t>
    </rPh>
    <rPh sb="11" eb="14">
      <t>ジギョウダン</t>
    </rPh>
    <phoneticPr fontId="5"/>
  </si>
  <si>
    <t>（株）仙台市環境整備公社</t>
    <rPh sb="1" eb="2">
      <t>カブ</t>
    </rPh>
    <rPh sb="3" eb="6">
      <t>センダイシ</t>
    </rPh>
    <rPh sb="6" eb="8">
      <t>カンキョウ</t>
    </rPh>
    <rPh sb="8" eb="10">
      <t>セイビ</t>
    </rPh>
    <rPh sb="10" eb="12">
      <t>コウシャ</t>
    </rPh>
    <phoneticPr fontId="5"/>
  </si>
  <si>
    <t>（公財）仙台市産業振興事業団</t>
    <rPh sb="4" eb="7">
      <t>センダイシ</t>
    </rPh>
    <rPh sb="7" eb="9">
      <t>サンギョウ</t>
    </rPh>
    <rPh sb="9" eb="11">
      <t>シンコウ</t>
    </rPh>
    <rPh sb="11" eb="14">
      <t>ジギョウダン</t>
    </rPh>
    <phoneticPr fontId="5"/>
  </si>
  <si>
    <t>（一財）みやぎ産業交流センター</t>
    <rPh sb="1" eb="2">
      <t>イチ</t>
    </rPh>
    <rPh sb="2" eb="3">
      <t>ザイ</t>
    </rPh>
    <rPh sb="7" eb="9">
      <t>サンギョウ</t>
    </rPh>
    <rPh sb="9" eb="11">
      <t>コウリュウ</t>
    </rPh>
    <phoneticPr fontId="5"/>
  </si>
  <si>
    <t>（株）仙台港貿易促進センター</t>
    <rPh sb="3" eb="5">
      <t>センダイ</t>
    </rPh>
    <rPh sb="5" eb="6">
      <t>ミナト</t>
    </rPh>
    <rPh sb="6" eb="8">
      <t>ボウエキ</t>
    </rPh>
    <rPh sb="8" eb="10">
      <t>ソクシン</t>
    </rPh>
    <phoneticPr fontId="5"/>
  </si>
  <si>
    <t>（公財）瑞鳳殿</t>
    <rPh sb="4" eb="5">
      <t>ズイ</t>
    </rPh>
    <rPh sb="5" eb="6">
      <t>ホウ</t>
    </rPh>
    <rPh sb="6" eb="7">
      <t>デン</t>
    </rPh>
    <phoneticPr fontId="5"/>
  </si>
  <si>
    <t>（公財）仙台市建設公社</t>
    <rPh sb="4" eb="7">
      <t>センダイシ</t>
    </rPh>
    <rPh sb="7" eb="9">
      <t>ケンセツ</t>
    </rPh>
    <rPh sb="9" eb="11">
      <t>コウシャ</t>
    </rPh>
    <phoneticPr fontId="5"/>
  </si>
  <si>
    <t>（公財）仙台市公園緑地協会</t>
    <rPh sb="4" eb="7">
      <t>センダイシ</t>
    </rPh>
    <rPh sb="7" eb="9">
      <t>コウエン</t>
    </rPh>
    <rPh sb="9" eb="11">
      <t>リョクチ</t>
    </rPh>
    <rPh sb="11" eb="13">
      <t>キョウカイ</t>
    </rPh>
    <phoneticPr fontId="5"/>
  </si>
  <si>
    <t>（公財）仙台市防災安全協会</t>
    <rPh sb="4" eb="7">
      <t>センダイシ</t>
    </rPh>
    <rPh sb="7" eb="9">
      <t>ボウサイ</t>
    </rPh>
    <rPh sb="9" eb="11">
      <t>アンゼン</t>
    </rPh>
    <rPh sb="11" eb="13">
      <t>キョウカイ</t>
    </rPh>
    <phoneticPr fontId="5"/>
  </si>
  <si>
    <t>（公財）仙台市水道サービス公社</t>
    <rPh sb="1" eb="2">
      <t>コウ</t>
    </rPh>
    <rPh sb="2" eb="3">
      <t>ザイ</t>
    </rPh>
    <rPh sb="4" eb="7">
      <t>センダイシ</t>
    </rPh>
    <rPh sb="7" eb="9">
      <t>スイドウ</t>
    </rPh>
    <rPh sb="13" eb="15">
      <t>コウシャ</t>
    </rPh>
    <phoneticPr fontId="5"/>
  </si>
  <si>
    <t>仙台交通（株）</t>
    <rPh sb="0" eb="2">
      <t>センダイ</t>
    </rPh>
    <rPh sb="2" eb="4">
      <t>コウツウ</t>
    </rPh>
    <phoneticPr fontId="5"/>
  </si>
  <si>
    <t>仙台ガスサービス（株）</t>
    <rPh sb="0" eb="2">
      <t>センダイ</t>
    </rPh>
    <phoneticPr fontId="5"/>
  </si>
  <si>
    <t>仙台ガスエンジニアリング（株）</t>
    <rPh sb="0" eb="2">
      <t>センダイ</t>
    </rPh>
    <phoneticPr fontId="5"/>
  </si>
  <si>
    <t>仙台エルピーガス（株）</t>
    <rPh sb="0" eb="2">
      <t>センダイ</t>
    </rPh>
    <phoneticPr fontId="5"/>
  </si>
  <si>
    <t>（株）クリーンエナジー</t>
  </si>
  <si>
    <t>〇</t>
  </si>
  <si>
    <t>高速鉄道建設基金</t>
  </si>
  <si>
    <t>公共施設保全整備基金
（H28まで：公共施設長寿命化基金）</t>
    <rPh sb="18" eb="20">
      <t>コウキョウ</t>
    </rPh>
    <rPh sb="20" eb="22">
      <t>シセツ</t>
    </rPh>
    <rPh sb="22" eb="23">
      <t>チョウ</t>
    </rPh>
    <rPh sb="23" eb="26">
      <t>ジュミョウカ</t>
    </rPh>
    <rPh sb="26" eb="28">
      <t>キキン</t>
    </rPh>
    <phoneticPr fontId="18"/>
  </si>
  <si>
    <t>東日本大震災復興交付金基金</t>
  </si>
  <si>
    <t>震災復興基金</t>
  </si>
  <si>
    <t>中小企業活性化基金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</si>
  <si>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</si>
  <si>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</si>
  <si>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</si>
  <si>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将来負担比率については、公営企業債等繰入見込額の減少等による将来負担額の減少、また基金の増加等による充当可能財源の増加によって、徐々に比率が減少しているところ、平成30年度は加えて臨時財政対策債償還費の増加に伴う基準財政需要額の増加により、比率が減少しており、有形固定資産減価償却率とともに類似団体平均を下回って推移している。</t>
    </r>
    <r>
      <rPr>
        <sz val="11"/>
        <color indexed="8"/>
        <rFont val="ＭＳ Ｐゴシック"/>
        <family val="3"/>
        <charset val="128"/>
      </rPr>
      <t xml:space="preserve">
今後も「仙台市公共施設総合マネジメントプラン」に基づき、安心して利用できる公共施設を将来にわたり持続的に提供していくため、引き続き効率的・効果的な都市経営に資する公共施設マネジメントに取り組んでいく。</t>
    </r>
    <rPh sb="0" eb="2">
      <t>ショウライ</t>
    </rPh>
    <rPh sb="2" eb="4">
      <t>フタン</t>
    </rPh>
    <rPh sb="4" eb="6">
      <t>ヒリツ</t>
    </rPh>
    <rPh sb="12" eb="14">
      <t>コウエイ</t>
    </rPh>
    <rPh sb="14" eb="16">
      <t>キギョウ</t>
    </rPh>
    <rPh sb="16" eb="17">
      <t>サイ</t>
    </rPh>
    <rPh sb="17" eb="18">
      <t>トウ</t>
    </rPh>
    <rPh sb="18" eb="20">
      <t>クリイレ</t>
    </rPh>
    <rPh sb="20" eb="22">
      <t>ミコミ</t>
    </rPh>
    <rPh sb="22" eb="23">
      <t>ガク</t>
    </rPh>
    <rPh sb="24" eb="26">
      <t>ゲンショウ</t>
    </rPh>
    <rPh sb="26" eb="27">
      <t>トウ</t>
    </rPh>
    <rPh sb="30" eb="32">
      <t>ショウライ</t>
    </rPh>
    <rPh sb="32" eb="34">
      <t>フタン</t>
    </rPh>
    <rPh sb="34" eb="35">
      <t>ガク</t>
    </rPh>
    <rPh sb="36" eb="38">
      <t>ゲンショウ</t>
    </rPh>
    <rPh sb="41" eb="43">
      <t>キキン</t>
    </rPh>
    <rPh sb="44" eb="46">
      <t>ゾウカ</t>
    </rPh>
    <rPh sb="46" eb="47">
      <t>トウ</t>
    </rPh>
    <rPh sb="50" eb="52">
      <t>ジュウトウ</t>
    </rPh>
    <rPh sb="52" eb="54">
      <t>カノウ</t>
    </rPh>
    <rPh sb="54" eb="56">
      <t>ザイゲン</t>
    </rPh>
    <rPh sb="57" eb="59">
      <t>ゾウカ</t>
    </rPh>
    <rPh sb="64" eb="66">
      <t>ジョジョ</t>
    </rPh>
    <rPh sb="67" eb="69">
      <t>ヒリツ</t>
    </rPh>
    <rPh sb="70" eb="72">
      <t>ゲンショウ</t>
    </rPh>
    <rPh sb="80" eb="82">
      <t>ヘイセイ</t>
    </rPh>
    <rPh sb="84" eb="86">
      <t>ネンド</t>
    </rPh>
    <rPh sb="87" eb="88">
      <t>クワ</t>
    </rPh>
    <rPh sb="90" eb="92">
      <t>リンジ</t>
    </rPh>
    <rPh sb="92" eb="94">
      <t>ザイセイ</t>
    </rPh>
    <rPh sb="94" eb="96">
      <t>タイサク</t>
    </rPh>
    <rPh sb="96" eb="97">
      <t>サイ</t>
    </rPh>
    <rPh sb="97" eb="99">
      <t>ショウカン</t>
    </rPh>
    <rPh sb="99" eb="100">
      <t>ヒ</t>
    </rPh>
    <rPh sb="101" eb="103">
      <t>ゾウカ</t>
    </rPh>
    <rPh sb="104" eb="105">
      <t>トモナ</t>
    </rPh>
    <rPh sb="106" eb="108">
      <t>キジュン</t>
    </rPh>
    <rPh sb="108" eb="110">
      <t>ザイセイ</t>
    </rPh>
    <rPh sb="110" eb="112">
      <t>ジュヨウ</t>
    </rPh>
    <rPh sb="112" eb="113">
      <t>ガク</t>
    </rPh>
    <rPh sb="114" eb="116">
      <t>ゾウカ</t>
    </rPh>
    <rPh sb="120" eb="122">
      <t>ヒリツ</t>
    </rPh>
    <rPh sb="123" eb="125">
      <t>ゲンショウ</t>
    </rPh>
    <rPh sb="130" eb="132">
      <t>ユウケイ</t>
    </rPh>
    <rPh sb="132" eb="134">
      <t>コテイ</t>
    </rPh>
    <rPh sb="134" eb="136">
      <t>シサン</t>
    </rPh>
    <rPh sb="136" eb="138">
      <t>ゲンカ</t>
    </rPh>
    <rPh sb="138" eb="140">
      <t>ショウキャク</t>
    </rPh>
    <rPh sb="140" eb="141">
      <t>リツ</t>
    </rPh>
    <rPh sb="145" eb="147">
      <t>ルイジ</t>
    </rPh>
    <rPh sb="147" eb="149">
      <t>ダンタイ</t>
    </rPh>
    <rPh sb="149" eb="151">
      <t>ヘイキン</t>
    </rPh>
    <rPh sb="152" eb="154">
      <t>シタマワ</t>
    </rPh>
    <rPh sb="156" eb="158">
      <t>スイイ</t>
    </rPh>
    <rPh sb="164" eb="166">
      <t>コンゴ</t>
    </rPh>
    <rPh sb="168" eb="170">
      <t>センダイ</t>
    </rPh>
    <rPh sb="170" eb="171">
      <t>シ</t>
    </rPh>
    <rPh sb="171" eb="173">
      <t>コウキョウ</t>
    </rPh>
    <rPh sb="173" eb="175">
      <t>シセツ</t>
    </rPh>
    <rPh sb="175" eb="177">
      <t>ソウゴウ</t>
    </rPh>
    <rPh sb="188" eb="189">
      <t>モト</t>
    </rPh>
    <rPh sb="192" eb="194">
      <t>アンシン</t>
    </rPh>
    <rPh sb="196" eb="198">
      <t>リヨウ</t>
    </rPh>
    <rPh sb="201" eb="203">
      <t>コウキョウ</t>
    </rPh>
    <rPh sb="203" eb="205">
      <t>シセツ</t>
    </rPh>
    <rPh sb="206" eb="208">
      <t>ショウライ</t>
    </rPh>
    <rPh sb="212" eb="215">
      <t>ジゾクテキ</t>
    </rPh>
    <rPh sb="216" eb="218">
      <t>テイキョウ</t>
    </rPh>
    <rPh sb="225" eb="226">
      <t>ヒ</t>
    </rPh>
    <rPh sb="227" eb="228">
      <t>ツヅ</t>
    </rPh>
    <rPh sb="229" eb="232">
      <t>コウリツテキ</t>
    </rPh>
    <rPh sb="233" eb="236">
      <t>コウカテキ</t>
    </rPh>
    <rPh sb="237" eb="239">
      <t>トシ</t>
    </rPh>
    <rPh sb="239" eb="241">
      <t>ケイエイ</t>
    </rPh>
    <rPh sb="242" eb="243">
      <t>シ</t>
    </rPh>
    <rPh sb="245" eb="247">
      <t>コウキョウ</t>
    </rPh>
    <rPh sb="247" eb="249">
      <t>シセツ</t>
    </rPh>
    <rPh sb="256" eb="257">
      <t>ト</t>
    </rPh>
    <rPh sb="258" eb="25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</si>
  <si>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</si>
  <si>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</si>
  <si>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</si>
  <si>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</si>
  <si>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</si>
  <si>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</si>
  <si>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実質公債費比率については、比率算定における分母となる標準財政規模が増加傾向にあることから比率が徐々に減少している。
将来負担比率については、公営企業債等繰入見込額 の減少等による将来負担額の減少、また基金の増加等による充当可能財源の増加、加えて平成30年度は臨時財政対策債償還費の増加に伴う基準財政需要額の増加により、実質公債費比率と同様、徐々に比率が減少している。
健全化判断比率としてはいずれも年度が進むごとに改善が進んでおり、類似団体内平均のトレンドとおおむね一致した推移となっている。</t>
    <rPh sb="119" eb="120">
      <t>クワ</t>
    </rPh>
    <rPh sb="122" eb="124">
      <t>ヘイセイ</t>
    </rPh>
    <rPh sb="126" eb="128">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</si>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</sst>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3B3F-4484-A8A3-3FC7205B3E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105048</c:v>
                </c:pt>
                <c:pt idx="1">
                  <c:v>89320</c:v>
                </c:pt>
                <c:pt idx="2">
                  <c:v>54585</c:v>
                </c:pt>
                <c:pt idx="3">
                  <c:v>56254</c:v>
                </c:pt>
                <c:pt idx="4">
                  <c:v>57255</c:v>
                </c:pt>
              </c:numCache>
            </c:numRef>
          </c:val>
          <c:smooth val="0"/>
          <c:extLst>
            <c:ext xmlns:c16="http://schemas.microsoft.com/office/drawing/2014/chart" uri="{C3380CC4-5D6E-409C-BE32-E72D297353CC}">
              <c16:uniqueId val="{00000001-3B3F-4484-A8A3-3FC7205B3E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1.22</c:v>
                </c:pt>
                <c:pt idx="1">
                  <c:v>1.36</c:v>
                </c:pt>
                <c:pt idx="2">
                  <c:v>1.39</c:v>
                </c:pt>
                <c:pt idx="3">
                  <c:v>1.33</c:v>
                </c:pt>
                <c:pt idx="4">
                  <c:v>1.2</c:v>
                </c:pt>
              </c:numCache>
            </c:numRef>
          </c:val>
          <c:extLst>
            <c:ext xmlns:c16="http://schemas.microsoft.com/office/drawing/2014/chart" uri="{C3380CC4-5D6E-409C-BE32-E72D297353CC}">
              <c16:uniqueId val="{00000000-CFBF-43DD-A1E3-B351F260C1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12.51</c:v>
                </c:pt>
                <c:pt idx="1">
                  <c:v>13.61</c:v>
                </c:pt>
                <c:pt idx="2">
                  <c:v>12.3</c:v>
                </c:pt>
                <c:pt idx="3">
                  <c:v>9.1999999999999993</c:v>
                </c:pt>
                <c:pt idx="4">
                  <c:v>8.92</c:v>
                </c:pt>
              </c:numCache>
            </c:numRef>
          </c:val>
          <c:extLst>
            <c:ext xmlns:c16="http://schemas.microsoft.com/office/drawing/2014/chart" uri="{C3380CC4-5D6E-409C-BE32-E72D297353CC}">
              <c16:uniqueId val="{00000001-CFBF-43DD-A1E3-B351F260C1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-3.43</c:v>
                </c:pt>
                <c:pt idx="1">
                  <c:v>0.65</c:v>
                </c:pt>
                <c:pt idx="2">
                  <c:v>-1.87</c:v>
                </c:pt>
                <c:pt idx="3">
                  <c:v>-1.98</c:v>
                </c:pt>
                <c:pt idx="4">
                  <c:v>-0.95</c:v>
                </c:pt>
              </c:numCache>
            </c:numRef>
          </c:val>
          <c:smooth val="0"/>
          <c:extLst>
            <c:ext xmlns:c16="http://schemas.microsoft.com/office/drawing/2014/chart" uri="{C3380CC4-5D6E-409C-BE32-E72D297353CC}">
              <c16:uniqueId val="{00000002-CFBF-43DD-A1E3-B351F260C1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1.68</c:v>
                </c:pt>
                <c:pt idx="2">
                  <c:v>#N/A</c:v>
                </c:pt>
                <c:pt idx="3">
                  <c:v>1.29</c:v>
                </c:pt>
                <c:pt idx="4">
                  <c:v>#N/A</c:v>
                </c:pt>
                <c:pt idx="5">
                  <c:v>1.31</c:v>
                </c:pt>
                <c:pt idx="6">
                  <c:v>#N/A</c:v>
                </c:pt>
                <c:pt idx="7">
                  <c:v>1.28</c:v>
                </c:pt>
                <c:pt idx="8">
                  <c:v>#N/A</c:v>
                </c:pt>
                <c:pt idx="9">
                  <c:v>0.13</c:v>
                </c:pt>
              </c:numCache>
            </c:numRef>
          </c:val>
          <c:extLst>
            <c:ext xmlns:c16="http://schemas.microsoft.com/office/drawing/2014/chart" uri="{C3380CC4-5D6E-409C-BE32-E72D297353CC}">
              <c16:uniqueId val="{00000000-3170-4BBC-A188-3A41130F9A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70-4BBC-A188-3A41130F9A38}"/>
            </c:ext>
          </c:extLst>
        </c:ser>
        <c:ser>
          <c:idx val="2"/>
          <c:order val="2"/>
          <c:tx>
            <c:strRef>
              <c:f>データシート!$A$29</c:f>
              <c:strCache>
                <c:ptCount val="1"/>
                <c:pt idx="0">
                  <c:v>高速鉄道事業会計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0.09</c:v>
                </c:pt>
                <c:pt idx="8">
                  <c:v>#N/A</c:v>
                </c:pt>
                <c:pt idx="9">
                  <c:v>0.2</c:v>
                </c:pt>
              </c:numCache>
            </c:numRef>
          </c:val>
          <c:extLst>
            <c:ext xmlns:c16="http://schemas.microsoft.com/office/drawing/2014/chart" uri="{C3380CC4-5D6E-409C-BE32-E72D297353CC}">
              <c16:uniqueId val="{00000002-3170-4BBC-A188-3A41130F9A38}"/>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0.41</c:v>
                </c:pt>
                <c:pt idx="2">
                  <c:v>#N/A</c:v>
                </c:pt>
                <c:pt idx="3">
                  <c:v>0.51</c:v>
                </c:pt>
                <c:pt idx="4">
                  <c:v>#N/A</c:v>
                </c:pt>
                <c:pt idx="5">
                  <c:v>0.82</c:v>
                </c:pt>
                <c:pt idx="6">
                  <c:v>#N/A</c:v>
                </c:pt>
                <c:pt idx="7">
                  <c:v>0.96</c:v>
                </c:pt>
                <c:pt idx="8">
                  <c:v>#N/A</c:v>
                </c:pt>
                <c:pt idx="9">
                  <c:v>0.76</c:v>
                </c:pt>
              </c:numCache>
            </c:numRef>
          </c:val>
          <c:extLst>
            <c:ext xmlns:c16="http://schemas.microsoft.com/office/drawing/2014/chart" uri="{C3380CC4-5D6E-409C-BE32-E72D297353CC}">
              <c16:uniqueId val="{00000003-3170-4BBC-A188-3A41130F9A38}"/>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1.52</c:v>
                </c:pt>
                <c:pt idx="2">
                  <c:v>#N/A</c:v>
                </c:pt>
                <c:pt idx="3">
                  <c:v>1.74</c:v>
                </c:pt>
                <c:pt idx="4">
                  <c:v>#N/A</c:v>
                </c:pt>
                <c:pt idx="5">
                  <c:v>1.64</c:v>
                </c:pt>
                <c:pt idx="6">
                  <c:v>#N/A</c:v>
                </c:pt>
                <c:pt idx="7">
                  <c:v>1.06</c:v>
                </c:pt>
                <c:pt idx="8">
                  <c:v>#N/A</c:v>
                </c:pt>
                <c:pt idx="9">
                  <c:v>0.96</c:v>
                </c:pt>
              </c:numCache>
            </c:numRef>
          </c:val>
          <c:extLst>
            <c:ext xmlns:c16="http://schemas.microsoft.com/office/drawing/2014/chart" uri="{C3380CC4-5D6E-409C-BE32-E72D297353CC}">
              <c16:uniqueId val="{00000004-3170-4BBC-A188-3A41130F9A3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1.33</c:v>
                </c:pt>
                <c:pt idx="4">
                  <c:v>#N/A</c:v>
                </c:pt>
                <c:pt idx="5">
                  <c:v>1.36</c:v>
                </c:pt>
                <c:pt idx="6">
                  <c:v>#N/A</c:v>
                </c:pt>
                <c:pt idx="7">
                  <c:v>1.3</c:v>
                </c:pt>
                <c:pt idx="8">
                  <c:v>#N/A</c:v>
                </c:pt>
                <c:pt idx="9">
                  <c:v>1.17</c:v>
                </c:pt>
              </c:numCache>
            </c:numRef>
          </c:val>
          <c:extLst>
            <c:ext xmlns:c16="http://schemas.microsoft.com/office/drawing/2014/chart" uri="{C3380CC4-5D6E-409C-BE32-E72D297353CC}">
              <c16:uniqueId val="{00000005-3170-4BBC-A188-3A41130F9A38}"/>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c:v>
                </c:pt>
                <c:pt idx="2">
                  <c:v>#N/A</c:v>
                </c:pt>
                <c:pt idx="3">
                  <c:v>1.9</c:v>
                </c:pt>
                <c:pt idx="4">
                  <c:v>#N/A</c:v>
                </c:pt>
                <c:pt idx="5">
                  <c:v>2.2000000000000002</c:v>
                </c:pt>
                <c:pt idx="6">
                  <c:v>#N/A</c:v>
                </c:pt>
                <c:pt idx="7">
                  <c:v>1.34</c:v>
                </c:pt>
                <c:pt idx="8">
                  <c:v>#N/A</c:v>
                </c:pt>
                <c:pt idx="9">
                  <c:v>1.46</c:v>
                </c:pt>
              </c:numCache>
            </c:numRef>
          </c:val>
          <c:extLst>
            <c:ext xmlns:c16="http://schemas.microsoft.com/office/drawing/2014/chart" uri="{C3380CC4-5D6E-409C-BE32-E72D297353CC}">
              <c16:uniqueId val="{00000006-3170-4BBC-A188-3A41130F9A3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3.52</c:v>
                </c:pt>
                <c:pt idx="2">
                  <c:v>#N/A</c:v>
                </c:pt>
                <c:pt idx="3">
                  <c:v>4.21</c:v>
                </c:pt>
                <c:pt idx="4">
                  <c:v>#N/A</c:v>
                </c:pt>
                <c:pt idx="5">
                  <c:v>4.6100000000000003</c:v>
                </c:pt>
                <c:pt idx="6">
                  <c:v>#N/A</c:v>
                </c:pt>
                <c:pt idx="7">
                  <c:v>3.76</c:v>
                </c:pt>
                <c:pt idx="8">
                  <c:v>#N/A</c:v>
                </c:pt>
                <c:pt idx="9">
                  <c:v>3.32</c:v>
                </c:pt>
              </c:numCache>
            </c:numRef>
          </c:val>
          <c:extLst>
            <c:ext xmlns:c16="http://schemas.microsoft.com/office/drawing/2014/chart" uri="{C3380CC4-5D6E-409C-BE32-E72D297353CC}">
              <c16:uniqueId val="{00000007-3170-4BBC-A188-3A41130F9A3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5.41</c:v>
                </c:pt>
                <c:pt idx="2">
                  <c:v>#N/A</c:v>
                </c:pt>
                <c:pt idx="3">
                  <c:v>5.99</c:v>
                </c:pt>
                <c:pt idx="4">
                  <c:v>#N/A</c:v>
                </c:pt>
                <c:pt idx="5">
                  <c:v>6.06</c:v>
                </c:pt>
                <c:pt idx="6">
                  <c:v>#N/A</c:v>
                </c:pt>
                <c:pt idx="7">
                  <c:v>5.6</c:v>
                </c:pt>
                <c:pt idx="8">
                  <c:v>#N/A</c:v>
                </c:pt>
                <c:pt idx="9">
                  <c:v>5.94</c:v>
                </c:pt>
              </c:numCache>
            </c:numRef>
          </c:val>
          <c:extLst>
            <c:ext xmlns:c16="http://schemas.microsoft.com/office/drawing/2014/chart" uri="{C3380CC4-5D6E-409C-BE32-E72D297353CC}">
              <c16:uniqueId val="{00000008-3170-4BBC-A188-3A41130F9A38}"/>
            </c:ext>
          </c:extLst>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0.01</c:v>
                </c:pt>
                <c:pt idx="1">
                  <c:v>#N/A</c:v>
                </c:pt>
                <c:pt idx="2">
                  <c:v>0.09</c:v>
                </c:pt>
                <c:pt idx="3">
                  <c:v>#N/A</c:v>
                </c:pt>
                <c:pt idx="4">
                  <c:v>0.16</c:v>
                </c:pt>
                <c:pt idx="5">
                  <c:v>#N/A</c:v>
                </c:pt>
                <c:pt idx="6">
                  <c:v>0.23</c:v>
                </c:pt>
                <c:pt idx="7">
                  <c:v>#N/A</c:v>
                </c:pt>
                <c:pt idx="8">
                  <c:v>0.15</c:v>
                </c:pt>
                <c:pt idx="9">
                  <c:v>#N/A</c:v>
                </c:pt>
              </c:numCache>
            </c:numRef>
          </c:val>
          <c:extLst>
            <c:ext xmlns:c16="http://schemas.microsoft.com/office/drawing/2014/chart" uri="{C3380CC4-5D6E-409C-BE32-E72D297353CC}">
              <c16:uniqueId val="{00000009-3170-4BBC-A188-3A41130F9A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50878</c:v>
                </c:pt>
                <c:pt idx="5">
                  <c:v>49550</c:v>
                </c:pt>
                <c:pt idx="8">
                  <c:v>49337</c:v>
                </c:pt>
                <c:pt idx="11">
                  <c:v>50554</c:v>
                </c:pt>
                <c:pt idx="14">
                  <c:v>50888</c:v>
                </c:pt>
              </c:numCache>
            </c:numRef>
          </c:val>
          <c:extLst>
            <c:ext xmlns:c16="http://schemas.microsoft.com/office/drawing/2014/chart" uri="{C3380CC4-5D6E-409C-BE32-E72D297353CC}">
              <c16:uniqueId val="{00000000-8F5C-442B-BDF2-D3444D8DB1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45</c:v>
                </c:pt>
                <c:pt idx="3">
                  <c:v>62</c:v>
                </c:pt>
                <c:pt idx="6">
                  <c:v>5</c:v>
                </c:pt>
                <c:pt idx="9">
                  <c:v>4</c:v>
                </c:pt>
                <c:pt idx="12">
                  <c:v>4</c:v>
                </c:pt>
              </c:numCache>
            </c:numRef>
          </c:val>
          <c:extLst>
            <c:ext xmlns:c16="http://schemas.microsoft.com/office/drawing/2014/chart" uri="{C3380CC4-5D6E-409C-BE32-E72D297353CC}">
              <c16:uniqueId val="{00000001-8F5C-442B-BDF2-D3444D8DB1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1805</c:v>
                </c:pt>
                <c:pt idx="3">
                  <c:v>1389</c:v>
                </c:pt>
                <c:pt idx="6">
                  <c:v>1658</c:v>
                </c:pt>
                <c:pt idx="9">
                  <c:v>1724</c:v>
                </c:pt>
                <c:pt idx="12">
                  <c:v>1671</c:v>
                </c:pt>
              </c:numCache>
            </c:numRef>
          </c:val>
          <c:extLst>
            <c:ext xmlns:c16="http://schemas.microsoft.com/office/drawing/2014/chart" uri="{C3380CC4-5D6E-409C-BE32-E72D297353CC}">
              <c16:uniqueId val="{00000002-8F5C-442B-BDF2-D3444D8DB1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5C-442B-BDF2-D3444D8DB1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11027</c:v>
                </c:pt>
                <c:pt idx="3">
                  <c:v>10245</c:v>
                </c:pt>
                <c:pt idx="6">
                  <c:v>9412</c:v>
                </c:pt>
                <c:pt idx="9">
                  <c:v>8704</c:v>
                </c:pt>
                <c:pt idx="12">
                  <c:v>8214</c:v>
                </c:pt>
              </c:numCache>
            </c:numRef>
          </c:val>
          <c:extLst>
            <c:ext xmlns:c16="http://schemas.microsoft.com/office/drawing/2014/chart" uri="{C3380CC4-5D6E-409C-BE32-E72D297353CC}">
              <c16:uniqueId val="{00000004-8F5C-442B-BDF2-D3444D8DB1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19506</c:v>
                </c:pt>
                <c:pt idx="3">
                  <c:v>20290</c:v>
                </c:pt>
                <c:pt idx="6">
                  <c:v>21230</c:v>
                </c:pt>
                <c:pt idx="9">
                  <c:v>22042</c:v>
                </c:pt>
                <c:pt idx="12">
                  <c:v>23322</c:v>
                </c:pt>
              </c:numCache>
            </c:numRef>
          </c:val>
          <c:extLst>
            <c:ext xmlns:c16="http://schemas.microsoft.com/office/drawing/2014/chart" uri="{C3380CC4-5D6E-409C-BE32-E72D297353CC}">
              <c16:uniqueId val="{00000005-8F5C-442B-BDF2-D3444D8DB1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5C-442B-BDF2-D3444D8DB1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37434</c:v>
                </c:pt>
                <c:pt idx="3">
                  <c:v>35688</c:v>
                </c:pt>
                <c:pt idx="6">
                  <c:v>36459</c:v>
                </c:pt>
                <c:pt idx="9">
                  <c:v>32495</c:v>
                </c:pt>
                <c:pt idx="12">
                  <c:v>32212</c:v>
                </c:pt>
              </c:numCache>
            </c:numRef>
          </c:val>
          <c:extLst>
            <c:ext xmlns:c16="http://schemas.microsoft.com/office/drawing/2014/chart" uri="{C3380CC4-5D6E-409C-BE32-E72D297353CC}">
              <c16:uniqueId val="{00000007-8F5C-442B-BDF2-D3444D8DB1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18939</c:v>
                </c:pt>
                <c:pt idx="2">
                  <c:v>#N/A</c:v>
                </c:pt>
                <c:pt idx="3">
                  <c:v>#N/A</c:v>
                </c:pt>
                <c:pt idx="4">
                  <c:v>18124</c:v>
                </c:pt>
                <c:pt idx="5">
                  <c:v>#N/A</c:v>
                </c:pt>
                <c:pt idx="6">
                  <c:v>#N/A</c:v>
                </c:pt>
                <c:pt idx="7">
                  <c:v>19427</c:v>
                </c:pt>
                <c:pt idx="8">
                  <c:v>#N/A</c:v>
                </c:pt>
                <c:pt idx="9">
                  <c:v>#N/A</c:v>
                </c:pt>
                <c:pt idx="10">
                  <c:v>14415</c:v>
                </c:pt>
                <c:pt idx="11">
                  <c:v>#N/A</c:v>
                </c:pt>
                <c:pt idx="12">
                  <c:v>#N/A</c:v>
                </c:pt>
                <c:pt idx="13">
                  <c:v>14535</c:v>
                </c:pt>
                <c:pt idx="14">
                  <c:v>#N/A</c:v>
                </c:pt>
              </c:numCache>
            </c:numRef>
          </c:val>
          <c:smooth val="0"/>
          <c:extLst>
            <c:ext xmlns:c16="http://schemas.microsoft.com/office/drawing/2014/chart" uri="{C3380CC4-5D6E-409C-BE32-E72D297353CC}">
              <c16:uniqueId val="{00000008-8F5C-442B-BDF2-D3444D8DB1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509190</c:v>
                </c:pt>
                <c:pt idx="5">
                  <c:v>506678</c:v>
                </c:pt>
                <c:pt idx="8">
                  <c:v>500729</c:v>
                </c:pt>
                <c:pt idx="11">
                  <c:v>497821</c:v>
                </c:pt>
                <c:pt idx="14">
                  <c:v>510032</c:v>
                </c:pt>
              </c:numCache>
            </c:numRef>
          </c:val>
          <c:extLst>
            <c:ext xmlns:c16="http://schemas.microsoft.com/office/drawing/2014/chart" uri="{C3380CC4-5D6E-409C-BE32-E72D297353CC}">
              <c16:uniqueId val="{00000000-F68A-447E-978D-1CE2D22A3F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130416</c:v>
                </c:pt>
                <c:pt idx="5">
                  <c:v>130949</c:v>
                </c:pt>
                <c:pt idx="8">
                  <c:v>129785</c:v>
                </c:pt>
                <c:pt idx="11">
                  <c:v>131054</c:v>
                </c:pt>
                <c:pt idx="14">
                  <c:v>132840</c:v>
                </c:pt>
              </c:numCache>
            </c:numRef>
          </c:val>
          <c:extLst>
            <c:ext xmlns:c16="http://schemas.microsoft.com/office/drawing/2014/chart" uri="{C3380CC4-5D6E-409C-BE32-E72D297353CC}">
              <c16:uniqueId val="{00000001-F68A-447E-978D-1CE2D22A3F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197205</c:v>
                </c:pt>
                <c:pt idx="5">
                  <c:v>214342</c:v>
                </c:pt>
                <c:pt idx="8">
                  <c:v>224457</c:v>
                </c:pt>
                <c:pt idx="11">
                  <c:v>229666</c:v>
                </c:pt>
                <c:pt idx="14">
                  <c:v>238791</c:v>
                </c:pt>
              </c:numCache>
            </c:numRef>
          </c:val>
          <c:extLst>
            <c:ext xmlns:c16="http://schemas.microsoft.com/office/drawing/2014/chart" uri="{C3380CC4-5D6E-409C-BE32-E72D297353CC}">
              <c16:uniqueId val="{00000002-F68A-447E-978D-1CE2D22A3F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8A-447E-978D-1CE2D22A3F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8A-447E-978D-1CE2D22A3F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5039</c:v>
                </c:pt>
                <c:pt idx="3">
                  <c:v>4706</c:v>
                </c:pt>
                <c:pt idx="6">
                  <c:v>249</c:v>
                </c:pt>
                <c:pt idx="9">
                  <c:v>391</c:v>
                </c:pt>
                <c:pt idx="12">
                  <c:v>347</c:v>
                </c:pt>
              </c:numCache>
            </c:numRef>
          </c:val>
          <c:extLst>
            <c:ext xmlns:c16="http://schemas.microsoft.com/office/drawing/2014/chart" uri="{C3380CC4-5D6E-409C-BE32-E72D297353CC}">
              <c16:uniqueId val="{00000005-F68A-447E-978D-1CE2D22A3F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67248</c:v>
                </c:pt>
                <c:pt idx="3">
                  <c:v>58551</c:v>
                </c:pt>
                <c:pt idx="6">
                  <c:v>57774</c:v>
                </c:pt>
                <c:pt idx="9">
                  <c:v>93339</c:v>
                </c:pt>
                <c:pt idx="12">
                  <c:v>90132</c:v>
                </c:pt>
              </c:numCache>
            </c:numRef>
          </c:val>
          <c:extLst>
            <c:ext xmlns:c16="http://schemas.microsoft.com/office/drawing/2014/chart" uri="{C3380CC4-5D6E-409C-BE32-E72D297353CC}">
              <c16:uniqueId val="{00000006-F68A-447E-978D-1CE2D22A3F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68A-447E-978D-1CE2D22A3F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144928</c:v>
                </c:pt>
                <c:pt idx="3">
                  <c:v>139943</c:v>
                </c:pt>
                <c:pt idx="6">
                  <c:v>124532</c:v>
                </c:pt>
                <c:pt idx="9">
                  <c:v>111365</c:v>
                </c:pt>
                <c:pt idx="12">
                  <c:v>101510</c:v>
                </c:pt>
              </c:numCache>
            </c:numRef>
          </c:val>
          <c:extLst>
            <c:ext xmlns:c16="http://schemas.microsoft.com/office/drawing/2014/chart" uri="{C3380CC4-5D6E-409C-BE32-E72D297353CC}">
              <c16:uniqueId val="{00000008-F68A-447E-978D-1CE2D22A3F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21719</c:v>
                </c:pt>
                <c:pt idx="3">
                  <c:v>19792</c:v>
                </c:pt>
                <c:pt idx="6">
                  <c:v>22036</c:v>
                </c:pt>
                <c:pt idx="9">
                  <c:v>19741</c:v>
                </c:pt>
                <c:pt idx="12">
                  <c:v>17783</c:v>
                </c:pt>
              </c:numCache>
            </c:numRef>
          </c:val>
          <c:extLst>
            <c:ext xmlns:c16="http://schemas.microsoft.com/office/drawing/2014/chart" uri="{C3380CC4-5D6E-409C-BE32-E72D297353CC}">
              <c16:uniqueId val="{00000009-F68A-447E-978D-1CE2D22A3F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863549</c:v>
                </c:pt>
                <c:pt idx="3">
                  <c:v>875407</c:v>
                </c:pt>
                <c:pt idx="6">
                  <c:v>869812</c:v>
                </c:pt>
                <c:pt idx="9">
                  <c:v>875098</c:v>
                </c:pt>
                <c:pt idx="12">
                  <c:v>878632</c:v>
                </c:pt>
              </c:numCache>
            </c:numRef>
          </c:val>
          <c:extLst>
            <c:ext xmlns:c16="http://schemas.microsoft.com/office/drawing/2014/chart" uri="{C3380CC4-5D6E-409C-BE32-E72D297353CC}">
              <c16:uniqueId val="{0000000A-F68A-447E-978D-1CE2D22A3F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265672</c:v>
                </c:pt>
                <c:pt idx="2">
                  <c:v>#N/A</c:v>
                </c:pt>
                <c:pt idx="3">
                  <c:v>#N/A</c:v>
                </c:pt>
                <c:pt idx="4">
                  <c:v>246431</c:v>
                </c:pt>
                <c:pt idx="5">
                  <c:v>#N/A</c:v>
                </c:pt>
                <c:pt idx="6">
                  <c:v>#N/A</c:v>
                </c:pt>
                <c:pt idx="7">
                  <c:v>219434</c:v>
                </c:pt>
                <c:pt idx="8">
                  <c:v>#N/A</c:v>
                </c:pt>
                <c:pt idx="9">
                  <c:v>#N/A</c:v>
                </c:pt>
                <c:pt idx="10">
                  <c:v>241394</c:v>
                </c:pt>
                <c:pt idx="11">
                  <c:v>#N/A</c:v>
                </c:pt>
                <c:pt idx="12">
                  <c:v>#N/A</c:v>
                </c:pt>
                <c:pt idx="13">
                  <c:v>206741</c:v>
                </c:pt>
                <c:pt idx="14">
                  <c:v>#N/A</c:v>
                </c:pt>
              </c:numCache>
            </c:numRef>
          </c:val>
          <c:smooth val="0"/>
          <c:extLst>
            <c:ext xmlns:c16="http://schemas.microsoft.com/office/drawing/2014/chart" uri="{C3380CC4-5D6E-409C-BE32-E72D297353CC}">
              <c16:uniqueId val="{0000000B-F68A-447E-978D-1CE2D22A3F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29289</c:v>
                </c:pt>
                <c:pt idx="1">
                  <c:v>25228</c:v>
                </c:pt>
                <c:pt idx="2">
                  <c:v>24694</c:v>
                </c:pt>
              </c:numCache>
            </c:numRef>
          </c:val>
          <c:extLst>
            <c:ext xmlns:c16="http://schemas.microsoft.com/office/drawing/2014/chart" uri="{C3380CC4-5D6E-409C-BE32-E72D297353CC}">
              <c16:uniqueId val="{00000000-D36A-4B34-B96A-C380E9F9FC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7176</c:v>
                </c:pt>
                <c:pt idx="1">
                  <c:v>7636</c:v>
                </c:pt>
                <c:pt idx="2">
                  <c:v>7373</c:v>
                </c:pt>
              </c:numCache>
            </c:numRef>
          </c:val>
          <c:extLst>
            <c:ext xmlns:c16="http://schemas.microsoft.com/office/drawing/2014/chart" uri="{C3380CC4-5D6E-409C-BE32-E72D297353CC}">
              <c16:uniqueId val="{00000001-D36A-4B34-B96A-C380E9F9FC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130010</c:v>
                </c:pt>
                <c:pt idx="1">
                  <c:v>120103</c:v>
                </c:pt>
                <c:pt idx="2">
                  <c:v>107456</c:v>
                </c:pt>
              </c:numCache>
            </c:numRef>
          </c:val>
          <c:extLst>
            <c:ext xmlns:c16="http://schemas.microsoft.com/office/drawing/2014/chart" uri="{C3380CC4-5D6E-409C-BE32-E72D297353CC}">
              <c16:uniqueId val="{00000002-D36A-4B34-B96A-C380E9F9FC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{A9E3378A-3FD1-4F41-9414-657248932187}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B9-4C6F-9162-C3122F48D8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{0861DDD0-C130-47DE-8F45-BDE5F14AB703}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9-4C6F-9162-C3122F48D8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{26FC5C58-8694-4CA6-B404-204A5746975E}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9-4C6F-9162-C3122F48D8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{3D68CA95-410D-4BC5-AF37-CF70E1F4B4D8}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9-4C6F-9162-C3122F48D8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{5A4CD9E6-FD95-4A76-8511-A140E7DE23C1}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9-4C6F-9162-C3122F48D8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{109CD367-D5E0-4230-B3AE-D09AA862897A}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B9-4C6F-9162-C3122F48D87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{D38D8571-BA29-4D17-8E87-4920C6E968C4}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B9-4C6F-9162-C3122F48D87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{DA828569-830E-49DE-BF7E-4E58FE04DE03}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B9-4C6F-9162-C3122F48D87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{AB1C1947-0133-456F-BEAE-62CE8ED031BC}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B9-4C6F-9162-C3122F48D8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61.8</c:v>
                </c:pt>
                <c:pt idx="32">
                  <c:v>62</c:v>
                </c:pt>
              </c:numCache>
            </c:numRef>
          </c:xVal>
          <c:yVal>
            <c:numRef>
              <c:f>公会計指標分析・財政指標組合せ分析表!$BP$51:$DC$51</c:f>
              <c:numCache>
                <c:formatCode>#,##0.0;"▲ "#,##0.0</c:formatCode>
                <c:ptCount val="40"/>
                <c:pt idx="16">
                  <c:v>108.5</c:v>
                </c:pt>
                <c:pt idx="24">
                  <c:v>101.1</c:v>
                </c:pt>
                <c:pt idx="32">
                  <c:v>85.5</c:v>
                </c:pt>
              </c:numCache>
            </c:numRef>
          </c:yVal>
          <c:smooth val="0"/>
          <c:extLst>
            <c:ext xmlns:c16="http://schemas.microsoft.com/office/drawing/2014/chart" uri="{C3380CC4-5D6E-409C-BE32-E72D297353CC}">
              <c16:uniqueId val="{00000009-5CB9-4C6F-9162-C3122F48D8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{C53EEBB6-D85A-438F-BD7B-8C3075A80539}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B9-4C6F-9162-C3122F48D8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{7DAB06A8-21C2-4A04-AF55-6230DDCF07C5}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9-4C6F-9162-C3122F48D8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{670B77B5-53A0-430D-90E6-37D148C484B5}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9-4C6F-9162-C3122F48D8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{1FCC2BE7-A678-4684-BC2E-0B9DCCDD513A}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9-4C6F-9162-C3122F48D8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{F1905323-1249-4A83-9F3C-BC0EE728B262}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9-4C6F-9162-C3122F48D8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{423D3D33-56DC-44FE-B813-0F8547954DF7}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B9-4C6F-9162-C3122F48D87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{8F2F4C39-9E9E-4DB3-B7CC-C295BFE194DC}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B9-4C6F-9162-C3122F48D87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{1697A0AF-FFA4-49AA-B5A8-1D7236CFB36B}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B9-4C6F-9162-C3122F48D87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{59DCC364-0671-4BFC-8663-E9A7B70462F3}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B9-4C6F-9162-C3122F48D8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62</c:v>
                </c:pt>
                <c:pt idx="32">
                  <c:v>62.8</c:v>
                </c:pt>
              </c:numCache>
            </c:numRef>
          </c:xVal>
          <c:yVal>
            <c:numRef>
              <c:f>公会計指標分析・財政指標組合せ分析表!$BP$55:$DC$55</c:f>
              <c:numCache>
                <c:formatCode>#,##0.0;"▲ "#,##0.0</c:formatCode>
                <c:ptCount val="40"/>
                <c:pt idx="16">
                  <c:v>115.7</c:v>
                </c:pt>
                <c:pt idx="24">
                  <c:v>106</c:v>
                </c:pt>
                <c:pt idx="32">
                  <c:v>97.6</c:v>
                </c:pt>
              </c:numCache>
            </c:numRef>
          </c:yVal>
          <c:smooth val="0"/>
          <c:extLst>
            <c:ext xmlns:c16="http://schemas.microsoft.com/office/drawing/2014/chart" uri="{C3380CC4-5D6E-409C-BE32-E72D297353CC}">
              <c16:uniqueId val="{00000013-5CB9-4C6F-9162-C3122F48D876}"/>
            </c:ext>
          </c:extLst>
        </c:ser>
        <c:dLbls>
          <c:showLegendKey val="0"/>
          <c:showVal val="1"/>
          <c:showCatName val="0"/>
          <c:showSerName val="0"/>
          <c:showPercent val="0"/>
          <c:showBubbleSize val="0"/>
        </c:dLbls>
        <c:axId val="46179840"/>
        <c:axId val="46181760"/>
      </c:scatterChart>
      <c:valAx>
        <c:axId val="46179840"/>
        <c:scaling>
          <c:orientation val="minMax"/>
          <c:max val="63"/>
          <c:min val="6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{DAECAD0E-0B7B-4584-8E8C-AAE30A5153DE}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14-4DA9-9EF2-C96EFEC63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{8AE6E7A1-9A0F-46B5-B0FD-89893659FAFE}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4-4DA9-9EF2-C96EFEC63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{DDC9A819-7283-4EDD-B328-BA2A9C722FCE}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4-4DA9-9EF2-C96EFEC63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{96C58961-D140-49DF-9351-EAB063D59F35}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4-4DA9-9EF2-C96EFEC63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{90BA9B3A-29AB-4393-A6F1-A50917210555}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4-4DA9-9EF2-C96EFEC635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{64937573-E111-4F84-8987-1EAF71E60C97}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14-4DA9-9EF2-C96EFEC635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{D4AF0404-E42B-4259-8696-7136495E50BB}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14-4DA9-9EF2-C96EFEC635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{8C89F29C-F102-4E51-A90E-BA7CB711CDD7}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14-4DA9-9EF2-C96EFEC635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{F574DE0B-9D9C-4EB7-A4CE-C42176542C5A}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14-4DA9-9EF2-C96EFEC63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9.3000000000000007</c:v>
                </c:pt>
                <c:pt idx="24">
                  <c:v>8.1999999999999993</c:v>
                </c:pt>
                <c:pt idx="32">
                  <c:v>7.2</c:v>
                </c:pt>
              </c:numCache>
            </c:numRef>
          </c:xVal>
          <c:yVal>
            <c:numRef>
              <c:f>公会計指標分析・財政指標組合せ分析表!$BP$73:$DC$73</c:f>
              <c:numCache>
                <c:formatCode>#,##0.0;"▲ "#,##0.0</c:formatCode>
                <c:ptCount val="40"/>
                <c:pt idx="0">
                  <c:v>133.19999999999999</c:v>
                </c:pt>
                <c:pt idx="8">
                  <c:v>122.8</c:v>
                </c:pt>
                <c:pt idx="16">
                  <c:v>108.5</c:v>
                </c:pt>
                <c:pt idx="24">
                  <c:v>101.1</c:v>
                </c:pt>
                <c:pt idx="32">
                  <c:v>85.5</c:v>
                </c:pt>
              </c:numCache>
            </c:numRef>
          </c:yVal>
          <c:smooth val="0"/>
          <c:extLst>
            <c:ext xmlns:c16="http://schemas.microsoft.com/office/drawing/2014/chart" uri="{C3380CC4-5D6E-409C-BE32-E72D297353CC}">
              <c16:uniqueId val="{00000009-BD14-4DA9-9EF2-C96EFEC635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{D240E8D6-370A-4439-88E9-36B4E9FBBC6D}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14-4DA9-9EF2-C96EFEC635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{458E1E81-97CE-4E77-B7AB-A142BEDBA3F4}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4-4DA9-9EF2-C96EFEC63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{29784454-9D14-4DA1-9F5B-4E19309F42C5}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4-4DA9-9EF2-C96EFEC63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{3A5ABB45-271A-4CBB-9501-397C96369049}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4-4DA9-9EF2-C96EFEC63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{6063E568-48EE-4B23-9D78-980D89C8E236}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4-4DA9-9EF2-C96EFEC635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{6E5E890A-600E-47C9-B3B0-6156F6500548}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14-4DA9-9EF2-C96EFEC635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{55795C72-1C2D-44CE-990C-53204C1A391A}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14-4DA9-9EF2-C96EFEC635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{970B377B-AC96-44A8-AA21-9A6D34C0F51B}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14-4DA9-9EF2-C96EFEC635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{A05F2409-B2A3-4DAD-9E18-7F89CCB692C8}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14-4DA9-9EF2-C96EFEC63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BD14-4DA9-9EF2-C96EFEC635DD}"/>
            </c:ext>
          </c:extLst>
        </c:ser>
        <c:dLbls>
          <c:showLegendKey val="0"/>
          <c:showVal val="1"/>
          <c:showCatName val="0"/>
          <c:showSerName val="0"/>
          <c:showPercent val="0"/>
          <c:showBubbleSize val="0"/>
        </c:dLbls>
        <c:axId val="84219776"/>
        <c:axId val="84234240"/>
      </c:scatterChart>
      <c:valAx>
        <c:axId val="84219776"/>
        <c:scaling>
          <c:orientation val="minMax"/>
          <c:max val="11.6"/>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2"/>
          <c:min val="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市場公募債の発行増に伴い、その償還に備えた基金への積立相当額である「満期一括償還地方債に係る年度割相当額」が増加する一方、満期一括償還地方債以外の地方債に係る「元利償還金」は減少傾向に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年度の数値と比べてほぼ横ばいとなっている。</a:t>
          </a:r>
        </a:p>
        <a:p>
          <a:r>
            <a:rPr kumimoji="1" lang="ja-JP" altLang="en-US" sz="1400">
              <a:latin typeface="ＭＳ ゴシック" pitchFamily="49" charset="-128"/>
              <a:ea typeface="ＭＳ ゴシック" pitchFamily="49" charset="-128"/>
            </a:rPr>
            <a:t>今後とも、公共投資の厳選・重点化を行い、臨時財政対策債を除いた市債残高の適切な管理に努める。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減債基金残高が減債基金積立相当額を上回る状況が続いており、今後も計画的な積立を実施していく。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年度決算以降、将来負担比率の分子は、ゆるやかな減少傾向で推移している。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公営企業債償還に占める一般会計負担額の減少により「公営企業債等繰入見込額」が減少したこと等により、将来負担額全体では約</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億円の減少となった。</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基準財政需要額算入見込額の増加（＋</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億円）、市債管理基金の増加（＋</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億円）、公共施設保全整備基金の増加（＋</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億円）等により、充当可能財源全体としては約</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億円の増加となった。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宮城県仙台市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収支差対策としての財政調整基金の取崩や復興事業の進捗により復興関係２基金の取崩を行ったこと等により残高が減少。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財政状況及び事業量等により変動するが、全体的には復興事業の進捗に応じた復興関係２基金の減少により残高の減少が見込まれるところ。今後の財政運営や事業の進捗に支障が生じないよう適切な管理に努めていく。また、基金の見える化についても、引き続きホームページ等を活用した公表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高速鉄道の建設・運営及び関連事業、東日本大震災からの復興に関する事業、公共施設の長寿命化及び計画的な更新など（合計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復興事業の進捗により復興関係２基金の取崩を行ったこと等により残高が減少。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復興関係２基金については復興事業の進捗に応じ活用を図るとともに、その他の基金についても各種事業の進捗に支障が生じないよう適切な管理に努めていく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収支差対策として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億円の取崩を行ったことにより残高が減少。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今後の財政運営に支障が生じないよう適切な管理に努めていく。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市債償還のための取崩額が将来の償還に備えた積立額を上回ったことにより残高が減少。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将来の市債償還に支障が生じないよう引き続き適切な管理に努めていく。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有形固定資産減価償却率は、昨年度より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ポイント上昇したが、類似団体平均を下回り、ほぼ平年並みに推移している。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仙台市公共施設総合マネジメントプラン」に基づき、安心して利用できる公共施設を将来にわたり持続的に提供していくため、引き続き効率的・効果的な都市経営に資する公共施設マネジメントに取り組んでいく。</a:t>
          </a: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xdr:cNvSpPr txBox="1"/>
      </xdr:nvSpPr>
      <xdr:spPr>
        <a:xfrm>
          <a:off x="4352925" y="5531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81" name="楕円 80"/>
        <xdr:cNvSpPr/>
      </xdr:nvSpPr>
      <xdr:spPr>
        <a:xfrm>
          <a:off x="4251325" y="57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165147</xdr:rowOff>
    </xdr:from>
    <xdr:ext cx="405111" cy="259045"/>
    <xdr:sp macro="" textlink="">
      <xdr:nvSpPr>
        <xdr:cNvPr id="82" name="有形固定資産減価償却率該当値テキスト"/>
        <xdr:cNvSpPr txBox="1"/>
      </xdr:nvSpPr>
      <xdr:spPr>
        <a:xfrm>
          <a:off x="4352925" y="573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83" name="楕円 82"/>
        <xdr:cNvSpPr/>
      </xdr:nvSpPr>
      <xdr:spPr>
        <a:xfrm>
          <a:off x="3616325" y="5769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66070</xdr:rowOff>
    </xdr:from>
    <xdr:to>
      <xdr:col>23</xdr:col>
      <xdr:colOff>85725</xdr:colOff>
      <xdr:row>30</xdr:row>
      <xdr:rowOff>86632</xdr:rowOff>
    </xdr:to>
    <xdr:cxnSp macro="">
      <xdr:nvCxnSpPr>
        <xdr:cNvPr id="84" name="直線コネクタ 83"/>
        <xdr:cNvCxnSpPr/>
      </xdr:nvCxnSpPr>
      <xdr:spPr>
        <a:xfrm flipV="1">
          <a:off x="3667125" y="5800120"/>
          <a:ext cx="635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xdr:cNvSpPr/>
      </xdr:nvSpPr>
      <xdr:spPr>
        <a:xfrm>
          <a:off x="2930525" y="5862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31</xdr:row>
      <xdr:rowOff>7711</xdr:rowOff>
    </xdr:to>
    <xdr:cxnSp macro="">
      <xdr:nvCxnSpPr>
        <xdr:cNvPr id="86" name="直線コネクタ 85"/>
        <xdr:cNvCxnSpPr/>
      </xdr:nvCxnSpPr>
      <xdr:spPr>
        <a:xfrm flipV="1">
          <a:off x="2981325" y="5820682"/>
          <a:ext cx="685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7" name="n_1aveValue有形固定資産減価償却率"/>
        <xdr:cNvSpPr txBox="1"/>
      </xdr:nvSpPr>
      <xdr:spPr>
        <a:xfrm>
          <a:off x="3470919" y="553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88" name="n_2aveValue有形固定資産減価償却率"/>
        <xdr:cNvSpPr txBox="1"/>
      </xdr:nvSpPr>
      <xdr:spPr>
        <a:xfrm>
          <a:off x="27978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9"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90" name="n_1mainValue有形固定資産減価償却率"/>
        <xdr:cNvSpPr txBox="1"/>
      </xdr:nvSpPr>
      <xdr:spPr>
        <a:xfrm>
          <a:off x="3470919" y="58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91" name="n_2mainValue有形固定資産減価償却率"/>
        <xdr:cNvSpPr txBox="1"/>
      </xdr:nvSpPr>
      <xdr:spPr>
        <a:xfrm>
          <a:off x="2797819" y="594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債務償還比率は昨年度から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％減少したものの、類似団体平均を上回っている。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今後も健全な行政運営を進め、将来負担額の大半を占める市債について、残高の縮減に努める。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3" name="直線コネクタ 122"/>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4"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5" name="直線コネクタ 124"/>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6"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7" name="直線コネクタ 126"/>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28"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29" name="フローチャート: 判断 128"/>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0" name="フローチャート: 判断 129"/>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155055</xdr:rowOff>
    </xdr:from>
    <xdr:to>
      <xdr:col>76</xdr:col>
      <xdr:colOff>73025</xdr:colOff>
      <xdr:row>30</xdr:row>
      <xdr:rowOff>85205</xdr:rowOff>
    </xdr:to>
    <xdr:sp macro="" textlink="">
      <xdr:nvSpPr>
        <xdr:cNvPr id="136" name="楕円 135"/>
        <xdr:cNvSpPr/>
      </xdr:nvSpPr>
      <xdr:spPr>
        <a:xfrm>
          <a:off x="13293725" y="5724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6482</xdr:rowOff>
    </xdr:from>
    <xdr:ext cx="560923" cy="259045"/>
    <xdr:sp macro="" textlink="">
      <xdr:nvSpPr>
        <xdr:cNvPr id="137" name="債務償還比率該当値テキスト"/>
        <xdr:cNvSpPr txBox="1"/>
      </xdr:nvSpPr>
      <xdr:spPr>
        <a:xfrm>
          <a:off x="13376275" y="55754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60367</xdr:rowOff>
    </xdr:from>
    <xdr:to>
      <xdr:col>72</xdr:col>
      <xdr:colOff>123825</xdr:colOff>
      <xdr:row>29</xdr:row>
      <xdr:rowOff>161967</xdr:rowOff>
    </xdr:to>
    <xdr:sp macro="" textlink="">
      <xdr:nvSpPr>
        <xdr:cNvPr id="138" name="楕円 137"/>
        <xdr:cNvSpPr/>
      </xdr:nvSpPr>
      <xdr:spPr>
        <a:xfrm>
          <a:off x="12639675" y="56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111167</xdr:rowOff>
    </xdr:from>
    <xdr:to>
      <xdr:col>76</xdr:col>
      <xdr:colOff>22225</xdr:colOff>
      <xdr:row>30</xdr:row>
      <xdr:rowOff>34405</xdr:rowOff>
    </xdr:to>
    <xdr:cxnSp macro="">
      <xdr:nvCxnSpPr>
        <xdr:cNvPr id="139" name="直線コネクタ 138"/>
        <xdr:cNvCxnSpPr/>
      </xdr:nvCxnSpPr>
      <xdr:spPr>
        <a:xfrm>
          <a:off x="12690475" y="5680117"/>
          <a:ext cx="635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0"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7044</xdr:rowOff>
    </xdr:from>
    <xdr:ext cx="560923" cy="259045"/>
    <xdr:sp macro="" textlink="">
      <xdr:nvSpPr>
        <xdr:cNvPr id="141" name="n_1mainValue債務償還比率"/>
        <xdr:cNvSpPr txBox="1"/>
      </xdr:nvSpPr>
      <xdr:spPr>
        <a:xfrm>
          <a:off x="12435413" y="5410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109220</xdr:rowOff>
    </xdr:from>
    <xdr:to>
      <xdr:col>24</xdr:col>
      <xdr:colOff>114300</xdr:colOff>
      <xdr:row>41</xdr:row>
      <xdr:rowOff>39370</xdr:rowOff>
    </xdr:to>
    <xdr:sp macro="" textlink="">
      <xdr:nvSpPr>
        <xdr:cNvPr id="71" name="楕円 70"/>
        <xdr:cNvSpPr/>
      </xdr:nvSpPr>
      <xdr:spPr>
        <a:xfrm>
          <a:off x="41275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87647</xdr:rowOff>
    </xdr:from>
    <xdr:ext cx="405111" cy="259045"/>
    <xdr:sp macro="" textlink="">
      <xdr:nvSpPr>
        <xdr:cNvPr id="72" name="【道路】&#10;有形固定資産減価償却率該当値テキスト"/>
        <xdr:cNvSpPr txBox="1"/>
      </xdr:nvSpPr>
      <xdr:spPr>
        <a:xfrm>
          <a:off x="42164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3" name="楕円 72"/>
        <xdr:cNvSpPr/>
      </xdr:nvSpPr>
      <xdr:spPr>
        <a:xfrm>
          <a:off x="3384550" y="637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40</xdr:row>
      <xdr:rowOff>160020</xdr:rowOff>
    </xdr:to>
    <xdr:cxnSp macro="">
      <xdr:nvCxnSpPr>
        <xdr:cNvPr id="74" name="直線コネクタ 73"/>
        <xdr:cNvCxnSpPr/>
      </xdr:nvCxnSpPr>
      <xdr:spPr>
        <a:xfrm>
          <a:off x="3429000" y="6421120"/>
          <a:ext cx="7493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xdr:cNvSpPr/>
      </xdr:nvSpPr>
      <xdr:spPr>
        <a:xfrm>
          <a:off x="257175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140970</xdr:rowOff>
    </xdr:to>
    <xdr:cxnSp macro="">
      <xdr:nvCxnSpPr>
        <xdr:cNvPr id="76" name="直線コネクタ 75"/>
        <xdr:cNvCxnSpPr/>
      </xdr:nvCxnSpPr>
      <xdr:spPr>
        <a:xfrm>
          <a:off x="2622550" y="634873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7"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8"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79"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0" name="n_1mainValue【道路】&#10;有形固定資産減価償却率"/>
        <xdr:cNvSpPr txBox="1"/>
      </xdr:nvSpPr>
      <xdr:spPr>
        <a:xfrm>
          <a:off x="32391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1" name="n_2mainValue【道路】&#10;有形固定資産減価償却率"/>
        <xdr:cNvSpPr txBox="1"/>
      </xdr:nvSpPr>
      <xdr:spPr>
        <a:xfrm>
          <a:off x="24390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5" name="直線コネクタ 104"/>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08"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09" name="直線コネクタ 108"/>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0"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1" name="フローチャート: 判断 110"/>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2" name="フローチャート: 判断 111"/>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3" name="フローチャート: 判断 112"/>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4" name="フローチャート: 判断 113"/>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102108</xdr:rowOff>
    </xdr:from>
    <xdr:to>
      <xdr:col>55</xdr:col>
      <xdr:colOff>50800</xdr:colOff>
      <xdr:row>40</xdr:row>
      <xdr:rowOff>32258</xdr:rowOff>
    </xdr:to>
    <xdr:sp macro="" textlink="">
      <xdr:nvSpPr>
        <xdr:cNvPr id="120" name="楕円 119"/>
        <xdr:cNvSpPr/>
      </xdr:nvSpPr>
      <xdr:spPr>
        <a:xfrm>
          <a:off x="9398000" y="6547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80535</xdr:rowOff>
    </xdr:from>
    <xdr:ext cx="469744" cy="259045"/>
    <xdr:sp macro="" textlink="">
      <xdr:nvSpPr>
        <xdr:cNvPr id="121" name="【道路】&#10;一人当たり延長該当値テキスト"/>
        <xdr:cNvSpPr txBox="1"/>
      </xdr:nvSpPr>
      <xdr:spPr>
        <a:xfrm>
          <a:off x="9467850" y="65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101981</xdr:rowOff>
    </xdr:from>
    <xdr:to>
      <xdr:col>50</xdr:col>
      <xdr:colOff>165100</xdr:colOff>
      <xdr:row>40</xdr:row>
      <xdr:rowOff>32131</xdr:rowOff>
    </xdr:to>
    <xdr:sp macro="" textlink="">
      <xdr:nvSpPr>
        <xdr:cNvPr id="122" name="楕円 121"/>
        <xdr:cNvSpPr/>
      </xdr:nvSpPr>
      <xdr:spPr>
        <a:xfrm>
          <a:off x="8636000" y="65472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152781</xdr:rowOff>
    </xdr:from>
    <xdr:to>
      <xdr:col>55</xdr:col>
      <xdr:colOff>0</xdr:colOff>
      <xdr:row>39</xdr:row>
      <xdr:rowOff>152908</xdr:rowOff>
    </xdr:to>
    <xdr:cxnSp macro="">
      <xdr:nvCxnSpPr>
        <xdr:cNvPr id="123" name="直線コネクタ 122"/>
        <xdr:cNvCxnSpPr/>
      </xdr:nvCxnSpPr>
      <xdr:spPr>
        <a:xfrm>
          <a:off x="8686800" y="6598031"/>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102997</xdr:rowOff>
    </xdr:from>
    <xdr:to>
      <xdr:col>46</xdr:col>
      <xdr:colOff>38100</xdr:colOff>
      <xdr:row>40</xdr:row>
      <xdr:rowOff>33147</xdr:rowOff>
    </xdr:to>
    <xdr:sp macro="" textlink="">
      <xdr:nvSpPr>
        <xdr:cNvPr id="124" name="楕円 123"/>
        <xdr:cNvSpPr/>
      </xdr:nvSpPr>
      <xdr:spPr>
        <a:xfrm>
          <a:off x="7842250" y="65482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152781</xdr:rowOff>
    </xdr:from>
    <xdr:to>
      <xdr:col>50</xdr:col>
      <xdr:colOff>114300</xdr:colOff>
      <xdr:row>39</xdr:row>
      <xdr:rowOff>153797</xdr:rowOff>
    </xdr:to>
    <xdr:cxnSp macro="">
      <xdr:nvCxnSpPr>
        <xdr:cNvPr id="125" name="直線コネクタ 124"/>
        <xdr:cNvCxnSpPr/>
      </xdr:nvCxnSpPr>
      <xdr:spPr>
        <a:xfrm flipV="1">
          <a:off x="7886700" y="6598031"/>
          <a:ext cx="8001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26"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27"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28"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23258</xdr:rowOff>
    </xdr:from>
    <xdr:ext cx="469744" cy="259045"/>
    <xdr:sp macro="" textlink="">
      <xdr:nvSpPr>
        <xdr:cNvPr id="129" name="n_1mainValue【道路】&#10;一人当たり延長"/>
        <xdr:cNvSpPr txBox="1"/>
      </xdr:nvSpPr>
      <xdr:spPr>
        <a:xfrm>
          <a:off x="8458277" y="66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24274</xdr:rowOff>
    </xdr:from>
    <xdr:ext cx="469744" cy="259045"/>
    <xdr:sp macro="" textlink="">
      <xdr:nvSpPr>
        <xdr:cNvPr id="130" name="n_2mainValue【道路】&#10;一人当たり延長"/>
        <xdr:cNvSpPr txBox="1"/>
      </xdr:nvSpPr>
      <xdr:spPr>
        <a:xfrm>
          <a:off x="7677227" y="663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54" name="直線コネクタ 153"/>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55"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6" name="直線コネクタ 155"/>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57"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58" name="直線コネクタ 157"/>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59"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フローチャート: 判断 159"/>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1" name="フローチャート: 判断 160"/>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2" name="フローチャート: 判断 161"/>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3" name="フローチャート: 判断 162"/>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69" name="楕円 168"/>
        <xdr:cNvSpPr/>
      </xdr:nvSpPr>
      <xdr:spPr>
        <a:xfrm>
          <a:off x="41275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48277</xdr:rowOff>
    </xdr:from>
    <xdr:ext cx="405111" cy="259045"/>
    <xdr:sp macro="" textlink="">
      <xdr:nvSpPr>
        <xdr:cNvPr id="170" name="【橋りょう・トンネル】&#10;有形固定資産減価償却率該当値テキスト"/>
        <xdr:cNvSpPr txBox="1"/>
      </xdr:nvSpPr>
      <xdr:spPr>
        <a:xfrm>
          <a:off x="4216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71" name="楕円 170"/>
        <xdr:cNvSpPr/>
      </xdr:nvSpPr>
      <xdr:spPr>
        <a:xfrm>
          <a:off x="3384550" y="9469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76200</xdr:rowOff>
    </xdr:from>
    <xdr:to>
      <xdr:col>24</xdr:col>
      <xdr:colOff>63500</xdr:colOff>
      <xdr:row>57</xdr:row>
      <xdr:rowOff>102870</xdr:rowOff>
    </xdr:to>
    <xdr:cxnSp macro="">
      <xdr:nvCxnSpPr>
        <xdr:cNvPr id="172" name="直線コネクタ 171"/>
        <xdr:cNvCxnSpPr/>
      </xdr:nvCxnSpPr>
      <xdr:spPr>
        <a:xfrm flipV="1">
          <a:off x="3429000" y="949325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84455</xdr:rowOff>
    </xdr:from>
    <xdr:to>
      <xdr:col>15</xdr:col>
      <xdr:colOff>101600</xdr:colOff>
      <xdr:row>58</xdr:row>
      <xdr:rowOff>14605</xdr:rowOff>
    </xdr:to>
    <xdr:sp macro="" textlink="">
      <xdr:nvSpPr>
        <xdr:cNvPr id="173" name="楕円 172"/>
        <xdr:cNvSpPr/>
      </xdr:nvSpPr>
      <xdr:spPr>
        <a:xfrm>
          <a:off x="2571750" y="9501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135255</xdr:rowOff>
    </xdr:to>
    <xdr:cxnSp macro="">
      <xdr:nvCxnSpPr>
        <xdr:cNvPr id="174" name="直線コネクタ 173"/>
        <xdr:cNvCxnSpPr/>
      </xdr:nvCxnSpPr>
      <xdr:spPr>
        <a:xfrm flipV="1">
          <a:off x="2622550" y="951992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75"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76"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7"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8" name="n_1mainValue【橋りょう・トンネル】&#10;有形固定資産減価償却率"/>
        <xdr:cNvSpPr txBox="1"/>
      </xdr:nvSpPr>
      <xdr:spPr>
        <a:xfrm>
          <a:off x="3239144"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31132</xdr:rowOff>
    </xdr:from>
    <xdr:ext cx="405111" cy="259045"/>
    <xdr:sp macro="" textlink="">
      <xdr:nvSpPr>
        <xdr:cNvPr id="179" name="n_2mainValue【橋りょう・トンネル】&#10;有形固定資産減価償却率"/>
        <xdr:cNvSpPr txBox="1"/>
      </xdr:nvSpPr>
      <xdr:spPr>
        <a:xfrm>
          <a:off x="2439044"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03" name="直線コネクタ 202"/>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04"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05" name="直線コネクタ 204"/>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06"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07" name="直線コネクタ 206"/>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08"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09" name="フローチャート: 判断 208"/>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0" name="フローチャート: 判断 209"/>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11" name="フローチャート: 判断 210"/>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12" name="フローチャート: 判断 211"/>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115963</xdr:rowOff>
    </xdr:from>
    <xdr:to>
      <xdr:col>55</xdr:col>
      <xdr:colOff>50800</xdr:colOff>
      <xdr:row>62</xdr:row>
      <xdr:rowOff>46113</xdr:rowOff>
    </xdr:to>
    <xdr:sp macro="" textlink="">
      <xdr:nvSpPr>
        <xdr:cNvPr id="218" name="楕円 217"/>
        <xdr:cNvSpPr/>
      </xdr:nvSpPr>
      <xdr:spPr>
        <a:xfrm>
          <a:off x="9398000" y="10193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94390</xdr:rowOff>
    </xdr:from>
    <xdr:ext cx="599010" cy="259045"/>
    <xdr:sp macro="" textlink="">
      <xdr:nvSpPr>
        <xdr:cNvPr id="219" name="【橋りょう・トンネル】&#10;一人当たり有形固定資産（償却資産）額該当値テキスト"/>
        <xdr:cNvSpPr txBox="1"/>
      </xdr:nvSpPr>
      <xdr:spPr>
        <a:xfrm>
          <a:off x="9467850" y="1017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117537</xdr:rowOff>
    </xdr:from>
    <xdr:to>
      <xdr:col>50</xdr:col>
      <xdr:colOff>165100</xdr:colOff>
      <xdr:row>62</xdr:row>
      <xdr:rowOff>47687</xdr:rowOff>
    </xdr:to>
    <xdr:sp macro="" textlink="">
      <xdr:nvSpPr>
        <xdr:cNvPr id="220" name="楕円 219"/>
        <xdr:cNvSpPr/>
      </xdr:nvSpPr>
      <xdr:spPr>
        <a:xfrm>
          <a:off x="8636000" y="10194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166763</xdr:rowOff>
    </xdr:from>
    <xdr:to>
      <xdr:col>55</xdr:col>
      <xdr:colOff>0</xdr:colOff>
      <xdr:row>61</xdr:row>
      <xdr:rowOff>168337</xdr:rowOff>
    </xdr:to>
    <xdr:cxnSp macro="">
      <xdr:nvCxnSpPr>
        <xdr:cNvPr id="221" name="直線コネクタ 220"/>
        <xdr:cNvCxnSpPr/>
      </xdr:nvCxnSpPr>
      <xdr:spPr>
        <a:xfrm flipV="1">
          <a:off x="8686800" y="1024421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115907</xdr:rowOff>
    </xdr:from>
    <xdr:to>
      <xdr:col>46</xdr:col>
      <xdr:colOff>38100</xdr:colOff>
      <xdr:row>62</xdr:row>
      <xdr:rowOff>46057</xdr:rowOff>
    </xdr:to>
    <xdr:sp macro="" textlink="">
      <xdr:nvSpPr>
        <xdr:cNvPr id="222" name="楕円 221"/>
        <xdr:cNvSpPr/>
      </xdr:nvSpPr>
      <xdr:spPr>
        <a:xfrm>
          <a:off x="7842250" y="101933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166707</xdr:rowOff>
    </xdr:from>
    <xdr:to>
      <xdr:col>50</xdr:col>
      <xdr:colOff>114300</xdr:colOff>
      <xdr:row>61</xdr:row>
      <xdr:rowOff>168337</xdr:rowOff>
    </xdr:to>
    <xdr:cxnSp macro="">
      <xdr:nvCxnSpPr>
        <xdr:cNvPr id="223" name="直線コネクタ 222"/>
        <xdr:cNvCxnSpPr/>
      </xdr:nvCxnSpPr>
      <xdr:spPr>
        <a:xfrm>
          <a:off x="7886700" y="102441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24"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25"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26"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38814</xdr:rowOff>
    </xdr:from>
    <xdr:ext cx="599010" cy="259045"/>
    <xdr:sp macro="" textlink="">
      <xdr:nvSpPr>
        <xdr:cNvPr id="227" name="n_1mainValue【橋りょう・トンネル】&#10;一人当たり有形固定資産（償却資産）額"/>
        <xdr:cNvSpPr txBox="1"/>
      </xdr:nvSpPr>
      <xdr:spPr>
        <a:xfrm>
          <a:off x="8399995" y="1028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37184</xdr:rowOff>
    </xdr:from>
    <xdr:ext cx="599010" cy="259045"/>
    <xdr:sp macro="" textlink="">
      <xdr:nvSpPr>
        <xdr:cNvPr id="228" name="n_2mainValue【橋りょう・トンネル】&#10;一人当たり有形固定資産（償却資産）額"/>
        <xdr:cNvSpPr txBox="1"/>
      </xdr:nvSpPr>
      <xdr:spPr>
        <a:xfrm>
          <a:off x="7612595" y="1027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1" name="テキスト ボックス 240"/>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1" name="テキスト ボックス 250"/>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544</xdr:rowOff>
    </xdr:to>
    <xdr:cxnSp macro="">
      <xdr:nvCxnSpPr>
        <xdr:cNvPr id="255" name="直線コネクタ 254"/>
        <xdr:cNvCxnSpPr/>
      </xdr:nvCxnSpPr>
      <xdr:spPr>
        <a:xfrm flipV="1">
          <a:off x="4177665" y="12882880"/>
          <a:ext cx="0" cy="1157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4371</xdr:rowOff>
    </xdr:from>
    <xdr:ext cx="405111" cy="259045"/>
    <xdr:sp macro="" textlink="">
      <xdr:nvSpPr>
        <xdr:cNvPr id="256" name="【公営住宅】&#10;有形固定資産減価償却率最小値テキスト"/>
        <xdr:cNvSpPr txBox="1"/>
      </xdr:nvSpPr>
      <xdr:spPr>
        <a:xfrm>
          <a:off x="42164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544</xdr:rowOff>
    </xdr:from>
    <xdr:to>
      <xdr:col>24</xdr:col>
      <xdr:colOff>152400</xdr:colOff>
      <xdr:row>85</xdr:row>
      <xdr:rowOff>544</xdr:rowOff>
    </xdr:to>
    <xdr:cxnSp macro="">
      <xdr:nvCxnSpPr>
        <xdr:cNvPr id="257" name="直線コネクタ 256"/>
        <xdr:cNvCxnSpPr/>
      </xdr:nvCxnSpPr>
      <xdr:spPr>
        <a:xfrm>
          <a:off x="4108450" y="14040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公営住宅】&#10;有形固定資産減価償却率最大値テキスト"/>
        <xdr:cNvSpPr txBox="1"/>
      </xdr:nvSpPr>
      <xdr:spPr>
        <a:xfrm>
          <a:off x="421640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1084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72226</xdr:rowOff>
    </xdr:from>
    <xdr:ext cx="405111" cy="259045"/>
    <xdr:sp macro="" textlink="">
      <xdr:nvSpPr>
        <xdr:cNvPr id="260" name="【公営住宅】&#10;有形固定資産減価償却率平均値テキスト"/>
        <xdr:cNvSpPr txBox="1"/>
      </xdr:nvSpPr>
      <xdr:spPr>
        <a:xfrm>
          <a:off x="4216400" y="13121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49349</xdr:rowOff>
    </xdr:from>
    <xdr:to>
      <xdr:col>24</xdr:col>
      <xdr:colOff>114300</xdr:colOff>
      <xdr:row>80</xdr:row>
      <xdr:rowOff>150949</xdr:rowOff>
    </xdr:to>
    <xdr:sp macro="" textlink="">
      <xdr:nvSpPr>
        <xdr:cNvPr id="261" name="フローチャート: 判断 260"/>
        <xdr:cNvSpPr/>
      </xdr:nvSpPr>
      <xdr:spPr>
        <a:xfrm>
          <a:off x="4127500" y="1326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88537</xdr:rowOff>
    </xdr:from>
    <xdr:to>
      <xdr:col>20</xdr:col>
      <xdr:colOff>38100</xdr:colOff>
      <xdr:row>81</xdr:row>
      <xdr:rowOff>18687</xdr:rowOff>
    </xdr:to>
    <xdr:sp macro="" textlink="">
      <xdr:nvSpPr>
        <xdr:cNvPr id="262" name="フローチャート: 判断 261"/>
        <xdr:cNvSpPr/>
      </xdr:nvSpPr>
      <xdr:spPr>
        <a:xfrm>
          <a:off x="3384550" y="13302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157118</xdr:rowOff>
    </xdr:from>
    <xdr:to>
      <xdr:col>15</xdr:col>
      <xdr:colOff>101600</xdr:colOff>
      <xdr:row>81</xdr:row>
      <xdr:rowOff>87268</xdr:rowOff>
    </xdr:to>
    <xdr:sp macro="" textlink="">
      <xdr:nvSpPr>
        <xdr:cNvPr id="263" name="フローチャート: 判断 262"/>
        <xdr:cNvSpPr/>
      </xdr:nvSpPr>
      <xdr:spPr>
        <a:xfrm>
          <a:off x="2571750" y="13371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54248</xdr:rowOff>
    </xdr:from>
    <xdr:to>
      <xdr:col>10</xdr:col>
      <xdr:colOff>165100</xdr:colOff>
      <xdr:row>81</xdr:row>
      <xdr:rowOff>155848</xdr:rowOff>
    </xdr:to>
    <xdr:sp macro="" textlink="">
      <xdr:nvSpPr>
        <xdr:cNvPr id="264" name="フローチャート: 判断 263"/>
        <xdr:cNvSpPr/>
      </xdr:nvSpPr>
      <xdr:spPr>
        <a:xfrm>
          <a:off x="1778000" y="1343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270" name="楕円 269"/>
        <xdr:cNvSpPr/>
      </xdr:nvSpPr>
      <xdr:spPr>
        <a:xfrm>
          <a:off x="4127500" y="13995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36121</xdr:rowOff>
    </xdr:from>
    <xdr:ext cx="405111" cy="259045"/>
    <xdr:sp macro="" textlink="">
      <xdr:nvSpPr>
        <xdr:cNvPr id="271" name="【公営住宅】&#10;有形固定資産減価償却率該当値テキスト"/>
        <xdr:cNvSpPr txBox="1"/>
      </xdr:nvSpPr>
      <xdr:spPr>
        <a:xfrm>
          <a:off x="4216400" y="1391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272" name="楕円 271"/>
        <xdr:cNvSpPr/>
      </xdr:nvSpPr>
      <xdr:spPr>
        <a:xfrm>
          <a:off x="3384550" y="140712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82187</xdr:rowOff>
    </xdr:to>
    <xdr:cxnSp macro="">
      <xdr:nvCxnSpPr>
        <xdr:cNvPr id="273" name="直線コネクタ 272"/>
        <xdr:cNvCxnSpPr/>
      </xdr:nvCxnSpPr>
      <xdr:spPr>
        <a:xfrm flipV="1">
          <a:off x="3429000" y="14040394"/>
          <a:ext cx="7493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99968</xdr:rowOff>
    </xdr:from>
    <xdr:to>
      <xdr:col>15</xdr:col>
      <xdr:colOff>101600</xdr:colOff>
      <xdr:row>86</xdr:row>
      <xdr:rowOff>30118</xdr:rowOff>
    </xdr:to>
    <xdr:sp macro="" textlink="">
      <xdr:nvSpPr>
        <xdr:cNvPr id="274" name="楕円 273"/>
        <xdr:cNvSpPr/>
      </xdr:nvSpPr>
      <xdr:spPr>
        <a:xfrm>
          <a:off x="2571750" y="14139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82187</xdr:rowOff>
    </xdr:from>
    <xdr:to>
      <xdr:col>19</xdr:col>
      <xdr:colOff>177800</xdr:colOff>
      <xdr:row>85</xdr:row>
      <xdr:rowOff>150768</xdr:rowOff>
    </xdr:to>
    <xdr:cxnSp macro="">
      <xdr:nvCxnSpPr>
        <xdr:cNvPr id="275" name="直線コネクタ 274"/>
        <xdr:cNvCxnSpPr/>
      </xdr:nvCxnSpPr>
      <xdr:spPr>
        <a:xfrm flipV="1">
          <a:off x="2622550" y="14122037"/>
          <a:ext cx="8064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35214</xdr:rowOff>
    </xdr:from>
    <xdr:ext cx="405111" cy="259045"/>
    <xdr:sp macro="" textlink="">
      <xdr:nvSpPr>
        <xdr:cNvPr id="276" name="n_1aveValue【公営住宅】&#10;有形固定資産減価償却率"/>
        <xdr:cNvSpPr txBox="1"/>
      </xdr:nvSpPr>
      <xdr:spPr>
        <a:xfrm>
          <a:off x="3239144" y="130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103795</xdr:rowOff>
    </xdr:from>
    <xdr:ext cx="405111" cy="259045"/>
    <xdr:sp macro="" textlink="">
      <xdr:nvSpPr>
        <xdr:cNvPr id="277" name="n_2aveValue【公営住宅】&#10;有形固定資産減価償却率"/>
        <xdr:cNvSpPr txBox="1"/>
      </xdr:nvSpPr>
      <xdr:spPr>
        <a:xfrm>
          <a:off x="2439044" y="1315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925</xdr:rowOff>
    </xdr:from>
    <xdr:ext cx="405111" cy="259045"/>
    <xdr:sp macro="" textlink="">
      <xdr:nvSpPr>
        <xdr:cNvPr id="278" name="n_3aveValue【公営住宅】&#10;有形固定資産減価償却率"/>
        <xdr:cNvSpPr txBox="1"/>
      </xdr:nvSpPr>
      <xdr:spPr>
        <a:xfrm>
          <a:off x="1645294" y="1321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279" name="n_1mainValue【公営住宅】&#10;有形固定資産減価償却率"/>
        <xdr:cNvSpPr txBox="1"/>
      </xdr:nvSpPr>
      <xdr:spPr>
        <a:xfrm>
          <a:off x="3239144" y="141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21245</xdr:rowOff>
    </xdr:from>
    <xdr:ext cx="405111" cy="259045"/>
    <xdr:sp macro="" textlink="">
      <xdr:nvSpPr>
        <xdr:cNvPr id="280" name="n_2mainValue【公営住宅】&#10;有形固定資産減価償却率"/>
        <xdr:cNvSpPr txBox="1"/>
      </xdr:nvSpPr>
      <xdr:spPr>
        <a:xfrm>
          <a:off x="2439044" y="1422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02" name="直線コネクタ 301"/>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03"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04" name="直線コネクタ 303"/>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05"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06" name="直線コネクタ 305"/>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07"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08" name="フローチャート: 判断 307"/>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9" name="フローチャート: 判断 308"/>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10" name="フローチャート: 判断 309"/>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11" name="フローチャート: 判断 310"/>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17" name="楕円 316"/>
        <xdr:cNvSpPr/>
      </xdr:nvSpPr>
      <xdr:spPr>
        <a:xfrm>
          <a:off x="9398000" y="138753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150435</xdr:rowOff>
    </xdr:from>
    <xdr:ext cx="469744" cy="259045"/>
    <xdr:sp macro="" textlink="">
      <xdr:nvSpPr>
        <xdr:cNvPr id="318" name="【公営住宅】&#10;一人当たり面積該当値テキスト"/>
        <xdr:cNvSpPr txBox="1"/>
      </xdr:nvSpPr>
      <xdr:spPr>
        <a:xfrm>
          <a:off x="9467850" y="1386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169723</xdr:rowOff>
    </xdr:from>
    <xdr:to>
      <xdr:col>50</xdr:col>
      <xdr:colOff>165100</xdr:colOff>
      <xdr:row>84</xdr:row>
      <xdr:rowOff>99873</xdr:rowOff>
    </xdr:to>
    <xdr:sp macro="" textlink="">
      <xdr:nvSpPr>
        <xdr:cNvPr id="319" name="楕円 318"/>
        <xdr:cNvSpPr/>
      </xdr:nvSpPr>
      <xdr:spPr>
        <a:xfrm>
          <a:off x="8636000" y="138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49073</xdr:rowOff>
    </xdr:from>
    <xdr:to>
      <xdr:col>55</xdr:col>
      <xdr:colOff>0</xdr:colOff>
      <xdr:row>84</xdr:row>
      <xdr:rowOff>51358</xdr:rowOff>
    </xdr:to>
    <xdr:cxnSp macro="">
      <xdr:nvCxnSpPr>
        <xdr:cNvPr id="320" name="直線コネクタ 319"/>
        <xdr:cNvCxnSpPr/>
      </xdr:nvCxnSpPr>
      <xdr:spPr>
        <a:xfrm>
          <a:off x="8686800" y="13923823"/>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169266</xdr:rowOff>
    </xdr:from>
    <xdr:to>
      <xdr:col>46</xdr:col>
      <xdr:colOff>38100</xdr:colOff>
      <xdr:row>84</xdr:row>
      <xdr:rowOff>99416</xdr:rowOff>
    </xdr:to>
    <xdr:sp macro="" textlink="">
      <xdr:nvSpPr>
        <xdr:cNvPr id="321" name="楕円 320"/>
        <xdr:cNvSpPr/>
      </xdr:nvSpPr>
      <xdr:spPr>
        <a:xfrm>
          <a:off x="7842250" y="138725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48616</xdr:rowOff>
    </xdr:from>
    <xdr:to>
      <xdr:col>50</xdr:col>
      <xdr:colOff>114300</xdr:colOff>
      <xdr:row>84</xdr:row>
      <xdr:rowOff>49073</xdr:rowOff>
    </xdr:to>
    <xdr:cxnSp macro="">
      <xdr:nvCxnSpPr>
        <xdr:cNvPr id="322" name="直線コネクタ 321"/>
        <xdr:cNvCxnSpPr/>
      </xdr:nvCxnSpPr>
      <xdr:spPr>
        <a:xfrm>
          <a:off x="7886700" y="13923366"/>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23"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24"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25"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91000</xdr:rowOff>
    </xdr:from>
    <xdr:ext cx="469744" cy="259045"/>
    <xdr:sp macro="" textlink="">
      <xdr:nvSpPr>
        <xdr:cNvPr id="326" name="n_1mainValue【公営住宅】&#10;一人当たり面積"/>
        <xdr:cNvSpPr txBox="1"/>
      </xdr:nvSpPr>
      <xdr:spPr>
        <a:xfrm>
          <a:off x="8458277" y="139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90543</xdr:rowOff>
    </xdr:from>
    <xdr:ext cx="469744" cy="259045"/>
    <xdr:sp macro="" textlink="">
      <xdr:nvSpPr>
        <xdr:cNvPr id="327" name="n_2mainValue【公営住宅】&#10;一人当たり面積"/>
        <xdr:cNvSpPr txBox="1"/>
      </xdr:nvSpPr>
      <xdr:spPr>
        <a:xfrm>
          <a:off x="7677227" y="1396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4" name="テキスト ボックス 35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4" name="テキスト ボックス 36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6" name="テキスト ボックス 36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368" name="直線コネクタ 367"/>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69"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70" name="直線コネクタ 369"/>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371"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372" name="直線コネクタ 371"/>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373"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74" name="フローチャート: 判断 373"/>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375" name="フローチャート: 判断 374"/>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376" name="フローチャート: 判断 375"/>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377" name="フローチャート: 判断 376"/>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383" name="楕円 382"/>
        <xdr:cNvSpPr/>
      </xdr:nvSpPr>
      <xdr:spPr>
        <a:xfrm>
          <a:off x="14649450" y="5935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129557</xdr:rowOff>
    </xdr:from>
    <xdr:ext cx="405111" cy="259045"/>
    <xdr:sp macro="" textlink="">
      <xdr:nvSpPr>
        <xdr:cNvPr id="384" name="【認定こども園・幼稚園・保育所】&#10;有形固定資産減価償却率該当値テキスト"/>
        <xdr:cNvSpPr txBox="1"/>
      </xdr:nvSpPr>
      <xdr:spPr>
        <a:xfrm>
          <a:off x="14738350"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85" name="楕円 384"/>
        <xdr:cNvSpPr/>
      </xdr:nvSpPr>
      <xdr:spPr>
        <a:xfrm>
          <a:off x="1388745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36</xdr:row>
      <xdr:rowOff>30480</xdr:rowOff>
    </xdr:to>
    <xdr:cxnSp macro="">
      <xdr:nvCxnSpPr>
        <xdr:cNvPr id="386" name="直線コネクタ 385"/>
        <xdr:cNvCxnSpPr/>
      </xdr:nvCxnSpPr>
      <xdr:spPr>
        <a:xfrm>
          <a:off x="13938250" y="5849620"/>
          <a:ext cx="762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387" name="楕円 386"/>
        <xdr:cNvSpPr/>
      </xdr:nvSpPr>
      <xdr:spPr>
        <a:xfrm>
          <a:off x="1309370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133350</xdr:rowOff>
    </xdr:to>
    <xdr:cxnSp macro="">
      <xdr:nvCxnSpPr>
        <xdr:cNvPr id="388" name="直線コネクタ 387"/>
        <xdr:cNvCxnSpPr/>
      </xdr:nvCxnSpPr>
      <xdr:spPr>
        <a:xfrm flipV="1">
          <a:off x="13144500" y="584962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389"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390"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391"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92" name="n_1mainValue【認定こども園・幼稚園・保育所】&#10;有形固定資産減価償却率"/>
        <xdr:cNvSpPr txBox="1"/>
      </xdr:nvSpPr>
      <xdr:spPr>
        <a:xfrm>
          <a:off x="13742044"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393" name="n_2mainValue【認定こども園・幼稚園・保育所】&#10;有形固定資産減価償却率"/>
        <xdr:cNvSpPr txBox="1"/>
      </xdr:nvSpPr>
      <xdr:spPr>
        <a:xfrm>
          <a:off x="1296099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5" name="テキスト ボックス 404"/>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7" name="テキスト ボックス 406"/>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9" name="テキスト ボックス 408"/>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1" name="テキスト ボックス 410"/>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3" name="テキスト ボックス 412"/>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5" name="テキスト ボックス 414"/>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19" name="直線コネクタ 418"/>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20"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21" name="直線コネクタ 420"/>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22"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23" name="直線コネクタ 422"/>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424"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25" name="フローチャート: 判断 424"/>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26" name="フローチャート: 判断 425"/>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427" name="フローチャート: 判断 426"/>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28" name="フローチャート: 判断 427"/>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58057</xdr:rowOff>
    </xdr:from>
    <xdr:to>
      <xdr:col>116</xdr:col>
      <xdr:colOff>114300</xdr:colOff>
      <xdr:row>40</xdr:row>
      <xdr:rowOff>159657</xdr:rowOff>
    </xdr:to>
    <xdr:sp macro="" textlink="">
      <xdr:nvSpPr>
        <xdr:cNvPr id="434" name="楕円 433"/>
        <xdr:cNvSpPr/>
      </xdr:nvSpPr>
      <xdr:spPr>
        <a:xfrm>
          <a:off x="19900900" y="66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36484</xdr:rowOff>
    </xdr:from>
    <xdr:ext cx="469744" cy="259045"/>
    <xdr:sp macro="" textlink="">
      <xdr:nvSpPr>
        <xdr:cNvPr id="435" name="【認定こども園・幼稚園・保育所】&#10;一人当たり面積該当値テキスト"/>
        <xdr:cNvSpPr txBox="1"/>
      </xdr:nvSpPr>
      <xdr:spPr>
        <a:xfrm>
          <a:off x="19989800" y="66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58057</xdr:rowOff>
    </xdr:from>
    <xdr:to>
      <xdr:col>112</xdr:col>
      <xdr:colOff>38100</xdr:colOff>
      <xdr:row>40</xdr:row>
      <xdr:rowOff>159657</xdr:rowOff>
    </xdr:to>
    <xdr:sp macro="" textlink="">
      <xdr:nvSpPr>
        <xdr:cNvPr id="436" name="楕円 435"/>
        <xdr:cNvSpPr/>
      </xdr:nvSpPr>
      <xdr:spPr>
        <a:xfrm>
          <a:off x="19157950" y="6668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108857</xdr:rowOff>
    </xdr:from>
    <xdr:to>
      <xdr:col>116</xdr:col>
      <xdr:colOff>63500</xdr:colOff>
      <xdr:row>40</xdr:row>
      <xdr:rowOff>108857</xdr:rowOff>
    </xdr:to>
    <xdr:cxnSp macro="">
      <xdr:nvCxnSpPr>
        <xdr:cNvPr id="437" name="直線コネクタ 436"/>
        <xdr:cNvCxnSpPr/>
      </xdr:nvCxnSpPr>
      <xdr:spPr>
        <a:xfrm>
          <a:off x="19202400" y="67192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58057</xdr:rowOff>
    </xdr:from>
    <xdr:to>
      <xdr:col>107</xdr:col>
      <xdr:colOff>101600</xdr:colOff>
      <xdr:row>40</xdr:row>
      <xdr:rowOff>159657</xdr:rowOff>
    </xdr:to>
    <xdr:sp macro="" textlink="">
      <xdr:nvSpPr>
        <xdr:cNvPr id="438" name="楕円 437"/>
        <xdr:cNvSpPr/>
      </xdr:nvSpPr>
      <xdr:spPr>
        <a:xfrm>
          <a:off x="18345150" y="66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108857</xdr:rowOff>
    </xdr:from>
    <xdr:to>
      <xdr:col>111</xdr:col>
      <xdr:colOff>177800</xdr:colOff>
      <xdr:row>40</xdr:row>
      <xdr:rowOff>108857</xdr:rowOff>
    </xdr:to>
    <xdr:cxnSp macro="">
      <xdr:nvCxnSpPr>
        <xdr:cNvPr id="439" name="直線コネクタ 438"/>
        <xdr:cNvCxnSpPr/>
      </xdr:nvCxnSpPr>
      <xdr:spPr>
        <a:xfrm>
          <a:off x="18395950" y="67192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440"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441"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42"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150784</xdr:rowOff>
    </xdr:from>
    <xdr:ext cx="469744" cy="259045"/>
    <xdr:sp macro="" textlink="">
      <xdr:nvSpPr>
        <xdr:cNvPr id="443" name="n_1mainValue【認定こども園・幼稚園・保育所】&#10;一人当たり面積"/>
        <xdr:cNvSpPr txBox="1"/>
      </xdr:nvSpPr>
      <xdr:spPr>
        <a:xfrm>
          <a:off x="18980227"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150784</xdr:rowOff>
    </xdr:from>
    <xdr:ext cx="469744" cy="259045"/>
    <xdr:sp macro="" textlink="">
      <xdr:nvSpPr>
        <xdr:cNvPr id="444" name="n_2mainValue【認定こども園・幼稚園・保育所】&#10;一人当たり面積"/>
        <xdr:cNvSpPr txBox="1"/>
      </xdr:nvSpPr>
      <xdr:spPr>
        <a:xfrm>
          <a:off x="18180127"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6" name="直線コネクタ 455"/>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7" name="テキスト ボックス 456"/>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0" name="直線コネクタ 459"/>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1" name="テキスト ボックス 460"/>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65" name="直線コネクタ 464"/>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66"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67" name="直線コネクタ 466"/>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68"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69" name="直線コネクタ 468"/>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470"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71" name="フローチャート: 判断 470"/>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72" name="フローチャート: 判断 471"/>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73" name="フローチャート: 判断 472"/>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4" name="フローチャート: 判断 473"/>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480" name="楕円 479"/>
        <xdr:cNvSpPr/>
      </xdr:nvSpPr>
      <xdr:spPr>
        <a:xfrm>
          <a:off x="14649450" y="9634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30497</xdr:rowOff>
    </xdr:from>
    <xdr:ext cx="405111" cy="259045"/>
    <xdr:sp macro="" textlink="">
      <xdr:nvSpPr>
        <xdr:cNvPr id="481" name="【学校施設】&#10;有形固定資産減価償却率該当値テキスト"/>
        <xdr:cNvSpPr txBox="1"/>
      </xdr:nvSpPr>
      <xdr:spPr>
        <a:xfrm>
          <a:off x="14738350"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482" name="楕円 481"/>
        <xdr:cNvSpPr/>
      </xdr:nvSpPr>
      <xdr:spPr>
        <a:xfrm>
          <a:off x="13887450" y="9674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142875</xdr:rowOff>
    </xdr:to>
    <xdr:cxnSp macro="">
      <xdr:nvCxnSpPr>
        <xdr:cNvPr id="483" name="直線コネクタ 482"/>
        <xdr:cNvCxnSpPr/>
      </xdr:nvCxnSpPr>
      <xdr:spPr>
        <a:xfrm flipV="1">
          <a:off x="13938250" y="968502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484" name="楕円 483"/>
        <xdr:cNvSpPr/>
      </xdr:nvSpPr>
      <xdr:spPr>
        <a:xfrm>
          <a:off x="13093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59</xdr:row>
      <xdr:rowOff>85725</xdr:rowOff>
    </xdr:to>
    <xdr:cxnSp macro="">
      <xdr:nvCxnSpPr>
        <xdr:cNvPr id="485" name="直線コネクタ 484"/>
        <xdr:cNvCxnSpPr/>
      </xdr:nvCxnSpPr>
      <xdr:spPr>
        <a:xfrm flipV="1">
          <a:off x="13144500" y="9725025"/>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486"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487"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88"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13352</xdr:rowOff>
    </xdr:from>
    <xdr:ext cx="405111" cy="259045"/>
    <xdr:sp macro="" textlink="">
      <xdr:nvSpPr>
        <xdr:cNvPr id="489" name="n_1mainValue【学校施設】&#10;有形固定資産減価償却率"/>
        <xdr:cNvSpPr txBox="1"/>
      </xdr:nvSpPr>
      <xdr:spPr>
        <a:xfrm>
          <a:off x="137420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490" name="n_2mainValue【学校施設】&#10;有形固定資産減価償却率"/>
        <xdr:cNvSpPr txBox="1"/>
      </xdr:nvSpPr>
      <xdr:spPr>
        <a:xfrm>
          <a:off x="12960994" y="987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15" name="直線コネクタ 514"/>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16"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17" name="直線コネクタ 516"/>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18"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19" name="直線コネクタ 518"/>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520"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21" name="フローチャート: 判断 520"/>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22" name="フローチャート: 判断 521"/>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23" name="フローチャート: 判断 522"/>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24" name="フローチャート: 判断 523"/>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530" name="楕円 529"/>
        <xdr:cNvSpPr/>
      </xdr:nvSpPr>
      <xdr:spPr>
        <a:xfrm>
          <a:off x="19900900" y="1005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531" name="【学校施設】&#10;一人当たり面積該当値テキスト"/>
        <xdr:cNvSpPr txBox="1"/>
      </xdr:nvSpPr>
      <xdr:spPr>
        <a:xfrm>
          <a:off x="19989800"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146050</xdr:rowOff>
    </xdr:from>
    <xdr:to>
      <xdr:col>112</xdr:col>
      <xdr:colOff>38100</xdr:colOff>
      <xdr:row>61</xdr:row>
      <xdr:rowOff>76200</xdr:rowOff>
    </xdr:to>
    <xdr:sp macro="" textlink="">
      <xdr:nvSpPr>
        <xdr:cNvPr id="532" name="楕円 531"/>
        <xdr:cNvSpPr/>
      </xdr:nvSpPr>
      <xdr:spPr>
        <a:xfrm>
          <a:off x="19157950" y="1005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25400</xdr:rowOff>
    </xdr:from>
    <xdr:to>
      <xdr:col>116</xdr:col>
      <xdr:colOff>63500</xdr:colOff>
      <xdr:row>61</xdr:row>
      <xdr:rowOff>26670</xdr:rowOff>
    </xdr:to>
    <xdr:cxnSp macro="">
      <xdr:nvCxnSpPr>
        <xdr:cNvPr id="533" name="直線コネクタ 532"/>
        <xdr:cNvCxnSpPr/>
      </xdr:nvCxnSpPr>
      <xdr:spPr>
        <a:xfrm>
          <a:off x="19202400" y="10102850"/>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142240</xdr:rowOff>
    </xdr:from>
    <xdr:to>
      <xdr:col>107</xdr:col>
      <xdr:colOff>101600</xdr:colOff>
      <xdr:row>61</xdr:row>
      <xdr:rowOff>72390</xdr:rowOff>
    </xdr:to>
    <xdr:sp macro="" textlink="">
      <xdr:nvSpPr>
        <xdr:cNvPr id="534" name="楕円 533"/>
        <xdr:cNvSpPr/>
      </xdr:nvSpPr>
      <xdr:spPr>
        <a:xfrm>
          <a:off x="18345150" y="10054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21590</xdr:rowOff>
    </xdr:from>
    <xdr:to>
      <xdr:col>111</xdr:col>
      <xdr:colOff>177800</xdr:colOff>
      <xdr:row>61</xdr:row>
      <xdr:rowOff>25400</xdr:rowOff>
    </xdr:to>
    <xdr:cxnSp macro="">
      <xdr:nvCxnSpPr>
        <xdr:cNvPr id="535" name="直線コネクタ 534"/>
        <xdr:cNvCxnSpPr/>
      </xdr:nvCxnSpPr>
      <xdr:spPr>
        <a:xfrm>
          <a:off x="18395950" y="1009904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36"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537"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538"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92727</xdr:rowOff>
    </xdr:from>
    <xdr:ext cx="469744" cy="259045"/>
    <xdr:sp macro="" textlink="">
      <xdr:nvSpPr>
        <xdr:cNvPr id="539" name="n_1mainValue【学校施設】&#10;一人当たり面積"/>
        <xdr:cNvSpPr txBox="1"/>
      </xdr:nvSpPr>
      <xdr:spPr>
        <a:xfrm>
          <a:off x="189802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88917</xdr:rowOff>
    </xdr:from>
    <xdr:ext cx="469744" cy="259045"/>
    <xdr:sp macro="" textlink="">
      <xdr:nvSpPr>
        <xdr:cNvPr id="540" name="n_2mainValue【学校施設】&#10;一人当たり面積"/>
        <xdr:cNvSpPr txBox="1"/>
      </xdr:nvSpPr>
      <xdr:spPr>
        <a:xfrm>
          <a:off x="181801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1" name="テキスト ボックス 55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52" name="直線コネクタ 551"/>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53" name="テキスト ボックス 552"/>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54" name="直線コネクタ 553"/>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55" name="テキスト ボックス 554"/>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56" name="直線コネクタ 555"/>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57" name="テキスト ボックス 556"/>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60" name="直線コネクタ 559"/>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61" name="テキスト ボックス 560"/>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62" name="直線コネクタ 561"/>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63" name="テキスト ボックス 562"/>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64" name="直線コネクタ 563"/>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65" name="テキスト ボックス 564"/>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69" name="直線コネクタ 568"/>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570"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571" name="直線コネクタ 570"/>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572"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573" name="直線コネクタ 572"/>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574" name="【児童館】&#10;有形固定資産減価償却率平均値テキスト"/>
        <xdr:cNvSpPr txBox="1"/>
      </xdr:nvSpPr>
      <xdr:spPr>
        <a:xfrm>
          <a:off x="14738350" y="1337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575" name="フローチャート: 判断 574"/>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576" name="フローチャート: 判断 575"/>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577" name="フローチャート: 判断 576"/>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578" name="フローチャート: 判断 577"/>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155893</xdr:rowOff>
    </xdr:from>
    <xdr:to>
      <xdr:col>85</xdr:col>
      <xdr:colOff>177800</xdr:colOff>
      <xdr:row>86</xdr:row>
      <xdr:rowOff>86043</xdr:rowOff>
    </xdr:to>
    <xdr:sp macro="" textlink="">
      <xdr:nvSpPr>
        <xdr:cNvPr id="584" name="楕円 583"/>
        <xdr:cNvSpPr/>
      </xdr:nvSpPr>
      <xdr:spPr>
        <a:xfrm>
          <a:off x="14649450" y="141957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70820</xdr:rowOff>
    </xdr:from>
    <xdr:ext cx="405111" cy="259045"/>
    <xdr:sp macro="" textlink="">
      <xdr:nvSpPr>
        <xdr:cNvPr id="585" name="【児童館】&#10;有形固定資産減価償却率該当値テキスト"/>
        <xdr:cNvSpPr txBox="1"/>
      </xdr:nvSpPr>
      <xdr:spPr>
        <a:xfrm>
          <a:off x="14738350" y="1411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586" name="楕円 585"/>
        <xdr:cNvSpPr/>
      </xdr:nvSpPr>
      <xdr:spPr>
        <a:xfrm>
          <a:off x="13887450" y="14175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15239</xdr:rowOff>
    </xdr:from>
    <xdr:to>
      <xdr:col>85</xdr:col>
      <xdr:colOff>127000</xdr:colOff>
      <xdr:row>86</xdr:row>
      <xdr:rowOff>35243</xdr:rowOff>
    </xdr:to>
    <xdr:cxnSp macro="">
      <xdr:nvCxnSpPr>
        <xdr:cNvPr id="587" name="直線コネクタ 586"/>
        <xdr:cNvCxnSpPr/>
      </xdr:nvCxnSpPr>
      <xdr:spPr>
        <a:xfrm>
          <a:off x="13938250" y="14220189"/>
          <a:ext cx="762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121602</xdr:rowOff>
    </xdr:from>
    <xdr:to>
      <xdr:col>76</xdr:col>
      <xdr:colOff>165100</xdr:colOff>
      <xdr:row>86</xdr:row>
      <xdr:rowOff>51752</xdr:rowOff>
    </xdr:to>
    <xdr:sp macro="" textlink="">
      <xdr:nvSpPr>
        <xdr:cNvPr id="588" name="楕円 587"/>
        <xdr:cNvSpPr/>
      </xdr:nvSpPr>
      <xdr:spPr>
        <a:xfrm>
          <a:off x="13093700" y="14161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952</xdr:rowOff>
    </xdr:from>
    <xdr:to>
      <xdr:col>81</xdr:col>
      <xdr:colOff>50800</xdr:colOff>
      <xdr:row>86</xdr:row>
      <xdr:rowOff>15239</xdr:rowOff>
    </xdr:to>
    <xdr:cxnSp macro="">
      <xdr:nvCxnSpPr>
        <xdr:cNvPr id="589" name="直線コネクタ 588"/>
        <xdr:cNvCxnSpPr/>
      </xdr:nvCxnSpPr>
      <xdr:spPr>
        <a:xfrm>
          <a:off x="13144500" y="14205902"/>
          <a:ext cx="79375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590" name="n_1ave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591"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592"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593" name="n_1mainValue【児童館】&#10;有形固定資産減価償却率"/>
        <xdr:cNvSpPr txBox="1"/>
      </xdr:nvSpPr>
      <xdr:spPr>
        <a:xfrm>
          <a:off x="13742044" y="1426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42879</xdr:rowOff>
    </xdr:from>
    <xdr:ext cx="405111" cy="259045"/>
    <xdr:sp macro="" textlink="">
      <xdr:nvSpPr>
        <xdr:cNvPr id="594" name="n_2mainValue【児童館】&#10;有形固定資産減価償却率"/>
        <xdr:cNvSpPr txBox="1"/>
      </xdr:nvSpPr>
      <xdr:spPr>
        <a:xfrm>
          <a:off x="12960994" y="1424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18" name="直線コネクタ 617"/>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9"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0" name="直線コネクタ 619"/>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21"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22" name="直線コネクタ 621"/>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23"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24" name="フローチャート: 判断 623"/>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25" name="フローチャート: 判断 624"/>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6" name="フローチャート: 判断 625"/>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27" name="フローチャート: 判断 626"/>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633" name="楕円 632"/>
        <xdr:cNvSpPr/>
      </xdr:nvSpPr>
      <xdr:spPr>
        <a:xfrm>
          <a:off x="199009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634" name="【児童館】&#10;一人当たり面積該当値テキスト"/>
        <xdr:cNvSpPr txBox="1"/>
      </xdr:nvSpPr>
      <xdr:spPr>
        <a:xfrm>
          <a:off x="19989800"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635" name="楕円 634"/>
        <xdr:cNvSpPr/>
      </xdr:nvSpPr>
      <xdr:spPr>
        <a:xfrm>
          <a:off x="191579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0</xdr:rowOff>
    </xdr:to>
    <xdr:cxnSp macro="">
      <xdr:nvCxnSpPr>
        <xdr:cNvPr id="636" name="直線コネクタ 635"/>
        <xdr:cNvCxnSpPr/>
      </xdr:nvCxnSpPr>
      <xdr:spPr>
        <a:xfrm>
          <a:off x="19202400" y="1318260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637" name="楕円 636"/>
        <xdr:cNvSpPr/>
      </xdr:nvSpPr>
      <xdr:spPr>
        <a:xfrm>
          <a:off x="1834515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638" name="直線コネクタ 637"/>
        <xdr:cNvCxnSpPr/>
      </xdr:nvCxnSpPr>
      <xdr:spPr>
        <a:xfrm>
          <a:off x="18395950" y="13182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39"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40"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41"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642" name="n_1mainValue【児童館】&#10;一人当たり面積"/>
        <xdr:cNvSpPr txBox="1"/>
      </xdr:nvSpPr>
      <xdr:spPr>
        <a:xfrm>
          <a:off x="189802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643" name="n_2mainValue【児童館】&#10;一人当たり面積"/>
        <xdr:cNvSpPr txBox="1"/>
      </xdr:nvSpPr>
      <xdr:spPr>
        <a:xfrm>
          <a:off x="181801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4" name="テキスト ボックス 65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6" name="テキスト ボックス 65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2" name="テキスト ボックス 66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666" name="直線コネクタ 665"/>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667"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668" name="直線コネクタ 667"/>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69"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70" name="直線コネクタ 669"/>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671" name="【公民館】&#10;有形固定資産減価償却率平均値テキスト"/>
        <xdr:cNvSpPr txBox="1"/>
      </xdr:nvSpPr>
      <xdr:spPr>
        <a:xfrm>
          <a:off x="1473835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72" name="フローチャート: 判断 671"/>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73" name="フローチャート: 判断 672"/>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4" name="フローチャート: 判断 673"/>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75" name="フローチャート: 判断 674"/>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157987</xdr:rowOff>
    </xdr:from>
    <xdr:to>
      <xdr:col>85</xdr:col>
      <xdr:colOff>177800</xdr:colOff>
      <xdr:row>105</xdr:row>
      <xdr:rowOff>88137</xdr:rowOff>
    </xdr:to>
    <xdr:sp macro="" textlink="">
      <xdr:nvSpPr>
        <xdr:cNvPr id="681" name="楕円 680"/>
        <xdr:cNvSpPr/>
      </xdr:nvSpPr>
      <xdr:spPr>
        <a:xfrm>
          <a:off x="14649450" y="174172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136414</xdr:rowOff>
    </xdr:from>
    <xdr:ext cx="405111" cy="259045"/>
    <xdr:sp macro="" textlink="">
      <xdr:nvSpPr>
        <xdr:cNvPr id="682" name="【公民館】&#10;有形固定資産減価償却率該当値テキスト"/>
        <xdr:cNvSpPr txBox="1"/>
      </xdr:nvSpPr>
      <xdr:spPr>
        <a:xfrm>
          <a:off x="14738350" y="1739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146558</xdr:rowOff>
    </xdr:from>
    <xdr:to>
      <xdr:col>81</xdr:col>
      <xdr:colOff>101600</xdr:colOff>
      <xdr:row>105</xdr:row>
      <xdr:rowOff>76708</xdr:rowOff>
    </xdr:to>
    <xdr:sp macro="" textlink="">
      <xdr:nvSpPr>
        <xdr:cNvPr id="683" name="楕円 682"/>
        <xdr:cNvSpPr/>
      </xdr:nvSpPr>
      <xdr:spPr>
        <a:xfrm>
          <a:off x="1388745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25908</xdr:rowOff>
    </xdr:from>
    <xdr:to>
      <xdr:col>85</xdr:col>
      <xdr:colOff>127000</xdr:colOff>
      <xdr:row>105</xdr:row>
      <xdr:rowOff>37337</xdr:rowOff>
    </xdr:to>
    <xdr:cxnSp macro="">
      <xdr:nvCxnSpPr>
        <xdr:cNvPr id="684" name="直線コネクタ 683"/>
        <xdr:cNvCxnSpPr/>
      </xdr:nvCxnSpPr>
      <xdr:spPr>
        <a:xfrm>
          <a:off x="13938250" y="17456658"/>
          <a:ext cx="762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29972</xdr:rowOff>
    </xdr:from>
    <xdr:to>
      <xdr:col>76</xdr:col>
      <xdr:colOff>165100</xdr:colOff>
      <xdr:row>105</xdr:row>
      <xdr:rowOff>131572</xdr:rowOff>
    </xdr:to>
    <xdr:sp macro="" textlink="">
      <xdr:nvSpPr>
        <xdr:cNvPr id="685" name="楕円 684"/>
        <xdr:cNvSpPr/>
      </xdr:nvSpPr>
      <xdr:spPr>
        <a:xfrm>
          <a:off x="13093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25908</xdr:rowOff>
    </xdr:from>
    <xdr:to>
      <xdr:col>81</xdr:col>
      <xdr:colOff>50800</xdr:colOff>
      <xdr:row>105</xdr:row>
      <xdr:rowOff>80772</xdr:rowOff>
    </xdr:to>
    <xdr:cxnSp macro="">
      <xdr:nvCxnSpPr>
        <xdr:cNvPr id="686" name="直線コネクタ 685"/>
        <xdr:cNvCxnSpPr/>
      </xdr:nvCxnSpPr>
      <xdr:spPr>
        <a:xfrm flipV="1">
          <a:off x="13144500" y="17456658"/>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87" name="n_1aveValue【公民館】&#10;有形固定資産減価償却率"/>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8" name="n_2aveValue【公民館】&#10;有形固定資産減価償却率"/>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689"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67835</xdr:rowOff>
    </xdr:from>
    <xdr:ext cx="405111" cy="259045"/>
    <xdr:sp macro="" textlink="">
      <xdr:nvSpPr>
        <xdr:cNvPr id="690" name="n_1mainValue【公民館】&#10;有形固定資産減価償却率"/>
        <xdr:cNvSpPr txBox="1"/>
      </xdr:nvSpPr>
      <xdr:spPr>
        <a:xfrm>
          <a:off x="13742044" y="1749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122699</xdr:rowOff>
    </xdr:from>
    <xdr:ext cx="405111" cy="259045"/>
    <xdr:sp macro="" textlink="">
      <xdr:nvSpPr>
        <xdr:cNvPr id="691" name="n_2mainValue【公民館】&#10;有形固定資産減価償却率"/>
        <xdr:cNvSpPr txBox="1"/>
      </xdr:nvSpPr>
      <xdr:spPr>
        <a:xfrm>
          <a:off x="12960994" y="1755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17" name="直線コネクタ 716"/>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8"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9" name="直線コネクタ 718"/>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20"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21" name="直線コネクタ 720"/>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722"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23" name="フローチャート: 判断 722"/>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24" name="フローチャート: 判断 723"/>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25" name="フローチャート: 判断 724"/>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26" name="フローチャート: 判断 725"/>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98879</xdr:rowOff>
    </xdr:from>
    <xdr:to>
      <xdr:col>116</xdr:col>
      <xdr:colOff>114300</xdr:colOff>
      <xdr:row>100</xdr:row>
      <xdr:rowOff>29029</xdr:rowOff>
    </xdr:to>
    <xdr:sp macro="" textlink="">
      <xdr:nvSpPr>
        <xdr:cNvPr id="732" name="楕円 731"/>
        <xdr:cNvSpPr/>
      </xdr:nvSpPr>
      <xdr:spPr>
        <a:xfrm>
          <a:off x="19900900" y="165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51906</xdr:rowOff>
    </xdr:from>
    <xdr:ext cx="469744" cy="259045"/>
    <xdr:sp macro="" textlink="">
      <xdr:nvSpPr>
        <xdr:cNvPr id="733" name="【公民館】&#10;一人当たり面積該当値テキスト"/>
        <xdr:cNvSpPr txBox="1"/>
      </xdr:nvSpPr>
      <xdr:spPr>
        <a:xfrm>
          <a:off x="19989800" y="164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98879</xdr:rowOff>
    </xdr:from>
    <xdr:to>
      <xdr:col>112</xdr:col>
      <xdr:colOff>38100</xdr:colOff>
      <xdr:row>100</xdr:row>
      <xdr:rowOff>29029</xdr:rowOff>
    </xdr:to>
    <xdr:sp macro="" textlink="">
      <xdr:nvSpPr>
        <xdr:cNvPr id="734" name="楕円 733"/>
        <xdr:cNvSpPr/>
      </xdr:nvSpPr>
      <xdr:spPr>
        <a:xfrm>
          <a:off x="19157950" y="16500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149679</xdr:rowOff>
    </xdr:from>
    <xdr:to>
      <xdr:col>116</xdr:col>
      <xdr:colOff>63500</xdr:colOff>
      <xdr:row>99</xdr:row>
      <xdr:rowOff>149679</xdr:rowOff>
    </xdr:to>
    <xdr:cxnSp macro="">
      <xdr:nvCxnSpPr>
        <xdr:cNvPr id="735" name="直線コネクタ 734"/>
        <xdr:cNvCxnSpPr/>
      </xdr:nvCxnSpPr>
      <xdr:spPr>
        <a:xfrm>
          <a:off x="19202400" y="165517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98879</xdr:rowOff>
    </xdr:from>
    <xdr:to>
      <xdr:col>107</xdr:col>
      <xdr:colOff>101600</xdr:colOff>
      <xdr:row>100</xdr:row>
      <xdr:rowOff>29029</xdr:rowOff>
    </xdr:to>
    <xdr:sp macro="" textlink="">
      <xdr:nvSpPr>
        <xdr:cNvPr id="736" name="楕円 735"/>
        <xdr:cNvSpPr/>
      </xdr:nvSpPr>
      <xdr:spPr>
        <a:xfrm>
          <a:off x="18345150" y="165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149679</xdr:rowOff>
    </xdr:from>
    <xdr:to>
      <xdr:col>111</xdr:col>
      <xdr:colOff>177800</xdr:colOff>
      <xdr:row>99</xdr:row>
      <xdr:rowOff>149679</xdr:rowOff>
    </xdr:to>
    <xdr:cxnSp macro="">
      <xdr:nvCxnSpPr>
        <xdr:cNvPr id="737" name="直線コネクタ 736"/>
        <xdr:cNvCxnSpPr/>
      </xdr:nvCxnSpPr>
      <xdr:spPr>
        <a:xfrm>
          <a:off x="18395950" y="165517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738"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739"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740" name="n_3aveValue【公民館】&#10;一人当たり面積"/>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45556</xdr:rowOff>
    </xdr:from>
    <xdr:ext cx="469744" cy="259045"/>
    <xdr:sp macro="" textlink="">
      <xdr:nvSpPr>
        <xdr:cNvPr id="741" name="n_1mainValue【公民館】&#10;一人当たり面積"/>
        <xdr:cNvSpPr txBox="1"/>
      </xdr:nvSpPr>
      <xdr:spPr>
        <a:xfrm>
          <a:off x="18980227" y="1627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45556</xdr:rowOff>
    </xdr:from>
    <xdr:ext cx="469744" cy="259045"/>
    <xdr:sp macro="" textlink="">
      <xdr:nvSpPr>
        <xdr:cNvPr id="742" name="n_2mainValue【公民館】&#10;一人当たり面積"/>
        <xdr:cNvSpPr txBox="1"/>
      </xdr:nvSpPr>
      <xdr:spPr>
        <a:xfrm>
          <a:off x="18180127" y="1627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本市の有形固定資産減価償却率は、全体としては類似団体と同程度で推移している。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については、新規道路改良工事により償却資産が増加し、結果として減価償却率は低下した。また、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についても、新設の建築工事により償却資産が増加し、減価償却率が低下した。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仙台市公共施設総合マネジメントプラン」に基づき、安心して利用できる公共施設を将来にわたり持続的に提供していくため、引き続き効率的・効果的な都市経営に資する公共施設マネジメントに取り組んでいく。</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1" name="楕円 70"/>
        <xdr:cNvSpPr/>
      </xdr:nvSpPr>
      <xdr:spPr>
        <a:xfrm>
          <a:off x="4127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59707</xdr:rowOff>
    </xdr:from>
    <xdr:ext cx="405111" cy="259045"/>
    <xdr:sp macro="" textlink="">
      <xdr:nvSpPr>
        <xdr:cNvPr id="72" name="【図書館】&#10;有形固定資産減価償却率該当値テキスト"/>
        <xdr:cNvSpPr txBox="1"/>
      </xdr:nvSpPr>
      <xdr:spPr>
        <a:xfrm>
          <a:off x="42164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xdr:cNvSpPr/>
      </xdr:nvSpPr>
      <xdr:spPr>
        <a:xfrm>
          <a:off x="3384550" y="639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167640</xdr:rowOff>
    </xdr:to>
    <xdr:cxnSp macro="">
      <xdr:nvCxnSpPr>
        <xdr:cNvPr id="74" name="直線コネクタ 73"/>
        <xdr:cNvCxnSpPr/>
      </xdr:nvCxnSpPr>
      <xdr:spPr>
        <a:xfrm flipV="1">
          <a:off x="3429000" y="636778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5" name="楕円 74"/>
        <xdr:cNvSpPr/>
      </xdr:nvSpPr>
      <xdr:spPr>
        <a:xfrm>
          <a:off x="257175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72390</xdr:rowOff>
    </xdr:to>
    <xdr:cxnSp macro="">
      <xdr:nvCxnSpPr>
        <xdr:cNvPr id="76" name="直線コネクタ 75"/>
        <xdr:cNvCxnSpPr/>
      </xdr:nvCxnSpPr>
      <xdr:spPr>
        <a:xfrm flipV="1">
          <a:off x="2622550" y="644779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7" name="n_1aveValue【図書館】&#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78" name="n_2aveValue【図書館】&#10;有形固定資産減価償却率"/>
        <xdr:cNvSpPr txBox="1"/>
      </xdr:nvSpPr>
      <xdr:spPr>
        <a:xfrm>
          <a:off x="2439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0" name="n_1mainValue【図書館】&#10;有形固定資産減価償却率"/>
        <xdr:cNvSpPr txBox="1"/>
      </xdr:nvSpPr>
      <xdr:spPr>
        <a:xfrm>
          <a:off x="32391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81" name="n_2mainValue【図書館】&#10;有形固定資産減価償却率"/>
        <xdr:cNvSpPr txBox="1"/>
      </xdr:nvSpPr>
      <xdr:spPr>
        <a:xfrm>
          <a:off x="24390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2" name="フローチャート: 判断 111"/>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3" name="フローチャート: 判断 112"/>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楕円 118"/>
        <xdr:cNvSpPr/>
      </xdr:nvSpPr>
      <xdr:spPr>
        <a:xfrm>
          <a:off x="9398000" y="6504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0" name="【図書館】&#10;一人当たり面積該当値テキスト"/>
        <xdr:cNvSpPr txBox="1"/>
      </xdr:nvSpPr>
      <xdr:spPr>
        <a:xfrm>
          <a:off x="946785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1" name="楕円 120"/>
        <xdr:cNvSpPr/>
      </xdr:nvSpPr>
      <xdr:spPr>
        <a:xfrm>
          <a:off x="86360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2" name="直線コネクタ 121"/>
        <xdr:cNvCxnSpPr/>
      </xdr:nvCxnSpPr>
      <xdr:spPr>
        <a:xfrm>
          <a:off x="8686800" y="65557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3" name="楕円 122"/>
        <xdr:cNvSpPr/>
      </xdr:nvSpPr>
      <xdr:spPr>
        <a:xfrm>
          <a:off x="78422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156210</xdr:rowOff>
    </xdr:to>
    <xdr:cxnSp macro="">
      <xdr:nvCxnSpPr>
        <xdr:cNvPr id="124" name="直線コネクタ 123"/>
        <xdr:cNvCxnSpPr/>
      </xdr:nvCxnSpPr>
      <xdr:spPr>
        <a:xfrm flipV="1">
          <a:off x="7886700" y="655574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5"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26"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27"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8" name="n_1mainValue【図書館】&#10;一人当たり面積"/>
        <xdr:cNvSpPr txBox="1"/>
      </xdr:nvSpPr>
      <xdr:spPr>
        <a:xfrm>
          <a:off x="845827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9" name="n_2mainValue【図書館】&#10;一人当たり面積"/>
        <xdr:cNvSpPr txBox="1"/>
      </xdr:nvSpPr>
      <xdr:spPr>
        <a:xfrm>
          <a:off x="76772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2" name="直線コネクタ 151"/>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3"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4" name="直線コネクタ 153"/>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55"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56" name="直線コネクタ 155"/>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7"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フローチャート: 判断 157"/>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59" name="フローチャート: 判断 158"/>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0" name="フローチャート: 判断 159"/>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1" name="フローチャート: 判断 160"/>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67" name="楕円 166"/>
        <xdr:cNvSpPr/>
      </xdr:nvSpPr>
      <xdr:spPr>
        <a:xfrm>
          <a:off x="4127500" y="101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68" name="【体育館・プール】&#10;有形固定資産減価償却率該当値テキスト"/>
        <xdr:cNvSpPr txBox="1"/>
      </xdr:nvSpPr>
      <xdr:spPr>
        <a:xfrm>
          <a:off x="4216400" y="1010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106934</xdr:rowOff>
    </xdr:from>
    <xdr:to>
      <xdr:col>20</xdr:col>
      <xdr:colOff>38100</xdr:colOff>
      <xdr:row>62</xdr:row>
      <xdr:rowOff>37084</xdr:rowOff>
    </xdr:to>
    <xdr:sp macro="" textlink="">
      <xdr:nvSpPr>
        <xdr:cNvPr id="169" name="楕円 168"/>
        <xdr:cNvSpPr/>
      </xdr:nvSpPr>
      <xdr:spPr>
        <a:xfrm>
          <a:off x="3384550" y="101843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61</xdr:row>
      <xdr:rowOff>157734</xdr:rowOff>
    </xdr:to>
    <xdr:cxnSp macro="">
      <xdr:nvCxnSpPr>
        <xdr:cNvPr id="170" name="直線コネクタ 169"/>
        <xdr:cNvCxnSpPr/>
      </xdr:nvCxnSpPr>
      <xdr:spPr>
        <a:xfrm flipV="1">
          <a:off x="3429000" y="10175748"/>
          <a:ext cx="7493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22352</xdr:rowOff>
    </xdr:from>
    <xdr:to>
      <xdr:col>15</xdr:col>
      <xdr:colOff>101600</xdr:colOff>
      <xdr:row>62</xdr:row>
      <xdr:rowOff>123952</xdr:rowOff>
    </xdr:to>
    <xdr:sp macro="" textlink="">
      <xdr:nvSpPr>
        <xdr:cNvPr id="171" name="楕円 170"/>
        <xdr:cNvSpPr/>
      </xdr:nvSpPr>
      <xdr:spPr>
        <a:xfrm>
          <a:off x="2571750" y="102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157734</xdr:rowOff>
    </xdr:from>
    <xdr:to>
      <xdr:col>19</xdr:col>
      <xdr:colOff>177800</xdr:colOff>
      <xdr:row>62</xdr:row>
      <xdr:rowOff>73152</xdr:rowOff>
    </xdr:to>
    <xdr:cxnSp macro="">
      <xdr:nvCxnSpPr>
        <xdr:cNvPr id="172" name="直線コネクタ 171"/>
        <xdr:cNvCxnSpPr/>
      </xdr:nvCxnSpPr>
      <xdr:spPr>
        <a:xfrm flipV="1">
          <a:off x="2622550" y="10235184"/>
          <a:ext cx="80645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73"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74"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7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28211</xdr:rowOff>
    </xdr:from>
    <xdr:ext cx="405111" cy="259045"/>
    <xdr:sp macro="" textlink="">
      <xdr:nvSpPr>
        <xdr:cNvPr id="176" name="n_1mainValue【体育館・プール】&#10;有形固定資産減価償却率"/>
        <xdr:cNvSpPr txBox="1"/>
      </xdr:nvSpPr>
      <xdr:spPr>
        <a:xfrm>
          <a:off x="3239144" y="10270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115079</xdr:rowOff>
    </xdr:from>
    <xdr:ext cx="405111" cy="259045"/>
    <xdr:sp macro="" textlink="">
      <xdr:nvSpPr>
        <xdr:cNvPr id="177" name="n_2mainValue【体育館・プール】&#10;有形固定資産減価償却率"/>
        <xdr:cNvSpPr txBox="1"/>
      </xdr:nvSpPr>
      <xdr:spPr>
        <a:xfrm>
          <a:off x="2439044" y="1035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04" name="直線コネクタ 203"/>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05"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06" name="直線コネクタ 205"/>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07"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08" name="直線コネクタ 207"/>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09"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0" name="フローチャート: 判断 209"/>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11" name="フローチャート: 判断 210"/>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12" name="フローチャート: 判断 211"/>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3" name="フローチャート: 判断 212"/>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115207</xdr:rowOff>
    </xdr:from>
    <xdr:to>
      <xdr:col>55</xdr:col>
      <xdr:colOff>50800</xdr:colOff>
      <xdr:row>62</xdr:row>
      <xdr:rowOff>45357</xdr:rowOff>
    </xdr:to>
    <xdr:sp macro="" textlink="">
      <xdr:nvSpPr>
        <xdr:cNvPr id="219" name="楕円 218"/>
        <xdr:cNvSpPr/>
      </xdr:nvSpPr>
      <xdr:spPr>
        <a:xfrm>
          <a:off x="9398000" y="10192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138084</xdr:rowOff>
    </xdr:from>
    <xdr:ext cx="469744" cy="259045"/>
    <xdr:sp macro="" textlink="">
      <xdr:nvSpPr>
        <xdr:cNvPr id="220" name="【体育館・プール】&#10;一人当たり面積該当値テキスト"/>
        <xdr:cNvSpPr txBox="1"/>
      </xdr:nvSpPr>
      <xdr:spPr>
        <a:xfrm>
          <a:off x="9467850"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115207</xdr:rowOff>
    </xdr:from>
    <xdr:to>
      <xdr:col>50</xdr:col>
      <xdr:colOff>165100</xdr:colOff>
      <xdr:row>62</xdr:row>
      <xdr:rowOff>45357</xdr:rowOff>
    </xdr:to>
    <xdr:sp macro="" textlink="">
      <xdr:nvSpPr>
        <xdr:cNvPr id="221" name="楕円 220"/>
        <xdr:cNvSpPr/>
      </xdr:nvSpPr>
      <xdr:spPr>
        <a:xfrm>
          <a:off x="8636000" y="10192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166007</xdr:rowOff>
    </xdr:from>
    <xdr:to>
      <xdr:col>55</xdr:col>
      <xdr:colOff>0</xdr:colOff>
      <xdr:row>61</xdr:row>
      <xdr:rowOff>166007</xdr:rowOff>
    </xdr:to>
    <xdr:cxnSp macro="">
      <xdr:nvCxnSpPr>
        <xdr:cNvPr id="222" name="直線コネクタ 221"/>
        <xdr:cNvCxnSpPr/>
      </xdr:nvCxnSpPr>
      <xdr:spPr>
        <a:xfrm>
          <a:off x="8686800" y="102434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115207</xdr:rowOff>
    </xdr:from>
    <xdr:to>
      <xdr:col>46</xdr:col>
      <xdr:colOff>38100</xdr:colOff>
      <xdr:row>62</xdr:row>
      <xdr:rowOff>45357</xdr:rowOff>
    </xdr:to>
    <xdr:sp macro="" textlink="">
      <xdr:nvSpPr>
        <xdr:cNvPr id="223" name="楕円 222"/>
        <xdr:cNvSpPr/>
      </xdr:nvSpPr>
      <xdr:spPr>
        <a:xfrm>
          <a:off x="7842250" y="10192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166007</xdr:rowOff>
    </xdr:from>
    <xdr:to>
      <xdr:col>50</xdr:col>
      <xdr:colOff>114300</xdr:colOff>
      <xdr:row>61</xdr:row>
      <xdr:rowOff>166007</xdr:rowOff>
    </xdr:to>
    <xdr:cxnSp macro="">
      <xdr:nvCxnSpPr>
        <xdr:cNvPr id="224" name="直線コネクタ 223"/>
        <xdr:cNvCxnSpPr/>
      </xdr:nvCxnSpPr>
      <xdr:spPr>
        <a:xfrm>
          <a:off x="7886700" y="102434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5"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26"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27"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61884</xdr:rowOff>
    </xdr:from>
    <xdr:ext cx="469744" cy="259045"/>
    <xdr:sp macro="" textlink="">
      <xdr:nvSpPr>
        <xdr:cNvPr id="228" name="n_1mainValue【体育館・プール】&#10;一人当たり面積"/>
        <xdr:cNvSpPr txBox="1"/>
      </xdr:nvSpPr>
      <xdr:spPr>
        <a:xfrm>
          <a:off x="8458277" y="99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61884</xdr:rowOff>
    </xdr:from>
    <xdr:ext cx="469744" cy="259045"/>
    <xdr:sp macro="" textlink="">
      <xdr:nvSpPr>
        <xdr:cNvPr id="229" name="n_2mainValue【体育館・プール】&#10;一人当たり面積"/>
        <xdr:cNvSpPr txBox="1"/>
      </xdr:nvSpPr>
      <xdr:spPr>
        <a:xfrm>
          <a:off x="7677227" y="99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56" name="直線コネクタ 255"/>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57"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58" name="直線コネクタ 257"/>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59"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60" name="直線コネクタ 259"/>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61"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62" name="フローチャート: 判断 261"/>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63" name="フローチャート: 判断 262"/>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64" name="フローチャート: 判断 263"/>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65" name="フローチャート: 判断 264"/>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271" name="楕円 270"/>
        <xdr:cNvSpPr/>
      </xdr:nvSpPr>
      <xdr:spPr>
        <a:xfrm>
          <a:off x="4127500" y="13946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272" name="【福祉施設】&#10;有形固定資産減価償却率該当値テキスト"/>
        <xdr:cNvSpPr txBox="1"/>
      </xdr:nvSpPr>
      <xdr:spPr>
        <a:xfrm>
          <a:off x="4216400"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34652</xdr:rowOff>
    </xdr:from>
    <xdr:to>
      <xdr:col>20</xdr:col>
      <xdr:colOff>38100</xdr:colOff>
      <xdr:row>83</xdr:row>
      <xdr:rowOff>136252</xdr:rowOff>
    </xdr:to>
    <xdr:sp macro="" textlink="">
      <xdr:nvSpPr>
        <xdr:cNvPr id="273" name="楕円 272"/>
        <xdr:cNvSpPr/>
      </xdr:nvSpPr>
      <xdr:spPr>
        <a:xfrm>
          <a:off x="3384550" y="13744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85452</xdr:rowOff>
    </xdr:from>
    <xdr:to>
      <xdr:col>24</xdr:col>
      <xdr:colOff>63500</xdr:colOff>
      <xdr:row>84</xdr:row>
      <xdr:rowOff>123008</xdr:rowOff>
    </xdr:to>
    <xdr:cxnSp macro="">
      <xdr:nvCxnSpPr>
        <xdr:cNvPr id="274" name="直線コネクタ 273"/>
        <xdr:cNvCxnSpPr/>
      </xdr:nvCxnSpPr>
      <xdr:spPr>
        <a:xfrm>
          <a:off x="3429000" y="13795102"/>
          <a:ext cx="749300" cy="20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5" name="楕円 274"/>
        <xdr:cNvSpPr/>
      </xdr:nvSpPr>
      <xdr:spPr>
        <a:xfrm>
          <a:off x="257175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163830</xdr:rowOff>
    </xdr:to>
    <xdr:cxnSp macro="">
      <xdr:nvCxnSpPr>
        <xdr:cNvPr id="276" name="直線コネクタ 275"/>
        <xdr:cNvCxnSpPr/>
      </xdr:nvCxnSpPr>
      <xdr:spPr>
        <a:xfrm flipV="1">
          <a:off x="2622550" y="13795102"/>
          <a:ext cx="80645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77"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8"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79"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127379</xdr:rowOff>
    </xdr:from>
    <xdr:ext cx="405111" cy="259045"/>
    <xdr:sp macro="" textlink="">
      <xdr:nvSpPr>
        <xdr:cNvPr id="280" name="n_1mainValue【福祉施設】&#10;有形固定資産減価償却率"/>
        <xdr:cNvSpPr txBox="1"/>
      </xdr:nvSpPr>
      <xdr:spPr>
        <a:xfrm>
          <a:off x="3239144" y="1383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81" name="n_2mainValue【福祉施設】&#10;有形固定資産減価償却率"/>
        <xdr:cNvSpPr txBox="1"/>
      </xdr:nvSpPr>
      <xdr:spPr>
        <a:xfrm>
          <a:off x="2439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07" name="直線コネクタ 306"/>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08"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09" name="直線コネクタ 308"/>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0"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11" name="直線コネクタ 310"/>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12"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3" name="フローチャート: 判断 312"/>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14" name="フローチャート: 判断 313"/>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5" name="フローチャート: 判断 314"/>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16" name="フローチャート: 判断 315"/>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22" name="楕円 321"/>
        <xdr:cNvSpPr/>
      </xdr:nvSpPr>
      <xdr:spPr>
        <a:xfrm>
          <a:off x="939800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8363</xdr:rowOff>
    </xdr:from>
    <xdr:ext cx="469744" cy="259045"/>
    <xdr:sp macro="" textlink="">
      <xdr:nvSpPr>
        <xdr:cNvPr id="323" name="【福祉施設】&#10;一人当たり面積該当値テキスト"/>
        <xdr:cNvSpPr txBox="1"/>
      </xdr:nvSpPr>
      <xdr:spPr>
        <a:xfrm>
          <a:off x="9467850" y="140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24" name="楕円 323"/>
        <xdr:cNvSpPr/>
      </xdr:nvSpPr>
      <xdr:spPr>
        <a:xfrm>
          <a:off x="86360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25" name="直線コネクタ 324"/>
        <xdr:cNvCxnSpPr/>
      </xdr:nvCxnSpPr>
      <xdr:spPr>
        <a:xfrm>
          <a:off x="8686800" y="141840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26" name="楕円 325"/>
        <xdr:cNvSpPr/>
      </xdr:nvSpPr>
      <xdr:spPr>
        <a:xfrm>
          <a:off x="784225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144236</xdr:rowOff>
    </xdr:to>
    <xdr:cxnSp macro="">
      <xdr:nvCxnSpPr>
        <xdr:cNvPr id="327" name="直線コネクタ 326"/>
        <xdr:cNvCxnSpPr/>
      </xdr:nvCxnSpPr>
      <xdr:spPr>
        <a:xfrm>
          <a:off x="7886700" y="141840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28"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29"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0"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31" name="n_1mainValue【福祉施設】&#10;一人当たり面積"/>
        <xdr:cNvSpPr txBox="1"/>
      </xdr:nvSpPr>
      <xdr:spPr>
        <a:xfrm>
          <a:off x="845827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32" name="n_2mainValue【福祉施設】&#10;一人当たり面積"/>
        <xdr:cNvSpPr txBox="1"/>
      </xdr:nvSpPr>
      <xdr:spPr>
        <a:xfrm>
          <a:off x="76772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57" name="直線コネクタ 35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5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59" name="直線コネクタ 35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62"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63" name="フローチャート: 判断 36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64" name="フローチャート: 判断 36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65" name="フローチャート: 判断 36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6" name="フローチャート: 判断 36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636</xdr:rowOff>
    </xdr:from>
    <xdr:to>
      <xdr:col>24</xdr:col>
      <xdr:colOff>114300</xdr:colOff>
      <xdr:row>105</xdr:row>
      <xdr:rowOff>102236</xdr:rowOff>
    </xdr:to>
    <xdr:sp macro="" textlink="">
      <xdr:nvSpPr>
        <xdr:cNvPr id="372" name="楕円 371"/>
        <xdr:cNvSpPr/>
      </xdr:nvSpPr>
      <xdr:spPr>
        <a:xfrm>
          <a:off x="4127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23513</xdr:rowOff>
    </xdr:from>
    <xdr:ext cx="405111" cy="259045"/>
    <xdr:sp macro="" textlink="">
      <xdr:nvSpPr>
        <xdr:cNvPr id="373" name="【市民会館】&#10;有形固定資産減価償却率該当値テキスト"/>
        <xdr:cNvSpPr txBox="1"/>
      </xdr:nvSpPr>
      <xdr:spPr>
        <a:xfrm>
          <a:off x="42164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74" name="楕円 373"/>
        <xdr:cNvSpPr/>
      </xdr:nvSpPr>
      <xdr:spPr>
        <a:xfrm>
          <a:off x="3384550" y="17473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51436</xdr:rowOff>
    </xdr:from>
    <xdr:to>
      <xdr:col>24</xdr:col>
      <xdr:colOff>63500</xdr:colOff>
      <xdr:row>105</xdr:row>
      <xdr:rowOff>93345</xdr:rowOff>
    </xdr:to>
    <xdr:cxnSp macro="">
      <xdr:nvCxnSpPr>
        <xdr:cNvPr id="375" name="直線コネクタ 374"/>
        <xdr:cNvCxnSpPr/>
      </xdr:nvCxnSpPr>
      <xdr:spPr>
        <a:xfrm flipV="1">
          <a:off x="3429000" y="1748218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42545</xdr:rowOff>
    </xdr:from>
    <xdr:to>
      <xdr:col>15</xdr:col>
      <xdr:colOff>101600</xdr:colOff>
      <xdr:row>105</xdr:row>
      <xdr:rowOff>144145</xdr:rowOff>
    </xdr:to>
    <xdr:sp macro="" textlink="">
      <xdr:nvSpPr>
        <xdr:cNvPr id="376" name="楕円 375"/>
        <xdr:cNvSpPr/>
      </xdr:nvSpPr>
      <xdr:spPr>
        <a:xfrm>
          <a:off x="257175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93345</xdr:rowOff>
    </xdr:from>
    <xdr:to>
      <xdr:col>19</xdr:col>
      <xdr:colOff>177800</xdr:colOff>
      <xdr:row>105</xdr:row>
      <xdr:rowOff>93345</xdr:rowOff>
    </xdr:to>
    <xdr:cxnSp macro="">
      <xdr:nvCxnSpPr>
        <xdr:cNvPr id="377" name="直線コネクタ 376"/>
        <xdr:cNvCxnSpPr/>
      </xdr:nvCxnSpPr>
      <xdr:spPr>
        <a:xfrm>
          <a:off x="2622550" y="175240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78"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7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8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135272</xdr:rowOff>
    </xdr:from>
    <xdr:ext cx="405111" cy="259045"/>
    <xdr:sp macro="" textlink="">
      <xdr:nvSpPr>
        <xdr:cNvPr id="381" name="n_1mainValue【市民会館】&#10;有形固定資産減価償却率"/>
        <xdr:cNvSpPr txBox="1"/>
      </xdr:nvSpPr>
      <xdr:spPr>
        <a:xfrm>
          <a:off x="3239144" y="1756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82" name="n_2mainValue【市民会館】&#10;有形固定資産減価償却率"/>
        <xdr:cNvSpPr txBox="1"/>
      </xdr:nvSpPr>
      <xdr:spPr>
        <a:xfrm>
          <a:off x="24390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4" name="テキスト ボックス 393"/>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8" name="テキスト ボックス 397"/>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02" name="直線コネクタ 401"/>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03"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04" name="直線コネクタ 403"/>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05"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06" name="直線コネクタ 405"/>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7"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8" name="フローチャート: 判断 407"/>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09" name="フローチャート: 判断 408"/>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10" name="フローチャート: 判断 409"/>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11" name="フローチャート: 判断 410"/>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65405</xdr:rowOff>
    </xdr:from>
    <xdr:to>
      <xdr:col>55</xdr:col>
      <xdr:colOff>50800</xdr:colOff>
      <xdr:row>102</xdr:row>
      <xdr:rowOff>167005</xdr:rowOff>
    </xdr:to>
    <xdr:sp macro="" textlink="">
      <xdr:nvSpPr>
        <xdr:cNvPr id="417" name="楕円 416"/>
        <xdr:cNvSpPr/>
      </xdr:nvSpPr>
      <xdr:spPr>
        <a:xfrm>
          <a:off x="9398000" y="16981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88282</xdr:rowOff>
    </xdr:from>
    <xdr:ext cx="469744" cy="259045"/>
    <xdr:sp macro="" textlink="">
      <xdr:nvSpPr>
        <xdr:cNvPr id="418" name="【市民会館】&#10;一人当たり面積該当値テキスト"/>
        <xdr:cNvSpPr txBox="1"/>
      </xdr:nvSpPr>
      <xdr:spPr>
        <a:xfrm>
          <a:off x="9467850"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19" name="楕円 418"/>
        <xdr:cNvSpPr/>
      </xdr:nvSpPr>
      <xdr:spPr>
        <a:xfrm>
          <a:off x="8636000" y="16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110489</xdr:rowOff>
    </xdr:from>
    <xdr:to>
      <xdr:col>55</xdr:col>
      <xdr:colOff>0</xdr:colOff>
      <xdr:row>102</xdr:row>
      <xdr:rowOff>116205</xdr:rowOff>
    </xdr:to>
    <xdr:cxnSp macro="">
      <xdr:nvCxnSpPr>
        <xdr:cNvPr id="420" name="直線コネクタ 419"/>
        <xdr:cNvCxnSpPr/>
      </xdr:nvCxnSpPr>
      <xdr:spPr>
        <a:xfrm>
          <a:off x="8686800" y="17026889"/>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59689</xdr:rowOff>
    </xdr:from>
    <xdr:to>
      <xdr:col>46</xdr:col>
      <xdr:colOff>38100</xdr:colOff>
      <xdr:row>102</xdr:row>
      <xdr:rowOff>161289</xdr:rowOff>
    </xdr:to>
    <xdr:sp macro="" textlink="">
      <xdr:nvSpPr>
        <xdr:cNvPr id="421" name="楕円 420"/>
        <xdr:cNvSpPr/>
      </xdr:nvSpPr>
      <xdr:spPr>
        <a:xfrm>
          <a:off x="7842250" y="16976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110489</xdr:rowOff>
    </xdr:to>
    <xdr:cxnSp macro="">
      <xdr:nvCxnSpPr>
        <xdr:cNvPr id="422" name="直線コネクタ 421"/>
        <xdr:cNvCxnSpPr/>
      </xdr:nvCxnSpPr>
      <xdr:spPr>
        <a:xfrm>
          <a:off x="7886700" y="170268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23"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24"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25"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26" name="n_1mainValue【市民会館】&#10;一人当たり面積"/>
        <xdr:cNvSpPr txBox="1"/>
      </xdr:nvSpPr>
      <xdr:spPr>
        <a:xfrm>
          <a:off x="8458277" y="167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6366</xdr:rowOff>
    </xdr:from>
    <xdr:ext cx="469744" cy="259045"/>
    <xdr:sp macro="" textlink="">
      <xdr:nvSpPr>
        <xdr:cNvPr id="427" name="n_2mainValue【市民会館】&#10;一人当たり面積"/>
        <xdr:cNvSpPr txBox="1"/>
      </xdr:nvSpPr>
      <xdr:spPr>
        <a:xfrm>
          <a:off x="7677227" y="167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52" name="直線コネクタ 451"/>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53"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54" name="直線コネクタ 453"/>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5"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6" name="直線コネクタ 455"/>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57" name="【一般廃棄物処理施設】&#10;有形固定資産減価償却率平均値テキスト"/>
        <xdr:cNvSpPr txBox="1"/>
      </xdr:nvSpPr>
      <xdr:spPr>
        <a:xfrm>
          <a:off x="14738350" y="590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58" name="フローチャート: 判断 457"/>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59" name="フローチャート: 判断 458"/>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0" name="フローチャート: 判断 459"/>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61" name="フローチャート: 判断 460"/>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132080</xdr:rowOff>
    </xdr:from>
    <xdr:to>
      <xdr:col>85</xdr:col>
      <xdr:colOff>177800</xdr:colOff>
      <xdr:row>35</xdr:row>
      <xdr:rowOff>62230</xdr:rowOff>
    </xdr:to>
    <xdr:sp macro="" textlink="">
      <xdr:nvSpPr>
        <xdr:cNvPr id="467" name="楕円 466"/>
        <xdr:cNvSpPr/>
      </xdr:nvSpPr>
      <xdr:spPr>
        <a:xfrm>
          <a:off x="14649450" y="5751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154957</xdr:rowOff>
    </xdr:from>
    <xdr:ext cx="405111" cy="259045"/>
    <xdr:sp macro="" textlink="">
      <xdr:nvSpPr>
        <xdr:cNvPr id="468" name="【一般廃棄物処理施設】&#10;有形固定資産減価償却率該当値テキスト"/>
        <xdr:cNvSpPr txBox="1"/>
      </xdr:nvSpPr>
      <xdr:spPr>
        <a:xfrm>
          <a:off x="14738350"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xdr:rowOff>
    </xdr:from>
    <xdr:to>
      <xdr:col>81</xdr:col>
      <xdr:colOff>101600</xdr:colOff>
      <xdr:row>35</xdr:row>
      <xdr:rowOff>107950</xdr:rowOff>
    </xdr:to>
    <xdr:sp macro="" textlink="">
      <xdr:nvSpPr>
        <xdr:cNvPr id="469" name="楕円 468"/>
        <xdr:cNvSpPr/>
      </xdr:nvSpPr>
      <xdr:spPr>
        <a:xfrm>
          <a:off x="1388745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xdr:rowOff>
    </xdr:from>
    <xdr:to>
      <xdr:col>85</xdr:col>
      <xdr:colOff>127000</xdr:colOff>
      <xdr:row>35</xdr:row>
      <xdr:rowOff>57150</xdr:rowOff>
    </xdr:to>
    <xdr:cxnSp macro="">
      <xdr:nvCxnSpPr>
        <xdr:cNvPr id="470" name="直線コネクタ 469"/>
        <xdr:cNvCxnSpPr/>
      </xdr:nvCxnSpPr>
      <xdr:spPr>
        <a:xfrm flipV="1">
          <a:off x="13938250" y="579628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471" name="楕円 470"/>
        <xdr:cNvSpPr/>
      </xdr:nvSpPr>
      <xdr:spPr>
        <a:xfrm>
          <a:off x="13093700" y="5909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57150</xdr:rowOff>
    </xdr:from>
    <xdr:to>
      <xdr:col>81</xdr:col>
      <xdr:colOff>50800</xdr:colOff>
      <xdr:row>36</xdr:row>
      <xdr:rowOff>3810</xdr:rowOff>
    </xdr:to>
    <xdr:cxnSp macro="">
      <xdr:nvCxnSpPr>
        <xdr:cNvPr id="472" name="直線コネクタ 471"/>
        <xdr:cNvCxnSpPr/>
      </xdr:nvCxnSpPr>
      <xdr:spPr>
        <a:xfrm flipV="1">
          <a:off x="13144500" y="5842000"/>
          <a:ext cx="79375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73" name="n_1aveValue【一般廃棄物処理施設】&#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74" name="n_2aveValue【一般廃棄物処理施設】&#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75"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124477</xdr:rowOff>
    </xdr:from>
    <xdr:ext cx="405111" cy="259045"/>
    <xdr:sp macro="" textlink="">
      <xdr:nvSpPr>
        <xdr:cNvPr id="476" name="n_1mainValue【一般廃棄物処理施設】&#10;有形固定資産減価償却率"/>
        <xdr:cNvSpPr txBox="1"/>
      </xdr:nvSpPr>
      <xdr:spPr>
        <a:xfrm>
          <a:off x="13742044"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477" name="n_2mainValue【一般廃棄物処理施設】&#10;有形固定資産減価償却率"/>
        <xdr:cNvSpPr txBox="1"/>
      </xdr:nvSpPr>
      <xdr:spPr>
        <a:xfrm>
          <a:off x="1296099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8" name="テキスト ボックス 487"/>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90" name="テキスト ボックス 489"/>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02" name="直線コネクタ 501"/>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03"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04" name="直線コネクタ 503"/>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05"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06" name="直線コネクタ 505"/>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07"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08" name="フローチャート: 判断 507"/>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09" name="フローチャート: 判断 508"/>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10" name="フローチャート: 判断 509"/>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11" name="フローチャート: 判断 510"/>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93656</xdr:rowOff>
    </xdr:from>
    <xdr:to>
      <xdr:col>116</xdr:col>
      <xdr:colOff>114300</xdr:colOff>
      <xdr:row>34</xdr:row>
      <xdr:rowOff>23806</xdr:rowOff>
    </xdr:to>
    <xdr:sp macro="" textlink="">
      <xdr:nvSpPr>
        <xdr:cNvPr id="517" name="楕円 516"/>
        <xdr:cNvSpPr/>
      </xdr:nvSpPr>
      <xdr:spPr>
        <a:xfrm>
          <a:off x="19900900" y="55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8583</xdr:rowOff>
    </xdr:from>
    <xdr:ext cx="534377" cy="259045"/>
    <xdr:sp macro="" textlink="">
      <xdr:nvSpPr>
        <xdr:cNvPr id="518" name="【一般廃棄物処理施設】&#10;一人当たり有形固定資産（償却資産）額該当値テキスト"/>
        <xdr:cNvSpPr txBox="1"/>
      </xdr:nvSpPr>
      <xdr:spPr>
        <a:xfrm>
          <a:off x="19989800" y="54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134480</xdr:rowOff>
    </xdr:from>
    <xdr:to>
      <xdr:col>112</xdr:col>
      <xdr:colOff>38100</xdr:colOff>
      <xdr:row>34</xdr:row>
      <xdr:rowOff>64630</xdr:rowOff>
    </xdr:to>
    <xdr:sp macro="" textlink="">
      <xdr:nvSpPr>
        <xdr:cNvPr id="519" name="楕円 518"/>
        <xdr:cNvSpPr/>
      </xdr:nvSpPr>
      <xdr:spPr>
        <a:xfrm>
          <a:off x="19157950" y="5589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144456</xdr:rowOff>
    </xdr:from>
    <xdr:to>
      <xdr:col>116</xdr:col>
      <xdr:colOff>63500</xdr:colOff>
      <xdr:row>34</xdr:row>
      <xdr:rowOff>13830</xdr:rowOff>
    </xdr:to>
    <xdr:cxnSp macro="">
      <xdr:nvCxnSpPr>
        <xdr:cNvPr id="520" name="直線コネクタ 519"/>
        <xdr:cNvCxnSpPr/>
      </xdr:nvCxnSpPr>
      <xdr:spPr>
        <a:xfrm flipV="1">
          <a:off x="19202400" y="5599106"/>
          <a:ext cx="7493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131166</xdr:rowOff>
    </xdr:from>
    <xdr:to>
      <xdr:col>107</xdr:col>
      <xdr:colOff>101600</xdr:colOff>
      <xdr:row>34</xdr:row>
      <xdr:rowOff>61316</xdr:rowOff>
    </xdr:to>
    <xdr:sp macro="" textlink="">
      <xdr:nvSpPr>
        <xdr:cNvPr id="521" name="楕円 520"/>
        <xdr:cNvSpPr/>
      </xdr:nvSpPr>
      <xdr:spPr>
        <a:xfrm>
          <a:off x="18345150" y="5585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10516</xdr:rowOff>
    </xdr:from>
    <xdr:to>
      <xdr:col>111</xdr:col>
      <xdr:colOff>177800</xdr:colOff>
      <xdr:row>34</xdr:row>
      <xdr:rowOff>13830</xdr:rowOff>
    </xdr:to>
    <xdr:cxnSp macro="">
      <xdr:nvCxnSpPr>
        <xdr:cNvPr id="522" name="直線コネクタ 521"/>
        <xdr:cNvCxnSpPr/>
      </xdr:nvCxnSpPr>
      <xdr:spPr>
        <a:xfrm>
          <a:off x="18395950" y="5630266"/>
          <a:ext cx="80645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23"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24"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25"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32</xdr:row>
      <xdr:rowOff>81157</xdr:rowOff>
    </xdr:from>
    <xdr:ext cx="534377" cy="259045"/>
    <xdr:sp macro="" textlink="">
      <xdr:nvSpPr>
        <xdr:cNvPr id="526" name="n_1mainValue【一般廃棄物処理施設】&#10;一人当たり有形固定資産（償却資産）額"/>
        <xdr:cNvSpPr txBox="1"/>
      </xdr:nvSpPr>
      <xdr:spPr>
        <a:xfrm>
          <a:off x="18947911" y="537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77843</xdr:rowOff>
    </xdr:from>
    <xdr:ext cx="534377" cy="259045"/>
    <xdr:sp macro="" textlink="">
      <xdr:nvSpPr>
        <xdr:cNvPr id="527" name="n_2mainValue【一般廃棄物処理施設】&#10;一人当たり有形固定資産（償却資産）額"/>
        <xdr:cNvSpPr txBox="1"/>
      </xdr:nvSpPr>
      <xdr:spPr>
        <a:xfrm>
          <a:off x="18166861" y="53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52" name="直線コネクタ 55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5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54" name="直線コネクタ 55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5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56" name="直線コネクタ 55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57"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8" name="フローチャート: 判断 55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59" name="フローチャート: 判断 55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60" name="フローチャート: 判断 55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21590</xdr:rowOff>
    </xdr:from>
    <xdr:to>
      <xdr:col>85</xdr:col>
      <xdr:colOff>177800</xdr:colOff>
      <xdr:row>56</xdr:row>
      <xdr:rowOff>123190</xdr:rowOff>
    </xdr:to>
    <xdr:sp macro="" textlink="">
      <xdr:nvSpPr>
        <xdr:cNvPr id="567" name="楕円 566"/>
        <xdr:cNvSpPr/>
      </xdr:nvSpPr>
      <xdr:spPr>
        <a:xfrm>
          <a:off x="14649450" y="9273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44467</xdr:rowOff>
    </xdr:from>
    <xdr:ext cx="405111" cy="259045"/>
    <xdr:sp macro="" textlink="">
      <xdr:nvSpPr>
        <xdr:cNvPr id="568" name="【保健センター・保健所】&#10;有形固定資産減価償却率該当値テキスト"/>
        <xdr:cNvSpPr txBox="1"/>
      </xdr:nvSpPr>
      <xdr:spPr>
        <a:xfrm>
          <a:off x="14738350" y="913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97790</xdr:rowOff>
    </xdr:from>
    <xdr:to>
      <xdr:col>81</xdr:col>
      <xdr:colOff>101600</xdr:colOff>
      <xdr:row>57</xdr:row>
      <xdr:rowOff>27940</xdr:rowOff>
    </xdr:to>
    <xdr:sp macro="" textlink="">
      <xdr:nvSpPr>
        <xdr:cNvPr id="569" name="楕円 568"/>
        <xdr:cNvSpPr/>
      </xdr:nvSpPr>
      <xdr:spPr>
        <a:xfrm>
          <a:off x="13887450" y="934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72390</xdr:rowOff>
    </xdr:from>
    <xdr:to>
      <xdr:col>85</xdr:col>
      <xdr:colOff>127000</xdr:colOff>
      <xdr:row>56</xdr:row>
      <xdr:rowOff>148590</xdr:rowOff>
    </xdr:to>
    <xdr:cxnSp macro="">
      <xdr:nvCxnSpPr>
        <xdr:cNvPr id="570" name="直線コネクタ 569"/>
        <xdr:cNvCxnSpPr/>
      </xdr:nvCxnSpPr>
      <xdr:spPr>
        <a:xfrm flipV="1">
          <a:off x="13938250" y="932434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xdr:rowOff>
    </xdr:from>
    <xdr:to>
      <xdr:col>76</xdr:col>
      <xdr:colOff>165100</xdr:colOff>
      <xdr:row>57</xdr:row>
      <xdr:rowOff>104140</xdr:rowOff>
    </xdr:to>
    <xdr:sp macro="" textlink="">
      <xdr:nvSpPr>
        <xdr:cNvPr id="571" name="楕円 570"/>
        <xdr:cNvSpPr/>
      </xdr:nvSpPr>
      <xdr:spPr>
        <a:xfrm>
          <a:off x="130937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148590</xdr:rowOff>
    </xdr:from>
    <xdr:to>
      <xdr:col>81</xdr:col>
      <xdr:colOff>50800</xdr:colOff>
      <xdr:row>57</xdr:row>
      <xdr:rowOff>53340</xdr:rowOff>
    </xdr:to>
    <xdr:cxnSp macro="">
      <xdr:nvCxnSpPr>
        <xdr:cNvPr id="572" name="直線コネクタ 571"/>
        <xdr:cNvCxnSpPr/>
      </xdr:nvCxnSpPr>
      <xdr:spPr>
        <a:xfrm flipV="1">
          <a:off x="13144500" y="940054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573"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74"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44467</xdr:rowOff>
    </xdr:from>
    <xdr:ext cx="405111" cy="259045"/>
    <xdr:sp macro="" textlink="">
      <xdr:nvSpPr>
        <xdr:cNvPr id="576" name="n_1mainValue【保健センター・保健所】&#10;有形固定資産減価償却率"/>
        <xdr:cNvSpPr txBox="1"/>
      </xdr:nvSpPr>
      <xdr:spPr>
        <a:xfrm>
          <a:off x="13742044" y="913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120667</xdr:rowOff>
    </xdr:from>
    <xdr:ext cx="405111" cy="259045"/>
    <xdr:sp macro="" textlink="">
      <xdr:nvSpPr>
        <xdr:cNvPr id="577" name="n_2mainValue【保健センター・保健所】&#10;有形固定資産減価償却率"/>
        <xdr:cNvSpPr txBox="1"/>
      </xdr:nvSpPr>
      <xdr:spPr>
        <a:xfrm>
          <a:off x="12960994" y="920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01" name="直線コネクタ 600"/>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02"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3" name="直線コネクタ 602"/>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04"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05" name="直線コネクタ 604"/>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6"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7" name="フローチャート: 判断 60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08" name="フローチャート: 判断 607"/>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0" name="フローチャート: 判断 609"/>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16" name="楕円 615"/>
        <xdr:cNvSpPr/>
      </xdr:nvSpPr>
      <xdr:spPr>
        <a:xfrm>
          <a:off x="199009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17" name="【保健センター・保健所】&#10;一人当たり面積該当値テキスト"/>
        <xdr:cNvSpPr txBox="1"/>
      </xdr:nvSpPr>
      <xdr:spPr>
        <a:xfrm>
          <a:off x="199898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8" name="楕円 617"/>
        <xdr:cNvSpPr/>
      </xdr:nvSpPr>
      <xdr:spPr>
        <a:xfrm>
          <a:off x="19157950" y="10452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19" name="直線コネクタ 618"/>
        <xdr:cNvCxnSpPr/>
      </xdr:nvCxnSpPr>
      <xdr:spPr>
        <a:xfrm>
          <a:off x="19202400" y="10502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20" name="楕円 619"/>
        <xdr:cNvSpPr/>
      </xdr:nvSpPr>
      <xdr:spPr>
        <a:xfrm>
          <a:off x="1834515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21" name="直線コネクタ 620"/>
        <xdr:cNvCxnSpPr/>
      </xdr:nvCxnSpPr>
      <xdr:spPr>
        <a:xfrm>
          <a:off x="18395950" y="10502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22"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4"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25" name="n_1mainValue【保健センター・保健所】&#10;一人当たり面積"/>
        <xdr:cNvSpPr txBox="1"/>
      </xdr:nvSpPr>
      <xdr:spPr>
        <a:xfrm>
          <a:off x="189802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6" name="n_2mainValue【保健センター・保健所】&#10;一人当たり面積"/>
        <xdr:cNvSpPr txBox="1"/>
      </xdr:nvSpPr>
      <xdr:spPr>
        <a:xfrm>
          <a:off x="181801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51" name="直線コネクタ 650"/>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52"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53" name="直線コネクタ 652"/>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54"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55" name="直線コネクタ 654"/>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58" name="フローチャート: 判断 657"/>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9" name="フローチャート: 判断 658"/>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60" name="フローチャート: 判断 659"/>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66" name="楕円 665"/>
        <xdr:cNvSpPr/>
      </xdr:nvSpPr>
      <xdr:spPr>
        <a:xfrm>
          <a:off x="14649450" y="136118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667" name="【消防施設】&#10;有形固定資産減価償却率該当値テキスト"/>
        <xdr:cNvSpPr txBox="1"/>
      </xdr:nvSpPr>
      <xdr:spPr>
        <a:xfrm>
          <a:off x="1473835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668" name="楕円 667"/>
        <xdr:cNvSpPr/>
      </xdr:nvSpPr>
      <xdr:spPr>
        <a:xfrm>
          <a:off x="13887450" y="1351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118111</xdr:rowOff>
    </xdr:to>
    <xdr:cxnSp macro="">
      <xdr:nvCxnSpPr>
        <xdr:cNvPr id="669" name="直線コネクタ 668"/>
        <xdr:cNvCxnSpPr/>
      </xdr:nvCxnSpPr>
      <xdr:spPr>
        <a:xfrm>
          <a:off x="13938250" y="13555980"/>
          <a:ext cx="762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143511</xdr:rowOff>
    </xdr:from>
    <xdr:to>
      <xdr:col>76</xdr:col>
      <xdr:colOff>165100</xdr:colOff>
      <xdr:row>82</xdr:row>
      <xdr:rowOff>73661</xdr:rowOff>
    </xdr:to>
    <xdr:sp macro="" textlink="">
      <xdr:nvSpPr>
        <xdr:cNvPr id="670" name="楕円 669"/>
        <xdr:cNvSpPr/>
      </xdr:nvSpPr>
      <xdr:spPr>
        <a:xfrm>
          <a:off x="13093700" y="1352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22861</xdr:rowOff>
    </xdr:to>
    <xdr:cxnSp macro="">
      <xdr:nvCxnSpPr>
        <xdr:cNvPr id="671" name="直線コネクタ 670"/>
        <xdr:cNvCxnSpPr/>
      </xdr:nvCxnSpPr>
      <xdr:spPr>
        <a:xfrm flipV="1">
          <a:off x="13144500" y="13555980"/>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672"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673"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67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53357</xdr:rowOff>
    </xdr:from>
    <xdr:ext cx="405111" cy="259045"/>
    <xdr:sp macro="" textlink="">
      <xdr:nvSpPr>
        <xdr:cNvPr id="675" name="n_1mainValue【消防施設】&#10;有形固定資産減価償却率"/>
        <xdr:cNvSpPr txBox="1"/>
      </xdr:nvSpPr>
      <xdr:spPr>
        <a:xfrm>
          <a:off x="137420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676" name="n_2mainValue【消防施設】&#10;有形固定資産減価償却率"/>
        <xdr:cNvSpPr txBox="1"/>
      </xdr:nvSpPr>
      <xdr:spPr>
        <a:xfrm>
          <a:off x="12960994" y="1360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7" name="テキスト ボックス 68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01" name="直線コネクタ 700"/>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2"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3" name="直線コネクタ 702"/>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4"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5" name="直線コネクタ 704"/>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06"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7" name="フローチャート: 判断 706"/>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08" name="フローチャート: 判断 707"/>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09" name="フローチャート: 判断 708"/>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0" name="フローチャート: 判断 709"/>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716" name="楕円 715"/>
        <xdr:cNvSpPr/>
      </xdr:nvSpPr>
      <xdr:spPr>
        <a:xfrm>
          <a:off x="19900900" y="12839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717" name="【消防施設】&#10;一人当たり面積該当値テキスト"/>
        <xdr:cNvSpPr txBox="1"/>
      </xdr:nvSpPr>
      <xdr:spPr>
        <a:xfrm>
          <a:off x="19989800" y="127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718" name="楕円 717"/>
        <xdr:cNvSpPr/>
      </xdr:nvSpPr>
      <xdr:spPr>
        <a:xfrm>
          <a:off x="19157950" y="12839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0</xdr:rowOff>
    </xdr:to>
    <xdr:cxnSp macro="">
      <xdr:nvCxnSpPr>
        <xdr:cNvPr id="719" name="直線コネクタ 718"/>
        <xdr:cNvCxnSpPr/>
      </xdr:nvCxnSpPr>
      <xdr:spPr>
        <a:xfrm>
          <a:off x="19202400" y="12884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20" name="楕円 719"/>
        <xdr:cNvSpPr/>
      </xdr:nvSpPr>
      <xdr:spPr>
        <a:xfrm>
          <a:off x="1834515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76200</xdr:rowOff>
    </xdr:to>
    <xdr:cxnSp macro="">
      <xdr:nvCxnSpPr>
        <xdr:cNvPr id="721" name="直線コネクタ 720"/>
        <xdr:cNvCxnSpPr/>
      </xdr:nvCxnSpPr>
      <xdr:spPr>
        <a:xfrm flipV="1">
          <a:off x="18395950" y="1288415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22"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3"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725" name="n_1mainValue【消防施設】&#10;一人当たり面積"/>
        <xdr:cNvSpPr txBox="1"/>
      </xdr:nvSpPr>
      <xdr:spPr>
        <a:xfrm>
          <a:off x="18980227"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26" name="n_2mainValue【消防施設】&#10;一人当たり面積"/>
        <xdr:cNvSpPr txBox="1"/>
      </xdr:nvSpPr>
      <xdr:spPr>
        <a:xfrm>
          <a:off x="18180127" y="126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7" name="テキスト ボックス 73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49" name="直線コネクタ 748"/>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50"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51" name="直線コネクタ 750"/>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52"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53" name="直線コネクタ 752"/>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54"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55" name="フローチャート: 判断 754"/>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6" name="フローチャート: 判断 755"/>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57" name="フローチャート: 判断 756"/>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58" name="フローチャート: 判断 757"/>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89408</xdr:rowOff>
    </xdr:from>
    <xdr:to>
      <xdr:col>85</xdr:col>
      <xdr:colOff>177800</xdr:colOff>
      <xdr:row>103</xdr:row>
      <xdr:rowOff>19558</xdr:rowOff>
    </xdr:to>
    <xdr:sp macro="" textlink="">
      <xdr:nvSpPr>
        <xdr:cNvPr id="764" name="楕円 763"/>
        <xdr:cNvSpPr/>
      </xdr:nvSpPr>
      <xdr:spPr>
        <a:xfrm>
          <a:off x="14649450" y="170058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112285</xdr:rowOff>
    </xdr:from>
    <xdr:ext cx="405111" cy="259045"/>
    <xdr:sp macro="" textlink="">
      <xdr:nvSpPr>
        <xdr:cNvPr id="765" name="【庁舎】&#10;有形固定資産減価償却率該当値テキスト"/>
        <xdr:cNvSpPr txBox="1"/>
      </xdr:nvSpPr>
      <xdr:spPr>
        <a:xfrm>
          <a:off x="14738350" y="168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xdr:rowOff>
    </xdr:from>
    <xdr:to>
      <xdr:col>81</xdr:col>
      <xdr:colOff>101600</xdr:colOff>
      <xdr:row>103</xdr:row>
      <xdr:rowOff>101854</xdr:rowOff>
    </xdr:to>
    <xdr:sp macro="" textlink="">
      <xdr:nvSpPr>
        <xdr:cNvPr id="766" name="楕円 765"/>
        <xdr:cNvSpPr/>
      </xdr:nvSpPr>
      <xdr:spPr>
        <a:xfrm>
          <a:off x="1388745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140208</xdr:rowOff>
    </xdr:from>
    <xdr:to>
      <xdr:col>85</xdr:col>
      <xdr:colOff>127000</xdr:colOff>
      <xdr:row>103</xdr:row>
      <xdr:rowOff>51054</xdr:rowOff>
    </xdr:to>
    <xdr:cxnSp macro="">
      <xdr:nvCxnSpPr>
        <xdr:cNvPr id="767" name="直線コネクタ 766"/>
        <xdr:cNvCxnSpPr/>
      </xdr:nvCxnSpPr>
      <xdr:spPr>
        <a:xfrm flipV="1">
          <a:off x="13938250" y="17056608"/>
          <a:ext cx="762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23113</xdr:rowOff>
    </xdr:from>
    <xdr:to>
      <xdr:col>76</xdr:col>
      <xdr:colOff>165100</xdr:colOff>
      <xdr:row>103</xdr:row>
      <xdr:rowOff>124713</xdr:rowOff>
    </xdr:to>
    <xdr:sp macro="" textlink="">
      <xdr:nvSpPr>
        <xdr:cNvPr id="768" name="楕円 767"/>
        <xdr:cNvSpPr/>
      </xdr:nvSpPr>
      <xdr:spPr>
        <a:xfrm>
          <a:off x="130937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51054</xdr:rowOff>
    </xdr:from>
    <xdr:to>
      <xdr:col>81</xdr:col>
      <xdr:colOff>50800</xdr:colOff>
      <xdr:row>103</xdr:row>
      <xdr:rowOff>73913</xdr:rowOff>
    </xdr:to>
    <xdr:cxnSp macro="">
      <xdr:nvCxnSpPr>
        <xdr:cNvPr id="769" name="直線コネクタ 768"/>
        <xdr:cNvCxnSpPr/>
      </xdr:nvCxnSpPr>
      <xdr:spPr>
        <a:xfrm flipV="1">
          <a:off x="13144500" y="17138904"/>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70"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771"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72"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118381</xdr:rowOff>
    </xdr:from>
    <xdr:ext cx="405111" cy="259045"/>
    <xdr:sp macro="" textlink="">
      <xdr:nvSpPr>
        <xdr:cNvPr id="773" name="n_1mainValue【庁舎】&#10;有形固定資産減価償却率"/>
        <xdr:cNvSpPr txBox="1"/>
      </xdr:nvSpPr>
      <xdr:spPr>
        <a:xfrm>
          <a:off x="13742044" y="168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141240</xdr:rowOff>
    </xdr:from>
    <xdr:ext cx="405111" cy="259045"/>
    <xdr:sp macro="" textlink="">
      <xdr:nvSpPr>
        <xdr:cNvPr id="774" name="n_2mainValue【庁舎】&#10;有形固定資産減価償却率"/>
        <xdr:cNvSpPr txBox="1"/>
      </xdr:nvSpPr>
      <xdr:spPr>
        <a:xfrm>
          <a:off x="1296099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86" name="直線コネクタ 785"/>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7" name="テキスト ボックス 786"/>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0" name="直線コネクタ 789"/>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1" name="テキスト ボックス 790"/>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4" name="直線コネクタ 793"/>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5" name="テキスト ボックス 794"/>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6" name="直線コネクタ 795"/>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7" name="テキスト ボックス 796"/>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8" name="直線コネクタ 797"/>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9" name="テキスト ボックス 798"/>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03" name="直線コネクタ 802"/>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04"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05" name="直線コネクタ 804"/>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06"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07" name="直線コネクタ 806"/>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08"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09" name="フローチャート: 判断 808"/>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10" name="フローチャート: 判断 809"/>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11" name="フローチャート: 判断 810"/>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フローチャート: 判断 811"/>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xdr:rowOff>
    </xdr:from>
    <xdr:to>
      <xdr:col>116</xdr:col>
      <xdr:colOff>114300</xdr:colOff>
      <xdr:row>103</xdr:row>
      <xdr:rowOff>107950</xdr:rowOff>
    </xdr:to>
    <xdr:sp macro="" textlink="">
      <xdr:nvSpPr>
        <xdr:cNvPr id="818" name="楕円 817"/>
        <xdr:cNvSpPr/>
      </xdr:nvSpPr>
      <xdr:spPr>
        <a:xfrm>
          <a:off x="199009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29227</xdr:rowOff>
    </xdr:from>
    <xdr:ext cx="469744" cy="259045"/>
    <xdr:sp macro="" textlink="">
      <xdr:nvSpPr>
        <xdr:cNvPr id="819" name="【庁舎】&#10;一人当たり面積該当値テキスト"/>
        <xdr:cNvSpPr txBox="1"/>
      </xdr:nvSpPr>
      <xdr:spPr>
        <a:xfrm>
          <a:off x="1998980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168275</xdr:rowOff>
    </xdr:from>
    <xdr:to>
      <xdr:col>112</xdr:col>
      <xdr:colOff>38100</xdr:colOff>
      <xdr:row>103</xdr:row>
      <xdr:rowOff>98425</xdr:rowOff>
    </xdr:to>
    <xdr:sp macro="" textlink="">
      <xdr:nvSpPr>
        <xdr:cNvPr id="820" name="楕円 819"/>
        <xdr:cNvSpPr/>
      </xdr:nvSpPr>
      <xdr:spPr>
        <a:xfrm>
          <a:off x="19157950" y="17084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47625</xdr:rowOff>
    </xdr:from>
    <xdr:to>
      <xdr:col>116</xdr:col>
      <xdr:colOff>63500</xdr:colOff>
      <xdr:row>103</xdr:row>
      <xdr:rowOff>57150</xdr:rowOff>
    </xdr:to>
    <xdr:cxnSp macro="">
      <xdr:nvCxnSpPr>
        <xdr:cNvPr id="821" name="直線コネクタ 820"/>
        <xdr:cNvCxnSpPr/>
      </xdr:nvCxnSpPr>
      <xdr:spPr>
        <a:xfrm>
          <a:off x="19202400" y="17135475"/>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25400</xdr:rowOff>
    </xdr:from>
    <xdr:to>
      <xdr:col>107</xdr:col>
      <xdr:colOff>101600</xdr:colOff>
      <xdr:row>103</xdr:row>
      <xdr:rowOff>127000</xdr:rowOff>
    </xdr:to>
    <xdr:sp macro="" textlink="">
      <xdr:nvSpPr>
        <xdr:cNvPr id="822" name="楕円 821"/>
        <xdr:cNvSpPr/>
      </xdr:nvSpPr>
      <xdr:spPr>
        <a:xfrm>
          <a:off x="1834515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47625</xdr:rowOff>
    </xdr:from>
    <xdr:to>
      <xdr:col>111</xdr:col>
      <xdr:colOff>177800</xdr:colOff>
      <xdr:row>103</xdr:row>
      <xdr:rowOff>76200</xdr:rowOff>
    </xdr:to>
    <xdr:cxnSp macro="">
      <xdr:nvCxnSpPr>
        <xdr:cNvPr id="823" name="直線コネクタ 822"/>
        <xdr:cNvCxnSpPr/>
      </xdr:nvCxnSpPr>
      <xdr:spPr>
        <a:xfrm flipV="1">
          <a:off x="18395950" y="1713547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24"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25"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6"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114952</xdr:rowOff>
    </xdr:from>
    <xdr:ext cx="469744" cy="259045"/>
    <xdr:sp macro="" textlink="">
      <xdr:nvSpPr>
        <xdr:cNvPr id="827" name="n_1mainValue【庁舎】&#10;一人当たり面積"/>
        <xdr:cNvSpPr txBox="1"/>
      </xdr:nvSpPr>
      <xdr:spPr>
        <a:xfrm>
          <a:off x="189802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143527</xdr:rowOff>
    </xdr:from>
    <xdr:ext cx="469744" cy="259045"/>
    <xdr:sp macro="" textlink="">
      <xdr:nvSpPr>
        <xdr:cNvPr id="828" name="n_2mainValue【庁舎】&#10;一人当たり面積"/>
        <xdr:cNvSpPr txBox="1"/>
      </xdr:nvSpPr>
      <xdr:spPr>
        <a:xfrm>
          <a:off x="181801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本市の有形固定資産減価償却率は、全体としては類似団体と同程度で推移している。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については大規模改修工事が行われたことにより償却資産が増加し、減価償却率が低下した。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についても設備工事等が行われたことにより、償却資産が増加した。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については、設備工事により増となったものの、土地開発事業の終了に伴い、所管換となった事務所があったことから、償却資産が減となり、減価償却率が上昇している。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仙台市公共施設総合マネジメントプラン」に基づき、安心して利用できる公共施設を将来にわたり持続的に提供していくため、引き続き効率的・効果的な都市経営に資する公共施設マネジメントに取り組んで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近年の状況として、県費負担教職員に係る権限移譲のあった平成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年度を除き、基準財政需要額以上に基準財政収入額が増加する傾向が続いている。平成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年度においては個人市民税や固定資産税等の増加により基準財政収入額が増加したこと等によって、単年度の財政力指数は前年度から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か年平均では増減なしとなった。今後も、仙台市役所経営プランに基づく収入率の向上や、税源涵養の取組みを進めていく。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8890</xdr:rowOff>
    </xdr:from>
    <xdr:to>
      <xdr:col>23</xdr:col>
      <xdr:colOff>133350</xdr:colOff>
      <xdr:row>39</xdr:row>
      <xdr:rowOff>8890</xdr:rowOff>
    </xdr:to>
    <xdr:cxnSp macro="">
      <xdr:nvCxnSpPr>
        <xdr:cNvPr id="67" name="直線コネクタ 66"/>
        <xdr:cNvCxnSpPr/>
      </xdr:nvCxnSpPr>
      <xdr:spPr>
        <a:xfrm>
          <a:off x="4114800" y="6695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8890</xdr:rowOff>
    </xdr:to>
    <xdr:cxnSp macro="">
      <xdr:nvCxnSpPr>
        <xdr:cNvPr id="70" name="直線コネクタ 69"/>
        <xdr:cNvCxnSpPr/>
      </xdr:nvCxnSpPr>
      <xdr:spPr>
        <a:xfrm>
          <a:off x="3225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105410</xdr:rowOff>
    </xdr:to>
    <xdr:cxnSp macro="">
      <xdr:nvCxnSpPr>
        <xdr:cNvPr id="73" name="直線コネクタ 72"/>
        <xdr:cNvCxnSpPr/>
      </xdr:nvCxnSpPr>
      <xdr:spPr>
        <a:xfrm flipV="1">
          <a:off x="2336800" y="669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40</xdr:row>
      <xdr:rowOff>30480</xdr:rowOff>
    </xdr:to>
    <xdr:cxnSp macro="">
      <xdr:nvCxnSpPr>
        <xdr:cNvPr id="76" name="直線コネクタ 75"/>
        <xdr:cNvCxnSpPr/>
      </xdr:nvCxnSpPr>
      <xdr:spPr>
        <a:xfrm flipV="1">
          <a:off x="1447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129540</xdr:rowOff>
    </xdr:from>
    <xdr:to>
      <xdr:col>23</xdr:col>
      <xdr:colOff>184150</xdr:colOff>
      <xdr:row>39</xdr:row>
      <xdr:rowOff>59690</xdr:rowOff>
    </xdr:to>
    <xdr:sp macro="" textlink="">
      <xdr:nvSpPr>
        <xdr:cNvPr id="86" name="楕円 85"/>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146067</xdr:rowOff>
    </xdr:from>
    <xdr:ext cx="762000" cy="259045"/>
    <xdr:sp macro="" textlink="">
      <xdr:nvSpPr>
        <xdr:cNvPr id="87"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年度は地方税をはじめとした一般財源の増により回復した。平成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年度は人件費・扶助費等が増加したほか、地方消費税交付金等の一般財源の減により悪化した。平成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年度は県費負担教職員の移譲に伴う歳入・歳出総額の増加が悪化の方向に働いたものの、地方税をはじめとした一般財源の増により回復した。平成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年度は地方税をはじめとした一般財源の増により、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ポイント回復して</a:t>
          </a:r>
          <a:r>
            <a:rPr kumimoji="1" lang="en-US" altLang="ja-JP" sz="1200">
              <a:latin typeface="ＭＳ Ｐゴシック" panose="020B0600070205080204" pitchFamily="50" charset="-128"/>
              <a:ea typeface="ＭＳ Ｐゴシック" panose="020B0600070205080204" pitchFamily="50" charset="-128"/>
            </a:rPr>
            <a:t>97.4</a:t>
          </a:r>
          <a:r>
            <a:rPr kumimoji="1" lang="ja-JP" altLang="en-US" sz="1200">
              <a:latin typeface="ＭＳ Ｐゴシック" panose="020B0600070205080204" pitchFamily="50" charset="-128"/>
              <a:ea typeface="ＭＳ Ｐゴシック" panose="020B0600070205080204" pitchFamily="50" charset="-128"/>
            </a:rPr>
            <a:t>％となった。今後は人口減少や本格的な少子高齢化を見据え、地域経済活性化策による税源涵養、公共施設の老朽化対策に要する事業費の平準化やコスト縮減など、歳入歳出両面で取り組みを講じていく。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9878</xdr:rowOff>
    </xdr:from>
    <xdr:to>
      <xdr:col>23</xdr:col>
      <xdr:colOff>133350</xdr:colOff>
      <xdr:row>64</xdr:row>
      <xdr:rowOff>157339</xdr:rowOff>
    </xdr:to>
    <xdr:cxnSp macro="">
      <xdr:nvCxnSpPr>
        <xdr:cNvPr id="130" name="直線コネクタ 129"/>
        <xdr:cNvCxnSpPr/>
      </xdr:nvCxnSpPr>
      <xdr:spPr>
        <a:xfrm flipV="1">
          <a:off x="4114800" y="1098267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157339</xdr:rowOff>
    </xdr:from>
    <xdr:to>
      <xdr:col>19</xdr:col>
      <xdr:colOff>133350</xdr:colOff>
      <xdr:row>65</xdr:row>
      <xdr:rowOff>106539</xdr:rowOff>
    </xdr:to>
    <xdr:cxnSp macro="">
      <xdr:nvCxnSpPr>
        <xdr:cNvPr id="133" name="直線コネクタ 132"/>
        <xdr:cNvCxnSpPr/>
      </xdr:nvCxnSpPr>
      <xdr:spPr>
        <a:xfrm flipV="1">
          <a:off x="3225800" y="11130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20461</xdr:rowOff>
    </xdr:from>
    <xdr:to>
      <xdr:col>15</xdr:col>
      <xdr:colOff>82550</xdr:colOff>
      <xdr:row>65</xdr:row>
      <xdr:rowOff>106539</xdr:rowOff>
    </xdr:to>
    <xdr:cxnSp macro="">
      <xdr:nvCxnSpPr>
        <xdr:cNvPr id="136" name="直線コネクタ 135"/>
        <xdr:cNvCxnSpPr/>
      </xdr:nvCxnSpPr>
      <xdr:spPr>
        <a:xfrm>
          <a:off x="2336800" y="10821811"/>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20461</xdr:rowOff>
    </xdr:from>
    <xdr:to>
      <xdr:col>11</xdr:col>
      <xdr:colOff>31750</xdr:colOff>
      <xdr:row>64</xdr:row>
      <xdr:rowOff>117122</xdr:rowOff>
    </xdr:to>
    <xdr:cxnSp macro="">
      <xdr:nvCxnSpPr>
        <xdr:cNvPr id="139" name="直線コネクタ 138"/>
        <xdr:cNvCxnSpPr/>
      </xdr:nvCxnSpPr>
      <xdr:spPr>
        <a:xfrm flipV="1">
          <a:off x="1447800" y="1082181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130528</xdr:rowOff>
    </xdr:from>
    <xdr:to>
      <xdr:col>23</xdr:col>
      <xdr:colOff>184150</xdr:colOff>
      <xdr:row>64</xdr:row>
      <xdr:rowOff>60678</xdr:rowOff>
    </xdr:to>
    <xdr:sp macro="" textlink="">
      <xdr:nvSpPr>
        <xdr:cNvPr id="149" name="楕円 148"/>
        <xdr:cNvSpPr/>
      </xdr:nvSpPr>
      <xdr:spPr>
        <a:xfrm>
          <a:off x="49022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102605</xdr:rowOff>
    </xdr:from>
    <xdr:ext cx="762000" cy="259045"/>
    <xdr:sp macro="" textlink="">
      <xdr:nvSpPr>
        <xdr:cNvPr id="150" name="財政構造の弾力性該当値テキスト"/>
        <xdr:cNvSpPr txBox="1"/>
      </xdr:nvSpPr>
      <xdr:spPr>
        <a:xfrm>
          <a:off x="5041900" y="1090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106539</xdr:rowOff>
    </xdr:from>
    <xdr:to>
      <xdr:col>19</xdr:col>
      <xdr:colOff>184150</xdr:colOff>
      <xdr:row>65</xdr:row>
      <xdr:rowOff>36689</xdr:rowOff>
    </xdr:to>
    <xdr:sp macro="" textlink="">
      <xdr:nvSpPr>
        <xdr:cNvPr id="151" name="楕円 150"/>
        <xdr:cNvSpPr/>
      </xdr:nvSpPr>
      <xdr:spPr>
        <a:xfrm>
          <a:off x="4064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21466</xdr:rowOff>
    </xdr:from>
    <xdr:ext cx="736600" cy="259045"/>
    <xdr:sp macro="" textlink="">
      <xdr:nvSpPr>
        <xdr:cNvPr id="152" name="テキスト ボックス 151"/>
        <xdr:cNvSpPr txBox="1"/>
      </xdr:nvSpPr>
      <xdr:spPr>
        <a:xfrm>
          <a:off x="3733800" y="1116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3" name="楕円 152"/>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4" name="テキスト ボックス 153"/>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141111</xdr:rowOff>
    </xdr:from>
    <xdr:to>
      <xdr:col>11</xdr:col>
      <xdr:colOff>82550</xdr:colOff>
      <xdr:row>63</xdr:row>
      <xdr:rowOff>71261</xdr:rowOff>
    </xdr:to>
    <xdr:sp macro="" textlink="">
      <xdr:nvSpPr>
        <xdr:cNvPr id="155" name="楕円 154"/>
        <xdr:cNvSpPr/>
      </xdr:nvSpPr>
      <xdr:spPr>
        <a:xfrm>
          <a:off x="2286000" y="10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56038</xdr:rowOff>
    </xdr:from>
    <xdr:ext cx="762000" cy="259045"/>
    <xdr:sp macro="" textlink="">
      <xdr:nvSpPr>
        <xdr:cNvPr id="156" name="テキスト ボックス 155"/>
        <xdr:cNvSpPr txBox="1"/>
      </xdr:nvSpPr>
      <xdr:spPr>
        <a:xfrm>
          <a:off x="1955800" y="108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66322</xdr:rowOff>
    </xdr:from>
    <xdr:to>
      <xdr:col>7</xdr:col>
      <xdr:colOff>31750</xdr:colOff>
      <xdr:row>64</xdr:row>
      <xdr:rowOff>167922</xdr:rowOff>
    </xdr:to>
    <xdr:sp macro="" textlink="">
      <xdr:nvSpPr>
        <xdr:cNvPr id="157" name="楕円 156"/>
        <xdr:cNvSpPr/>
      </xdr:nvSpPr>
      <xdr:spPr>
        <a:xfrm>
          <a:off x="1397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152699</xdr:rowOff>
    </xdr:from>
    <xdr:ext cx="762000" cy="259045"/>
    <xdr:sp macro="" textlink="">
      <xdr:nvSpPr>
        <xdr:cNvPr id="158" name="テキスト ボックス 157"/>
        <xdr:cNvSpPr txBox="1"/>
      </xdr:nvSpPr>
      <xdr:spPr>
        <a:xfrm>
          <a:off x="1066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年度は物件費・維持補修費が減少したことにより、前年度と比べ人口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a:t>
          </a:r>
          <a:r>
            <a:rPr kumimoji="1" lang="en-US" altLang="ja-JP" sz="1200">
              <a:latin typeface="ＭＳ Ｐゴシック" panose="020B0600070205080204" pitchFamily="50" charset="-128"/>
              <a:ea typeface="ＭＳ Ｐゴシック" panose="020B0600070205080204" pitchFamily="50" charset="-128"/>
            </a:rPr>
            <a:t>436</a:t>
          </a:r>
          <a:r>
            <a:rPr kumimoji="1" lang="ja-JP" altLang="en-US" sz="1200">
              <a:latin typeface="ＭＳ Ｐゴシック" panose="020B0600070205080204" pitchFamily="50" charset="-128"/>
              <a:ea typeface="ＭＳ Ｐゴシック" panose="020B0600070205080204" pitchFamily="50" charset="-128"/>
            </a:rPr>
            <a:t>円の微減となった。平成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年度は人件費・物件費・維持補修費のいずれも増加し、人口１人当たり決算額は</a:t>
          </a:r>
          <a:r>
            <a:rPr kumimoji="1" lang="en-US" altLang="ja-JP" sz="1200">
              <a:latin typeface="ＭＳ Ｐゴシック" panose="020B0600070205080204" pitchFamily="50" charset="-128"/>
              <a:ea typeface="ＭＳ Ｐゴシック" panose="020B0600070205080204" pitchFamily="50" charset="-128"/>
            </a:rPr>
            <a:t>4,498</a:t>
          </a:r>
          <a:r>
            <a:rPr kumimoji="1" lang="ja-JP" altLang="en-US" sz="1200">
              <a:latin typeface="ＭＳ Ｐゴシック" panose="020B0600070205080204" pitchFamily="50" charset="-128"/>
              <a:ea typeface="ＭＳ Ｐゴシック" panose="020B0600070205080204" pitchFamily="50" charset="-128"/>
            </a:rPr>
            <a:t>円増加した。平成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年度は物件費が減少したものの、県費負担教職員の移譲に伴い人件費が大幅に増加し、人口１人当たり決算額は</a:t>
          </a:r>
          <a:r>
            <a:rPr kumimoji="1" lang="en-US" altLang="ja-JP" sz="1200">
              <a:latin typeface="ＭＳ Ｐゴシック" panose="020B0600070205080204" pitchFamily="50" charset="-128"/>
              <a:ea typeface="ＭＳ Ｐゴシック" panose="020B0600070205080204" pitchFamily="50" charset="-128"/>
            </a:rPr>
            <a:t>37,751</a:t>
          </a:r>
          <a:r>
            <a:rPr kumimoji="1" lang="ja-JP" altLang="en-US" sz="1200">
              <a:latin typeface="ＭＳ Ｐゴシック" panose="020B0600070205080204" pitchFamily="50" charset="-128"/>
              <a:ea typeface="ＭＳ Ｐゴシック" panose="020B0600070205080204" pitchFamily="50" charset="-128"/>
            </a:rPr>
            <a:t>円増加した。平成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年度は物件費が増加したこと等により、人口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円の微増となった。今後は職員の超過勤務の縮減に取り組むとともに、民間資金や</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手法などのノウハウを幅広く活用し、効率的な公共施設の整備や公共サービスの提供を行っていく。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164492</xdr:rowOff>
    </xdr:from>
    <xdr:to>
      <xdr:col>23</xdr:col>
      <xdr:colOff>133350</xdr:colOff>
      <xdr:row>87</xdr:row>
      <xdr:rowOff>166946</xdr:rowOff>
    </xdr:to>
    <xdr:cxnSp macro="">
      <xdr:nvCxnSpPr>
        <xdr:cNvPr id="193" name="直線コネクタ 192"/>
        <xdr:cNvCxnSpPr/>
      </xdr:nvCxnSpPr>
      <xdr:spPr>
        <a:xfrm>
          <a:off x="4114800" y="15080642"/>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91184</xdr:rowOff>
    </xdr:from>
    <xdr:to>
      <xdr:col>19</xdr:col>
      <xdr:colOff>133350</xdr:colOff>
      <xdr:row>87</xdr:row>
      <xdr:rowOff>164492</xdr:rowOff>
    </xdr:to>
    <xdr:cxnSp macro="">
      <xdr:nvCxnSpPr>
        <xdr:cNvPr id="196" name="直線コネクタ 195"/>
        <xdr:cNvCxnSpPr/>
      </xdr:nvCxnSpPr>
      <xdr:spPr>
        <a:xfrm>
          <a:off x="3225800" y="14321534"/>
          <a:ext cx="889000" cy="75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735</xdr:rowOff>
    </xdr:from>
    <xdr:to>
      <xdr:col>15</xdr:col>
      <xdr:colOff>82550</xdr:colOff>
      <xdr:row>83</xdr:row>
      <xdr:rowOff>91184</xdr:rowOff>
    </xdr:to>
    <xdr:cxnSp macro="">
      <xdr:nvCxnSpPr>
        <xdr:cNvPr id="199" name="直線コネクタ 198"/>
        <xdr:cNvCxnSpPr/>
      </xdr:nvCxnSpPr>
      <xdr:spPr>
        <a:xfrm>
          <a:off x="2336800" y="14231085"/>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735</xdr:rowOff>
    </xdr:from>
    <xdr:to>
      <xdr:col>11</xdr:col>
      <xdr:colOff>31750</xdr:colOff>
      <xdr:row>83</xdr:row>
      <xdr:rowOff>9503</xdr:rowOff>
    </xdr:to>
    <xdr:cxnSp macro="">
      <xdr:nvCxnSpPr>
        <xdr:cNvPr id="202" name="直線コネクタ 201"/>
        <xdr:cNvCxnSpPr/>
      </xdr:nvCxnSpPr>
      <xdr:spPr>
        <a:xfrm flipV="1">
          <a:off x="1447800" y="14231085"/>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116146</xdr:rowOff>
    </xdr:from>
    <xdr:to>
      <xdr:col>23</xdr:col>
      <xdr:colOff>184150</xdr:colOff>
      <xdr:row>88</xdr:row>
      <xdr:rowOff>46296</xdr:rowOff>
    </xdr:to>
    <xdr:sp macro="" textlink="">
      <xdr:nvSpPr>
        <xdr:cNvPr id="212" name="楕円 211"/>
        <xdr:cNvSpPr/>
      </xdr:nvSpPr>
      <xdr:spPr>
        <a:xfrm>
          <a:off x="4902200" y="15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12023</xdr:rowOff>
    </xdr:from>
    <xdr:ext cx="762000" cy="259045"/>
    <xdr:sp macro="" textlink="">
      <xdr:nvSpPr>
        <xdr:cNvPr id="213" name="人件費・物件費等の状況該当値テキスト"/>
        <xdr:cNvSpPr txBox="1"/>
      </xdr:nvSpPr>
      <xdr:spPr>
        <a:xfrm>
          <a:off x="5041900" y="149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113692</xdr:rowOff>
    </xdr:from>
    <xdr:to>
      <xdr:col>19</xdr:col>
      <xdr:colOff>184150</xdr:colOff>
      <xdr:row>88</xdr:row>
      <xdr:rowOff>43842</xdr:rowOff>
    </xdr:to>
    <xdr:sp macro="" textlink="">
      <xdr:nvSpPr>
        <xdr:cNvPr id="214" name="楕円 213"/>
        <xdr:cNvSpPr/>
      </xdr:nvSpPr>
      <xdr:spPr>
        <a:xfrm>
          <a:off x="4064000" y="150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28619</xdr:rowOff>
    </xdr:from>
    <xdr:ext cx="736600" cy="259045"/>
    <xdr:sp macro="" textlink="">
      <xdr:nvSpPr>
        <xdr:cNvPr id="215" name="テキスト ボックス 214"/>
        <xdr:cNvSpPr txBox="1"/>
      </xdr:nvSpPr>
      <xdr:spPr>
        <a:xfrm>
          <a:off x="3733800" y="1511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40384</xdr:rowOff>
    </xdr:from>
    <xdr:to>
      <xdr:col>15</xdr:col>
      <xdr:colOff>133350</xdr:colOff>
      <xdr:row>83</xdr:row>
      <xdr:rowOff>141984</xdr:rowOff>
    </xdr:to>
    <xdr:sp macro="" textlink="">
      <xdr:nvSpPr>
        <xdr:cNvPr id="216" name="楕円 215"/>
        <xdr:cNvSpPr/>
      </xdr:nvSpPr>
      <xdr:spPr>
        <a:xfrm>
          <a:off x="3175000" y="14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126761</xdr:rowOff>
    </xdr:from>
    <xdr:ext cx="762000" cy="259045"/>
    <xdr:sp macro="" textlink="">
      <xdr:nvSpPr>
        <xdr:cNvPr id="217" name="テキスト ボックス 216"/>
        <xdr:cNvSpPr txBox="1"/>
      </xdr:nvSpPr>
      <xdr:spPr>
        <a:xfrm>
          <a:off x="2844800" y="1435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121385</xdr:rowOff>
    </xdr:from>
    <xdr:to>
      <xdr:col>11</xdr:col>
      <xdr:colOff>82550</xdr:colOff>
      <xdr:row>83</xdr:row>
      <xdr:rowOff>51535</xdr:rowOff>
    </xdr:to>
    <xdr:sp macro="" textlink="">
      <xdr:nvSpPr>
        <xdr:cNvPr id="218" name="楕円 217"/>
        <xdr:cNvSpPr/>
      </xdr:nvSpPr>
      <xdr:spPr>
        <a:xfrm>
          <a:off x="2286000" y="141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36312</xdr:rowOff>
    </xdr:from>
    <xdr:ext cx="762000" cy="259045"/>
    <xdr:sp macro="" textlink="">
      <xdr:nvSpPr>
        <xdr:cNvPr id="219" name="テキスト ボックス 218"/>
        <xdr:cNvSpPr txBox="1"/>
      </xdr:nvSpPr>
      <xdr:spPr>
        <a:xfrm>
          <a:off x="1955800" y="14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130153</xdr:rowOff>
    </xdr:from>
    <xdr:to>
      <xdr:col>7</xdr:col>
      <xdr:colOff>31750</xdr:colOff>
      <xdr:row>83</xdr:row>
      <xdr:rowOff>60303</xdr:rowOff>
    </xdr:to>
    <xdr:sp macro="" textlink="">
      <xdr:nvSpPr>
        <xdr:cNvPr id="220" name="楕円 219"/>
        <xdr:cNvSpPr/>
      </xdr:nvSpPr>
      <xdr:spPr>
        <a:xfrm>
          <a:off x="1397000" y="141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45080</xdr:rowOff>
    </xdr:from>
    <xdr:ext cx="762000" cy="259045"/>
    <xdr:sp macro="" textlink="">
      <xdr:nvSpPr>
        <xdr:cNvPr id="221" name="テキスト ボックス 220"/>
        <xdr:cNvSpPr txBox="1"/>
      </xdr:nvSpPr>
      <xdr:spPr>
        <a:xfrm>
          <a:off x="1066800" y="142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給与水準については、人事委員会勧告に基づく給与改定により、地域民間給与との均衡は図られているが、類似団体の中では高い水準となっている。これは、国が平成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日付で給与制度の総合的見直しを実施し俸給表の水準を引き下げ、現給保障の期間を３年間としたのに対し、本市においては同見直しを翌年平成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月１日付で実施し、現給保障の期間を５年間としたことに加え、本市の地域手当の支給率が据え置かれ、国と同程度の給料表の平均的な引下げを行うことができなかったことが要因と考えられる。平成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年度からは、</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歳を超える職員について標準の成績の場合の昇給停止を実施している。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60325</xdr:rowOff>
    </xdr:to>
    <xdr:cxnSp macro="">
      <xdr:nvCxnSpPr>
        <xdr:cNvPr id="255" name="直線コネクタ 254"/>
        <xdr:cNvCxnSpPr/>
      </xdr:nvCxnSpPr>
      <xdr:spPr>
        <a:xfrm flipV="1">
          <a:off x="16179800" y="150876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100541</xdr:rowOff>
    </xdr:to>
    <xdr:cxnSp macro="">
      <xdr:nvCxnSpPr>
        <xdr:cNvPr id="258" name="直線コネクタ 257"/>
        <xdr:cNvCxnSpPr/>
      </xdr:nvCxnSpPr>
      <xdr:spPr>
        <a:xfrm flipV="1">
          <a:off x="15290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1" name="直線コネクタ 260"/>
        <xdr:cNvCxnSpPr/>
      </xdr:nvCxnSpPr>
      <xdr:spPr>
        <a:xfrm flipV="1">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140759</xdr:rowOff>
    </xdr:to>
    <xdr:cxnSp macro="">
      <xdr:nvCxnSpPr>
        <xdr:cNvPr id="264" name="直線コネクタ 263"/>
        <xdr:cNvCxnSpPr/>
      </xdr:nvCxnSpPr>
      <xdr:spPr>
        <a:xfrm>
          <a:off x="13512800" y="1502727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75" name="給与水準   （国との比較）該当値テキスト"/>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0" name="楕円 279"/>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1" name="テキスト ボックス 280"/>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人員の削減を着実に進めてきたことにより、東日本大震災の対応のため職員数が増加した特殊事情がありつつも、本市の数値は類似団体と同水準で推移している。平成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は、県費負担教職員の権限移譲にともない職員数が大幅に増加し、その後も同水準を維持している。将来にわたって行政サービスを確実に提供し、新たな行政需要に対しても的確に対応していくため、業務量に応じた必要な人員を確保するとともに、業務効率化や既存体制の見直し等により、定員の抑制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60960</xdr:rowOff>
    </xdr:from>
    <xdr:to>
      <xdr:col>81</xdr:col>
      <xdr:colOff>44450</xdr:colOff>
      <xdr:row>65</xdr:row>
      <xdr:rowOff>118872</xdr:rowOff>
    </xdr:to>
    <xdr:cxnSp macro="">
      <xdr:nvCxnSpPr>
        <xdr:cNvPr id="316" name="直線コネクタ 315"/>
        <xdr:cNvCxnSpPr/>
      </xdr:nvCxnSpPr>
      <xdr:spPr>
        <a:xfrm>
          <a:off x="16179800" y="1120521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60960</xdr:rowOff>
    </xdr:from>
    <xdr:to>
      <xdr:col>77</xdr:col>
      <xdr:colOff>44450</xdr:colOff>
      <xdr:row>65</xdr:row>
      <xdr:rowOff>60960</xdr:rowOff>
    </xdr:to>
    <xdr:cxnSp macro="">
      <xdr:nvCxnSpPr>
        <xdr:cNvPr id="319" name="直線コネクタ 318"/>
        <xdr:cNvCxnSpPr/>
      </xdr:nvCxnSpPr>
      <xdr:spPr>
        <a:xfrm>
          <a:off x="15290800" y="1120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170434</xdr:rowOff>
    </xdr:from>
    <xdr:to>
      <xdr:col>72</xdr:col>
      <xdr:colOff>203200</xdr:colOff>
      <xdr:row>65</xdr:row>
      <xdr:rowOff>60960</xdr:rowOff>
    </xdr:to>
    <xdr:cxnSp macro="">
      <xdr:nvCxnSpPr>
        <xdr:cNvPr id="322" name="直線コネクタ 321"/>
        <xdr:cNvCxnSpPr/>
      </xdr:nvCxnSpPr>
      <xdr:spPr>
        <a:xfrm>
          <a:off x="14401800" y="10114534"/>
          <a:ext cx="889000" cy="10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170434</xdr:rowOff>
    </xdr:from>
    <xdr:to>
      <xdr:col>68</xdr:col>
      <xdr:colOff>152400</xdr:colOff>
      <xdr:row>59</xdr:row>
      <xdr:rowOff>15875</xdr:rowOff>
    </xdr:to>
    <xdr:cxnSp macro="">
      <xdr:nvCxnSpPr>
        <xdr:cNvPr id="325" name="直線コネクタ 324"/>
        <xdr:cNvCxnSpPr/>
      </xdr:nvCxnSpPr>
      <xdr:spPr>
        <a:xfrm flipV="1">
          <a:off x="13512800" y="1011453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68072</xdr:rowOff>
    </xdr:from>
    <xdr:to>
      <xdr:col>81</xdr:col>
      <xdr:colOff>95250</xdr:colOff>
      <xdr:row>65</xdr:row>
      <xdr:rowOff>169672</xdr:rowOff>
    </xdr:to>
    <xdr:sp macro="" textlink="">
      <xdr:nvSpPr>
        <xdr:cNvPr id="335" name="楕円 334"/>
        <xdr:cNvSpPr/>
      </xdr:nvSpPr>
      <xdr:spPr>
        <a:xfrm>
          <a:off x="16967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40149</xdr:rowOff>
    </xdr:from>
    <xdr:ext cx="762000" cy="259045"/>
    <xdr:sp macro="" textlink="">
      <xdr:nvSpPr>
        <xdr:cNvPr id="336" name="定員管理の状況該当値テキスト"/>
        <xdr:cNvSpPr txBox="1"/>
      </xdr:nvSpPr>
      <xdr:spPr>
        <a:xfrm>
          <a:off x="17106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37" name="楕円 336"/>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121937</xdr:rowOff>
    </xdr:from>
    <xdr:ext cx="736600" cy="259045"/>
    <xdr:sp macro="" textlink="">
      <xdr:nvSpPr>
        <xdr:cNvPr id="338" name="テキスト ボックス 337"/>
        <xdr:cNvSpPr txBox="1"/>
      </xdr:nvSpPr>
      <xdr:spPr>
        <a:xfrm>
          <a:off x="15798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10160</xdr:rowOff>
    </xdr:from>
    <xdr:to>
      <xdr:col>73</xdr:col>
      <xdr:colOff>44450</xdr:colOff>
      <xdr:row>65</xdr:row>
      <xdr:rowOff>111760</xdr:rowOff>
    </xdr:to>
    <xdr:sp macro="" textlink="">
      <xdr:nvSpPr>
        <xdr:cNvPr id="339" name="楕円 338"/>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121937</xdr:rowOff>
    </xdr:from>
    <xdr:ext cx="762000" cy="259045"/>
    <xdr:sp macro="" textlink="">
      <xdr:nvSpPr>
        <xdr:cNvPr id="340" name="テキスト ボックス 339"/>
        <xdr:cNvSpPr txBox="1"/>
      </xdr:nvSpPr>
      <xdr:spPr>
        <a:xfrm>
          <a:off x="14909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119634</xdr:rowOff>
    </xdr:from>
    <xdr:to>
      <xdr:col>68</xdr:col>
      <xdr:colOff>203200</xdr:colOff>
      <xdr:row>59</xdr:row>
      <xdr:rowOff>49784</xdr:rowOff>
    </xdr:to>
    <xdr:sp macro="" textlink="">
      <xdr:nvSpPr>
        <xdr:cNvPr id="341" name="楕円 340"/>
        <xdr:cNvSpPr/>
      </xdr:nvSpPr>
      <xdr:spPr>
        <a:xfrm>
          <a:off x="14351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59961</xdr:rowOff>
    </xdr:from>
    <xdr:ext cx="762000" cy="259045"/>
    <xdr:sp macro="" textlink="">
      <xdr:nvSpPr>
        <xdr:cNvPr id="342" name="テキスト ボックス 341"/>
        <xdr:cNvSpPr txBox="1"/>
      </xdr:nvSpPr>
      <xdr:spPr>
        <a:xfrm>
          <a:off x="14020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3" name="楕円 342"/>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44" name="テキスト ボックス 343"/>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満期一括償還の市場公募債の発行増により、元利償還金が減少傾向にあるほか、県費負担教職員の権限移譲に伴う標準財政規模の増加といった要因の影響で、実質公債費比率は減少。単年度で</a:t>
          </a:r>
          <a:r>
            <a:rPr kumimoji="1" lang="en-US" altLang="ja-JP" sz="1300">
              <a:latin typeface="ＭＳ Ｐゴシック" panose="020B0600070205080204" pitchFamily="50" charset="-128"/>
              <a:ea typeface="ＭＳ Ｐゴシック" panose="020B0600070205080204" pitchFamily="50" charset="-128"/>
            </a:rPr>
            <a:t>0.024</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19755</xdr:rowOff>
    </xdr:to>
    <xdr:cxnSp macro="">
      <xdr:nvCxnSpPr>
        <xdr:cNvPr id="379" name="直線コネクタ 378"/>
        <xdr:cNvCxnSpPr/>
      </xdr:nvCxnSpPr>
      <xdr:spPr>
        <a:xfrm flipV="1">
          <a:off x="16179800" y="67437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19755</xdr:rowOff>
    </xdr:from>
    <xdr:to>
      <xdr:col>77</xdr:col>
      <xdr:colOff>44450</xdr:colOff>
      <xdr:row>40</xdr:row>
      <xdr:rowOff>167217</xdr:rowOff>
    </xdr:to>
    <xdr:cxnSp macro="">
      <xdr:nvCxnSpPr>
        <xdr:cNvPr id="382" name="直線コネクタ 381"/>
        <xdr:cNvCxnSpPr/>
      </xdr:nvCxnSpPr>
      <xdr:spPr>
        <a:xfrm flipV="1">
          <a:off x="15290800" y="68777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62795</xdr:rowOff>
    </xdr:to>
    <xdr:cxnSp macro="">
      <xdr:nvCxnSpPr>
        <xdr:cNvPr id="385" name="直線コネクタ 384"/>
        <xdr:cNvCxnSpPr/>
      </xdr:nvCxnSpPr>
      <xdr:spPr>
        <a:xfrm flipV="1">
          <a:off x="14401800" y="70252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42</xdr:row>
      <xdr:rowOff>25400</xdr:rowOff>
    </xdr:to>
    <xdr:cxnSp macro="">
      <xdr:nvCxnSpPr>
        <xdr:cNvPr id="388" name="直線コネクタ 387"/>
        <xdr:cNvCxnSpPr/>
      </xdr:nvCxnSpPr>
      <xdr:spPr>
        <a:xfrm flipV="1">
          <a:off x="13512800" y="709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140405</xdr:rowOff>
    </xdr:from>
    <xdr:to>
      <xdr:col>77</xdr:col>
      <xdr:colOff>95250</xdr:colOff>
      <xdr:row>40</xdr:row>
      <xdr:rowOff>70555</xdr:rowOff>
    </xdr:to>
    <xdr:sp macro="" textlink="">
      <xdr:nvSpPr>
        <xdr:cNvPr id="400" name="楕円 399"/>
        <xdr:cNvSpPr/>
      </xdr:nvSpPr>
      <xdr:spPr>
        <a:xfrm>
          <a:off x="16129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401" name="テキスト ボックス 400"/>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2" name="楕円 401"/>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3" name="テキスト ボックス 402"/>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4" name="楕円 403"/>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05" name="テキスト ボックス 404"/>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7" name="テキスト ボックス 406"/>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年度においては、基準財政需要額算入見込額や基金等の充当可能な特定財源の増加等により、将来負担比率は前年度から</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今後も市債（通常債）残高の縮減など行財政改革を進め、財政の健全化に努める。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143722</xdr:rowOff>
    </xdr:from>
    <xdr:to>
      <xdr:col>81</xdr:col>
      <xdr:colOff>44450</xdr:colOff>
      <xdr:row>18</xdr:row>
      <xdr:rowOff>97748</xdr:rowOff>
    </xdr:to>
    <xdr:cxnSp macro="">
      <xdr:nvCxnSpPr>
        <xdr:cNvPr id="441" name="直線コネクタ 440"/>
        <xdr:cNvCxnSpPr/>
      </xdr:nvCxnSpPr>
      <xdr:spPr>
        <a:xfrm flipV="1">
          <a:off x="16179800" y="30583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97748</xdr:rowOff>
    </xdr:from>
    <xdr:to>
      <xdr:col>77</xdr:col>
      <xdr:colOff>44450</xdr:colOff>
      <xdr:row>18</xdr:row>
      <xdr:rowOff>157268</xdr:rowOff>
    </xdr:to>
    <xdr:cxnSp macro="">
      <xdr:nvCxnSpPr>
        <xdr:cNvPr id="444" name="直線コネクタ 443"/>
        <xdr:cNvCxnSpPr/>
      </xdr:nvCxnSpPr>
      <xdr:spPr>
        <a:xfrm flipV="1">
          <a:off x="15290800" y="3183848"/>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157268</xdr:rowOff>
    </xdr:from>
    <xdr:to>
      <xdr:col>72</xdr:col>
      <xdr:colOff>203200</xdr:colOff>
      <xdr:row>19</xdr:row>
      <xdr:rowOff>100838</xdr:rowOff>
    </xdr:to>
    <xdr:cxnSp macro="">
      <xdr:nvCxnSpPr>
        <xdr:cNvPr id="447" name="直線コネクタ 446"/>
        <xdr:cNvCxnSpPr/>
      </xdr:nvCxnSpPr>
      <xdr:spPr>
        <a:xfrm flipV="1">
          <a:off x="14401800" y="3243368"/>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100838</xdr:rowOff>
    </xdr:from>
    <xdr:to>
      <xdr:col>68</xdr:col>
      <xdr:colOff>152400</xdr:colOff>
      <xdr:row>20</xdr:row>
      <xdr:rowOff>13039</xdr:rowOff>
    </xdr:to>
    <xdr:cxnSp macro="">
      <xdr:nvCxnSpPr>
        <xdr:cNvPr id="450" name="直線コネクタ 449"/>
        <xdr:cNvCxnSpPr/>
      </xdr:nvCxnSpPr>
      <xdr:spPr>
        <a:xfrm flipV="1">
          <a:off x="13512800" y="3358388"/>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4" name="テキスト ボックス 453"/>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92922</xdr:rowOff>
    </xdr:from>
    <xdr:to>
      <xdr:col>81</xdr:col>
      <xdr:colOff>95250</xdr:colOff>
      <xdr:row>18</xdr:row>
      <xdr:rowOff>23072</xdr:rowOff>
    </xdr:to>
    <xdr:sp macro="" textlink="">
      <xdr:nvSpPr>
        <xdr:cNvPr id="460" name="楕円 459"/>
        <xdr:cNvSpPr/>
      </xdr:nvSpPr>
      <xdr:spPr>
        <a:xfrm>
          <a:off x="169672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109449</xdr:rowOff>
    </xdr:from>
    <xdr:ext cx="762000" cy="259045"/>
    <xdr:sp macro="" textlink="">
      <xdr:nvSpPr>
        <xdr:cNvPr id="461" name="将来負担の状況該当値テキスト"/>
        <xdr:cNvSpPr txBox="1"/>
      </xdr:nvSpPr>
      <xdr:spPr>
        <a:xfrm>
          <a:off x="171069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46948</xdr:rowOff>
    </xdr:from>
    <xdr:to>
      <xdr:col>77</xdr:col>
      <xdr:colOff>95250</xdr:colOff>
      <xdr:row>18</xdr:row>
      <xdr:rowOff>148548</xdr:rowOff>
    </xdr:to>
    <xdr:sp macro="" textlink="">
      <xdr:nvSpPr>
        <xdr:cNvPr id="462" name="楕円 461"/>
        <xdr:cNvSpPr/>
      </xdr:nvSpPr>
      <xdr:spPr>
        <a:xfrm>
          <a:off x="16129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158725</xdr:rowOff>
    </xdr:from>
    <xdr:ext cx="736600" cy="259045"/>
    <xdr:sp macro="" textlink="">
      <xdr:nvSpPr>
        <xdr:cNvPr id="463" name="テキスト ボックス 462"/>
        <xdr:cNvSpPr txBox="1"/>
      </xdr:nvSpPr>
      <xdr:spPr>
        <a:xfrm>
          <a:off x="15798800" y="290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106468</xdr:rowOff>
    </xdr:from>
    <xdr:to>
      <xdr:col>73</xdr:col>
      <xdr:colOff>44450</xdr:colOff>
      <xdr:row>19</xdr:row>
      <xdr:rowOff>36618</xdr:rowOff>
    </xdr:to>
    <xdr:sp macro="" textlink="">
      <xdr:nvSpPr>
        <xdr:cNvPr id="464" name="楕円 463"/>
        <xdr:cNvSpPr/>
      </xdr:nvSpPr>
      <xdr:spPr>
        <a:xfrm>
          <a:off x="15240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46795</xdr:rowOff>
    </xdr:from>
    <xdr:ext cx="762000" cy="259045"/>
    <xdr:sp macro="" textlink="">
      <xdr:nvSpPr>
        <xdr:cNvPr id="465" name="テキスト ボックス 464"/>
        <xdr:cNvSpPr txBox="1"/>
      </xdr:nvSpPr>
      <xdr:spPr>
        <a:xfrm>
          <a:off x="14909800" y="29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50038</xdr:rowOff>
    </xdr:from>
    <xdr:to>
      <xdr:col>68</xdr:col>
      <xdr:colOff>203200</xdr:colOff>
      <xdr:row>19</xdr:row>
      <xdr:rowOff>151638</xdr:rowOff>
    </xdr:to>
    <xdr:sp macro="" textlink="">
      <xdr:nvSpPr>
        <xdr:cNvPr id="466" name="楕円 465"/>
        <xdr:cNvSpPr/>
      </xdr:nvSpPr>
      <xdr:spPr>
        <a:xfrm>
          <a:off x="14351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161815</xdr:rowOff>
    </xdr:from>
    <xdr:ext cx="762000" cy="259045"/>
    <xdr:sp macro="" textlink="">
      <xdr:nvSpPr>
        <xdr:cNvPr id="467" name="テキスト ボックス 466"/>
        <xdr:cNvSpPr txBox="1"/>
      </xdr:nvSpPr>
      <xdr:spPr>
        <a:xfrm>
          <a:off x="14020800" y="307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133689</xdr:rowOff>
    </xdr:from>
    <xdr:to>
      <xdr:col>64</xdr:col>
      <xdr:colOff>152400</xdr:colOff>
      <xdr:row>20</xdr:row>
      <xdr:rowOff>63839</xdr:rowOff>
    </xdr:to>
    <xdr:sp macro="" textlink="">
      <xdr:nvSpPr>
        <xdr:cNvPr id="468" name="楕円 467"/>
        <xdr:cNvSpPr/>
      </xdr:nvSpPr>
      <xdr:spPr>
        <a:xfrm>
          <a:off x="13462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48616</xdr:rowOff>
    </xdr:from>
    <xdr:ext cx="762000" cy="259045"/>
    <xdr:sp macro="" textlink="">
      <xdr:nvSpPr>
        <xdr:cNvPr id="469" name="テキスト ボックス 468"/>
        <xdr:cNvSpPr txBox="1"/>
      </xdr:nvSpPr>
      <xdr:spPr>
        <a:xfrm>
          <a:off x="13131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平均より高い傾向が続いている。これは、使用料や退職手当債など人件費に充当している特定財源が他都市に比べて少なく、一般財源で賄われる歳出額の割合が高いことが原因と考えられ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年度は、退職手当の減等に伴い、前年度比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今後も適正な給与水準のあり方の検討や職員数の削減に努める。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41</xdr:row>
      <xdr:rowOff>31750</xdr:rowOff>
    </xdr:to>
    <xdr:cxnSp macro="">
      <xdr:nvCxnSpPr>
        <xdr:cNvPr id="66" name="直線コネクタ 65"/>
        <xdr:cNvCxnSpPr/>
      </xdr:nvCxnSpPr>
      <xdr:spPr>
        <a:xfrm flipV="1">
          <a:off x="3987800" y="6972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101600</xdr:rowOff>
    </xdr:from>
    <xdr:to>
      <xdr:col>19</xdr:col>
      <xdr:colOff>187325</xdr:colOff>
      <xdr:row>41</xdr:row>
      <xdr:rowOff>31750</xdr:rowOff>
    </xdr:to>
    <xdr:cxnSp macro="">
      <xdr:nvCxnSpPr>
        <xdr:cNvPr id="69" name="直線コネクタ 68"/>
        <xdr:cNvCxnSpPr/>
      </xdr:nvCxnSpPr>
      <xdr:spPr>
        <a:xfrm>
          <a:off x="3098800" y="5930900"/>
          <a:ext cx="889000" cy="1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133350</xdr:rowOff>
    </xdr:from>
    <xdr:to>
      <xdr:col>15</xdr:col>
      <xdr:colOff>98425</xdr:colOff>
      <xdr:row>34</xdr:row>
      <xdr:rowOff>101600</xdr:rowOff>
    </xdr:to>
    <xdr:cxnSp macro="">
      <xdr:nvCxnSpPr>
        <xdr:cNvPr id="72" name="直線コネクタ 71"/>
        <xdr:cNvCxnSpPr/>
      </xdr:nvCxnSpPr>
      <xdr:spPr>
        <a:xfrm>
          <a:off x="2209800" y="5791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33</xdr:row>
      <xdr:rowOff>158750</xdr:rowOff>
    </xdr:to>
    <xdr:cxnSp macro="">
      <xdr:nvCxnSpPr>
        <xdr:cNvPr id="75" name="直線コネクタ 74"/>
        <xdr:cNvCxnSpPr/>
      </xdr:nvCxnSpPr>
      <xdr:spPr>
        <a:xfrm flipV="1">
          <a:off x="13208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50800</xdr:rowOff>
    </xdr:from>
    <xdr:to>
      <xdr:col>15</xdr:col>
      <xdr:colOff>149225</xdr:colOff>
      <xdr:row>34</xdr:row>
      <xdr:rowOff>152400</xdr:rowOff>
    </xdr:to>
    <xdr:sp macro="" textlink="">
      <xdr:nvSpPr>
        <xdr:cNvPr id="89" name="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107950</xdr:rowOff>
    </xdr:from>
    <xdr:to>
      <xdr:col>6</xdr:col>
      <xdr:colOff>171450</xdr:colOff>
      <xdr:row>34</xdr:row>
      <xdr:rowOff>38100</xdr:rowOff>
    </xdr:to>
    <xdr:sp macro="" textlink="">
      <xdr:nvSpPr>
        <xdr:cNvPr id="93" name="楕円 92"/>
        <xdr:cNvSpPr/>
      </xdr:nvSpPr>
      <xdr:spPr>
        <a:xfrm>
          <a:off x="1270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94" name="テキスト ボックス 93"/>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物件費に係る経常収支比率は類似団体平均より高い傾向が続いている。これは、ごみ収集業務や学校給食調理業務で民営化が進んでいることなどが原因と考えられる。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年度は物件費に係る歳出額が増加したものの、地方税をはじめとした一般財源の増加などにより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ポイントの減となり、類似団体平均との差も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ポイントに縮小している。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19</xdr:row>
      <xdr:rowOff>6350</xdr:rowOff>
    </xdr:to>
    <xdr:cxnSp macro="">
      <xdr:nvCxnSpPr>
        <xdr:cNvPr id="127" name="直線コネクタ 126"/>
        <xdr:cNvCxnSpPr/>
      </xdr:nvCxnSpPr>
      <xdr:spPr>
        <a:xfrm flipV="1">
          <a:off x="15671800" y="323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20</xdr:row>
      <xdr:rowOff>152400</xdr:rowOff>
    </xdr:to>
    <xdr:cxnSp macro="">
      <xdr:nvCxnSpPr>
        <xdr:cNvPr id="130" name="直線コネクタ 129"/>
        <xdr:cNvCxnSpPr/>
      </xdr:nvCxnSpPr>
      <xdr:spPr>
        <a:xfrm flipV="1">
          <a:off x="14782800" y="3263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139700</xdr:rowOff>
    </xdr:from>
    <xdr:to>
      <xdr:col>73</xdr:col>
      <xdr:colOff>180975</xdr:colOff>
      <xdr:row>20</xdr:row>
      <xdr:rowOff>152400</xdr:rowOff>
    </xdr:to>
    <xdr:cxnSp macro="">
      <xdr:nvCxnSpPr>
        <xdr:cNvPr id="133" name="直線コネクタ 132"/>
        <xdr:cNvCxnSpPr/>
      </xdr:nvCxnSpPr>
      <xdr:spPr>
        <a:xfrm>
          <a:off x="13893800" y="356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139700</xdr:rowOff>
    </xdr:from>
    <xdr:to>
      <xdr:col>69</xdr:col>
      <xdr:colOff>92075</xdr:colOff>
      <xdr:row>21</xdr:row>
      <xdr:rowOff>69850</xdr:rowOff>
    </xdr:to>
    <xdr:cxnSp macro="">
      <xdr:nvCxnSpPr>
        <xdr:cNvPr id="136" name="直線コネクタ 135"/>
        <xdr:cNvCxnSpPr/>
      </xdr:nvCxnSpPr>
      <xdr:spPr>
        <a:xfrm flipV="1">
          <a:off x="13004800" y="356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0" name="テキスト ボックス 139"/>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9" name="テキスト ボックス 148"/>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101600</xdr:rowOff>
    </xdr:from>
    <xdr:to>
      <xdr:col>74</xdr:col>
      <xdr:colOff>31750</xdr:colOff>
      <xdr:row>21</xdr:row>
      <xdr:rowOff>31750</xdr:rowOff>
    </xdr:to>
    <xdr:sp macro="" textlink="">
      <xdr:nvSpPr>
        <xdr:cNvPr id="150" name="楕円 149"/>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51" name="テキスト ボックス 150"/>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88900</xdr:rowOff>
    </xdr:from>
    <xdr:to>
      <xdr:col>69</xdr:col>
      <xdr:colOff>142875</xdr:colOff>
      <xdr:row>21</xdr:row>
      <xdr:rowOff>19050</xdr:rowOff>
    </xdr:to>
    <xdr:sp macro="" textlink="">
      <xdr:nvSpPr>
        <xdr:cNvPr id="152" name="楕円 151"/>
        <xdr:cNvSpPr/>
      </xdr:nvSpPr>
      <xdr:spPr>
        <a:xfrm>
          <a:off x="13843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3827</xdr:rowOff>
    </xdr:from>
    <xdr:ext cx="762000" cy="259045"/>
    <xdr:sp macro="" textlink="">
      <xdr:nvSpPr>
        <xdr:cNvPr id="153" name="テキスト ボックス 152"/>
        <xdr:cNvSpPr txBox="1"/>
      </xdr:nvSpPr>
      <xdr:spPr>
        <a:xfrm>
          <a:off x="13512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4" name="楕円 153"/>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5" name="テキスト ボックス 154"/>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％となっている。これは、他都市に比べて保護率や高齢化率が低い傾向にあることなどが要因と考えられる。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しかし、近年は保育施設等の運営など子育て支援に要する経費が増加傾向であることなどから、上昇傾向にある。</a:t>
          </a:r>
        </a:p>
        <a:p>
          <a:r>
            <a:rPr kumimoji="1" lang="ja-JP" altLang="en-US" sz="1300">
              <a:latin typeface="ＭＳ Ｐゴシック" panose="020B0600070205080204" pitchFamily="50" charset="-128"/>
              <a:ea typeface="ＭＳ Ｐゴシック" panose="020B0600070205080204" pitchFamily="50" charset="-128"/>
            </a:rPr>
            <a:t>本格的な少子高齢化の到来によりさらなる上昇も見込まれるが、持続可能な財政運営に努める。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90" name="直線コネクタ 189"/>
        <xdr:cNvCxnSpPr/>
      </xdr:nvCxnSpPr>
      <xdr:spPr>
        <a:xfrm>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118835</xdr:rowOff>
    </xdr:to>
    <xdr:cxnSp macro="">
      <xdr:nvCxnSpPr>
        <xdr:cNvPr id="193" name="直線コネクタ 192"/>
        <xdr:cNvCxnSpPr/>
      </xdr:nvCxnSpPr>
      <xdr:spPr>
        <a:xfrm flipV="1">
          <a:off x="3098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118835</xdr:rowOff>
    </xdr:to>
    <xdr:cxnSp macro="">
      <xdr:nvCxnSpPr>
        <xdr:cNvPr id="196" name="直線コネクタ 195"/>
        <xdr:cNvCxnSpPr/>
      </xdr:nvCxnSpPr>
      <xdr:spPr>
        <a:xfrm>
          <a:off x="2209800" y="94016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53522</xdr:rowOff>
    </xdr:to>
    <xdr:cxnSp macro="">
      <xdr:nvCxnSpPr>
        <xdr:cNvPr id="199" name="直線コネクタ 198"/>
        <xdr:cNvCxnSpPr/>
      </xdr:nvCxnSpPr>
      <xdr:spPr>
        <a:xfrm flipV="1">
          <a:off x="1320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9" name="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5" name="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その他に係る経常収支比率は類似団体平均並みの推移となっている。</a:t>
          </a:r>
        </a:p>
        <a:p>
          <a:r>
            <a:rPr kumimoji="1" lang="ja-JP" altLang="en-US" sz="1300">
              <a:latin typeface="ＭＳ Ｐゴシック" panose="020B0600070205080204" pitchFamily="50" charset="-128"/>
              <a:ea typeface="ＭＳ Ｐゴシック" panose="020B0600070205080204" pitchFamily="50" charset="-128"/>
            </a:rPr>
            <a:t>その他の主な経費は維持補修費や繰出金であるが、平成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年度は前年同規模で推移したことから、横ばいの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31750</xdr:rowOff>
    </xdr:to>
    <xdr:cxnSp macro="">
      <xdr:nvCxnSpPr>
        <xdr:cNvPr id="251" name="直線コネクタ 250"/>
        <xdr:cNvCxnSpPr/>
      </xdr:nvCxnSpPr>
      <xdr:spPr>
        <a:xfrm>
          <a:off x="15671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57</xdr:row>
      <xdr:rowOff>107950</xdr:rowOff>
    </xdr:to>
    <xdr:cxnSp macro="">
      <xdr:nvCxnSpPr>
        <xdr:cNvPr id="254" name="直線コネクタ 253"/>
        <xdr:cNvCxnSpPr/>
      </xdr:nvCxnSpPr>
      <xdr:spPr>
        <a:xfrm flipV="1">
          <a:off x="14782800" y="96329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107950</xdr:rowOff>
    </xdr:to>
    <xdr:cxnSp macro="">
      <xdr:nvCxnSpPr>
        <xdr:cNvPr id="257" name="直線コネクタ 256"/>
        <xdr:cNvCxnSpPr/>
      </xdr:nvCxnSpPr>
      <xdr:spPr>
        <a:xfrm>
          <a:off x="13893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60" name="直線コネクタ 259"/>
        <xdr:cNvCxnSpPr/>
      </xdr:nvCxnSpPr>
      <xdr:spPr>
        <a:xfrm>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2" name="テキスト ボックス 261"/>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124477</xdr:rowOff>
    </xdr:from>
    <xdr:ext cx="762000" cy="259045"/>
    <xdr:sp macro="" textlink="">
      <xdr:nvSpPr>
        <xdr:cNvPr id="271" name="その他該当値テキスト"/>
        <xdr:cNvSpPr txBox="1"/>
      </xdr:nvSpPr>
      <xdr:spPr>
        <a:xfrm>
          <a:off x="16598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2" name="楕円 271"/>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73" name="テキスト ボックス 272"/>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補助費に係る経常収支比率は類似団体平均よりも低い傾向が続いている。これは、他都市に比べて高齢化率が低い傾向にあることなどが要因と考えられる。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年度は補助費等に係る歳出額の減などにより、僅かに回復して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50800</xdr:rowOff>
    </xdr:to>
    <xdr:cxnSp macro="">
      <xdr:nvCxnSpPr>
        <xdr:cNvPr id="312" name="直線コネクタ 311"/>
        <xdr:cNvCxnSpPr/>
      </xdr:nvCxnSpPr>
      <xdr:spPr>
        <a:xfrm flipV="1">
          <a:off x="15671800" y="620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37</xdr:row>
      <xdr:rowOff>88900</xdr:rowOff>
    </xdr:to>
    <xdr:cxnSp macro="">
      <xdr:nvCxnSpPr>
        <xdr:cNvPr id="315" name="直線コネクタ 314"/>
        <xdr:cNvCxnSpPr/>
      </xdr:nvCxnSpPr>
      <xdr:spPr>
        <a:xfrm flipV="1">
          <a:off x="14782800" y="6223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88900</xdr:rowOff>
    </xdr:from>
    <xdr:to>
      <xdr:col>73</xdr:col>
      <xdr:colOff>180975</xdr:colOff>
      <xdr:row>37</xdr:row>
      <xdr:rowOff>146050</xdr:rowOff>
    </xdr:to>
    <xdr:cxnSp macro="">
      <xdr:nvCxnSpPr>
        <xdr:cNvPr id="318" name="直線コネクタ 317"/>
        <xdr:cNvCxnSpPr/>
      </xdr:nvCxnSpPr>
      <xdr:spPr>
        <a:xfrm flipV="1">
          <a:off x="13893800" y="643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31750</xdr:rowOff>
    </xdr:to>
    <xdr:cxnSp macro="">
      <xdr:nvCxnSpPr>
        <xdr:cNvPr id="321" name="直線コネクタ 320"/>
        <xdr:cNvCxnSpPr/>
      </xdr:nvCxnSpPr>
      <xdr:spPr>
        <a:xfrm flipV="1">
          <a:off x="13004800" y="648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1" name="楕円 330"/>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32" name="補助費等該当値テキスト"/>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5" name="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36" name="テキスト ボックス 335"/>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7" name="楕円 336"/>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38" name="テキスト ボックス 337"/>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152400</xdr:rowOff>
    </xdr:from>
    <xdr:to>
      <xdr:col>65</xdr:col>
      <xdr:colOff>53975</xdr:colOff>
      <xdr:row>38</xdr:row>
      <xdr:rowOff>82550</xdr:rowOff>
    </xdr:to>
    <xdr:sp macro="" textlink="">
      <xdr:nvSpPr>
        <xdr:cNvPr id="339" name="楕円 338"/>
        <xdr:cNvSpPr/>
      </xdr:nvSpPr>
      <xdr:spPr>
        <a:xfrm>
          <a:off x="12954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92727</xdr:rowOff>
    </xdr:from>
    <xdr:ext cx="762000" cy="259045"/>
    <xdr:sp macro="" textlink="">
      <xdr:nvSpPr>
        <xdr:cNvPr id="340" name="テキスト ボックス 339"/>
        <xdr:cNvSpPr txBox="1"/>
      </xdr:nvSpPr>
      <xdr:spPr>
        <a:xfrm>
          <a:off x="12623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となった。なお、臨時財政対策債の発行等による市債残高の増加に伴い、いまだに公債費負担が高い傾向が残っているものの、平成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年度以降最も低い数値となっている。今後とも、公共投資の厳選・重点化を行い、臨時財政対策債等を除いた市債残高の適切な管理に努める。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53521</xdr:rowOff>
    </xdr:from>
    <xdr:to>
      <xdr:col>24</xdr:col>
      <xdr:colOff>25400</xdr:colOff>
      <xdr:row>77</xdr:row>
      <xdr:rowOff>102507</xdr:rowOff>
    </xdr:to>
    <xdr:cxnSp macro="">
      <xdr:nvCxnSpPr>
        <xdr:cNvPr id="375" name="直線コネクタ 374"/>
        <xdr:cNvCxnSpPr/>
      </xdr:nvCxnSpPr>
      <xdr:spPr>
        <a:xfrm flipV="1">
          <a:off x="3987800" y="132551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76"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81</xdr:row>
      <xdr:rowOff>37193</xdr:rowOff>
    </xdr:to>
    <xdr:cxnSp macro="">
      <xdr:nvCxnSpPr>
        <xdr:cNvPr id="378" name="直線コネクタ 377"/>
        <xdr:cNvCxnSpPr/>
      </xdr:nvCxnSpPr>
      <xdr:spPr>
        <a:xfrm flipV="1">
          <a:off x="3098800" y="13304157"/>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147156</xdr:rowOff>
    </xdr:from>
    <xdr:ext cx="736600" cy="259045"/>
    <xdr:sp macro="" textlink="">
      <xdr:nvSpPr>
        <xdr:cNvPr id="380" name="テキスト ボックス 379"/>
        <xdr:cNvSpPr txBox="1"/>
      </xdr:nvSpPr>
      <xdr:spPr>
        <a:xfrm>
          <a:off x="3606800" y="130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37193</xdr:rowOff>
    </xdr:to>
    <xdr:cxnSp macro="">
      <xdr:nvCxnSpPr>
        <xdr:cNvPr id="381" name="直線コネクタ 380"/>
        <xdr:cNvCxnSpPr/>
      </xdr:nvCxnSpPr>
      <xdr:spPr>
        <a:xfrm>
          <a:off x="2209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122663</xdr:rowOff>
    </xdr:from>
    <xdr:ext cx="762000" cy="259045"/>
    <xdr:sp macro="" textlink="">
      <xdr:nvSpPr>
        <xdr:cNvPr id="383" name="テキスト ボックス 382"/>
        <xdr:cNvSpPr txBox="1"/>
      </xdr:nvSpPr>
      <xdr:spPr>
        <a:xfrm>
          <a:off x="2717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102507</xdr:rowOff>
    </xdr:to>
    <xdr:cxnSp macro="">
      <xdr:nvCxnSpPr>
        <xdr:cNvPr id="384" name="直線コネクタ 383"/>
        <xdr:cNvCxnSpPr/>
      </xdr:nvCxnSpPr>
      <xdr:spPr>
        <a:xfrm flipV="1">
          <a:off x="1320800" y="1389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106334</xdr:rowOff>
    </xdr:from>
    <xdr:ext cx="762000" cy="259045"/>
    <xdr:sp macro="" textlink="">
      <xdr:nvSpPr>
        <xdr:cNvPr id="386" name="テキスト ボックス 385"/>
        <xdr:cNvSpPr txBox="1"/>
      </xdr:nvSpPr>
      <xdr:spPr>
        <a:xfrm>
          <a:off x="1828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155320</xdr:rowOff>
    </xdr:from>
    <xdr:ext cx="762000" cy="259045"/>
    <xdr:sp macro="" textlink="">
      <xdr:nvSpPr>
        <xdr:cNvPr id="388" name="テキスト ボックス 387"/>
        <xdr:cNvSpPr txBox="1"/>
      </xdr:nvSpPr>
      <xdr:spPr>
        <a:xfrm>
          <a:off x="939800" y="1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2721</xdr:rowOff>
    </xdr:from>
    <xdr:to>
      <xdr:col>24</xdr:col>
      <xdr:colOff>76200</xdr:colOff>
      <xdr:row>77</xdr:row>
      <xdr:rowOff>104321</xdr:rowOff>
    </xdr:to>
    <xdr:sp macro="" textlink="">
      <xdr:nvSpPr>
        <xdr:cNvPr id="394" name="楕円 393"/>
        <xdr:cNvSpPr/>
      </xdr:nvSpPr>
      <xdr:spPr>
        <a:xfrm>
          <a:off x="4775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146248</xdr:rowOff>
    </xdr:from>
    <xdr:ext cx="762000" cy="259045"/>
    <xdr:sp macro="" textlink="">
      <xdr:nvSpPr>
        <xdr:cNvPr id="395" name="公債費該当値テキスト"/>
        <xdr:cNvSpPr txBox="1"/>
      </xdr:nvSpPr>
      <xdr:spPr>
        <a:xfrm>
          <a:off x="49149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6" name="楕円 395"/>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7" name="テキスト ボックス 396"/>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98" name="楕円 397"/>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399" name="テキスト ボックス 398"/>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0" name="楕円 399"/>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1" name="テキスト ボックス 400"/>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51707</xdr:rowOff>
    </xdr:from>
    <xdr:to>
      <xdr:col>6</xdr:col>
      <xdr:colOff>171450</xdr:colOff>
      <xdr:row>81</xdr:row>
      <xdr:rowOff>153307</xdr:rowOff>
    </xdr:to>
    <xdr:sp macro="" textlink="">
      <xdr:nvSpPr>
        <xdr:cNvPr id="402" name="楕円 401"/>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138084</xdr:rowOff>
    </xdr:from>
    <xdr:ext cx="762000" cy="259045"/>
    <xdr:sp macro="" textlink="">
      <xdr:nvSpPr>
        <xdr:cNvPr id="403" name="テキスト ボックス 402"/>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公債費以外の経費に係る経常収支比率は、類似団体平均と比べて人件費や物件費は高くなっているものの、扶助費や補助費が低くなっていることから、平均に近い割合で推移している。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年度は扶助費等が増加したものの、地方税をはじめとした一般財源の増加などにより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ポイントの減となり</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79</xdr:row>
      <xdr:rowOff>31750</xdr:rowOff>
    </xdr:to>
    <xdr:cxnSp macro="">
      <xdr:nvCxnSpPr>
        <xdr:cNvPr id="438" name="直線コネクタ 437"/>
        <xdr:cNvCxnSpPr/>
      </xdr:nvCxnSpPr>
      <xdr:spPr>
        <a:xfrm flipV="1">
          <a:off x="15671800" y="13489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9"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58964</xdr:rowOff>
    </xdr:from>
    <xdr:to>
      <xdr:col>78</xdr:col>
      <xdr:colOff>69850</xdr:colOff>
      <xdr:row>79</xdr:row>
      <xdr:rowOff>31750</xdr:rowOff>
    </xdr:to>
    <xdr:cxnSp macro="">
      <xdr:nvCxnSpPr>
        <xdr:cNvPr id="441" name="直線コネクタ 440"/>
        <xdr:cNvCxnSpPr/>
      </xdr:nvCxnSpPr>
      <xdr:spPr>
        <a:xfrm>
          <a:off x="14782800" y="13260614"/>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3" name="テキスト ボックス 442"/>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75293</xdr:rowOff>
    </xdr:from>
    <xdr:to>
      <xdr:col>73</xdr:col>
      <xdr:colOff>180975</xdr:colOff>
      <xdr:row>77</xdr:row>
      <xdr:rowOff>58964</xdr:rowOff>
    </xdr:to>
    <xdr:cxnSp macro="">
      <xdr:nvCxnSpPr>
        <xdr:cNvPr id="444" name="直線コネクタ 443"/>
        <xdr:cNvCxnSpPr/>
      </xdr:nvCxnSpPr>
      <xdr:spPr>
        <a:xfrm>
          <a:off x="13893800" y="129340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6" name="テキスト ボックス 445"/>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75293</xdr:rowOff>
    </xdr:from>
    <xdr:to>
      <xdr:col>69</xdr:col>
      <xdr:colOff>92075</xdr:colOff>
      <xdr:row>76</xdr:row>
      <xdr:rowOff>56243</xdr:rowOff>
    </xdr:to>
    <xdr:cxnSp macro="">
      <xdr:nvCxnSpPr>
        <xdr:cNvPr id="447" name="直線コネクタ 446"/>
        <xdr:cNvCxnSpPr/>
      </xdr:nvCxnSpPr>
      <xdr:spPr>
        <a:xfrm flipV="1">
          <a:off x="13004800" y="12934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49" name="テキスト ボックス 448"/>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1" name="テキスト ボックス 450"/>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7" name="楕円 456"/>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8"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9" name="楕円 458"/>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60" name="テキスト ボックス 459"/>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1" name="楕円 460"/>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94541</xdr:rowOff>
    </xdr:from>
    <xdr:ext cx="762000" cy="259045"/>
    <xdr:sp macro="" textlink="">
      <xdr:nvSpPr>
        <xdr:cNvPr id="462" name="テキスト ボックス 461"/>
        <xdr:cNvSpPr txBox="1"/>
      </xdr:nvSpPr>
      <xdr:spPr>
        <a:xfrm>
          <a:off x="14401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24493</xdr:rowOff>
    </xdr:from>
    <xdr:to>
      <xdr:col>69</xdr:col>
      <xdr:colOff>142875</xdr:colOff>
      <xdr:row>75</xdr:row>
      <xdr:rowOff>126093</xdr:rowOff>
    </xdr:to>
    <xdr:sp macro="" textlink="">
      <xdr:nvSpPr>
        <xdr:cNvPr id="463" name="楕円 462"/>
        <xdr:cNvSpPr/>
      </xdr:nvSpPr>
      <xdr:spPr>
        <a:xfrm>
          <a:off x="13843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64" name="テキスト ボックス 463"/>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5443</xdr:rowOff>
    </xdr:from>
    <xdr:to>
      <xdr:col>65</xdr:col>
      <xdr:colOff>53975</xdr:colOff>
      <xdr:row>76</xdr:row>
      <xdr:rowOff>107043</xdr:rowOff>
    </xdr:to>
    <xdr:sp macro="" textlink="">
      <xdr:nvSpPr>
        <xdr:cNvPr id="465" name="楕円 464"/>
        <xdr:cNvSpPr/>
      </xdr:nvSpPr>
      <xdr:spPr>
        <a:xfrm>
          <a:off x="12954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91820</xdr:rowOff>
    </xdr:from>
    <xdr:ext cx="762000" cy="259045"/>
    <xdr:sp macro="" textlink="">
      <xdr:nvSpPr>
        <xdr:cNvPr id="466" name="テキスト ボックス 465"/>
        <xdr:cNvSpPr txBox="1"/>
      </xdr:nvSpPr>
      <xdr:spPr>
        <a:xfrm>
          <a:off x="12623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130117</xdr:rowOff>
    </xdr:from>
    <xdr:to>
      <xdr:col>29</xdr:col>
      <xdr:colOff>127000</xdr:colOff>
      <xdr:row>13</xdr:row>
      <xdr:rowOff>131557</xdr:rowOff>
    </xdr:to>
    <xdr:cxnSp macro="">
      <xdr:nvCxnSpPr>
        <xdr:cNvPr id="48" name="直線コネクタ 47"/>
        <xdr:cNvCxnSpPr/>
      </xdr:nvCxnSpPr>
      <xdr:spPr bwMode="auto">
        <a:xfrm>
          <a:off x="5003800" y="2406592"/>
          <a:ext cx="6477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130117</xdr:rowOff>
    </xdr:from>
    <xdr:to>
      <xdr:col>26</xdr:col>
      <xdr:colOff>50800</xdr:colOff>
      <xdr:row>19</xdr:row>
      <xdr:rowOff>8090</xdr:rowOff>
    </xdr:to>
    <xdr:cxnSp macro="">
      <xdr:nvCxnSpPr>
        <xdr:cNvPr id="51" name="直線コネクタ 50"/>
        <xdr:cNvCxnSpPr/>
      </xdr:nvCxnSpPr>
      <xdr:spPr bwMode="auto">
        <a:xfrm flipV="1">
          <a:off x="4305300" y="2406592"/>
          <a:ext cx="698500" cy="90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8090</xdr:rowOff>
    </xdr:from>
    <xdr:to>
      <xdr:col>22</xdr:col>
      <xdr:colOff>114300</xdr:colOff>
      <xdr:row>19</xdr:row>
      <xdr:rowOff>29533</xdr:rowOff>
    </xdr:to>
    <xdr:cxnSp macro="">
      <xdr:nvCxnSpPr>
        <xdr:cNvPr id="54" name="直線コネクタ 53"/>
        <xdr:cNvCxnSpPr/>
      </xdr:nvCxnSpPr>
      <xdr:spPr bwMode="auto">
        <a:xfrm flipV="1">
          <a:off x="3606800" y="3313265"/>
          <a:ext cx="698500" cy="21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29533</xdr:rowOff>
    </xdr:from>
    <xdr:to>
      <xdr:col>18</xdr:col>
      <xdr:colOff>177800</xdr:colOff>
      <xdr:row>19</xdr:row>
      <xdr:rowOff>42426</xdr:rowOff>
    </xdr:to>
    <xdr:cxnSp macro="">
      <xdr:nvCxnSpPr>
        <xdr:cNvPr id="57" name="直線コネクタ 56"/>
        <xdr:cNvCxnSpPr/>
      </xdr:nvCxnSpPr>
      <xdr:spPr bwMode="auto">
        <a:xfrm flipV="1">
          <a:off x="2908300" y="3334708"/>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80757</xdr:rowOff>
    </xdr:from>
    <xdr:to>
      <xdr:col>29</xdr:col>
      <xdr:colOff>177800</xdr:colOff>
      <xdr:row>14</xdr:row>
      <xdr:rowOff>10907</xdr:rowOff>
    </xdr:to>
    <xdr:sp macro="" textlink="">
      <xdr:nvSpPr>
        <xdr:cNvPr id="67" name="楕円 66"/>
        <xdr:cNvSpPr/>
      </xdr:nvSpPr>
      <xdr:spPr bwMode="auto">
        <a:xfrm>
          <a:off x="5600700" y="235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97284</xdr:rowOff>
    </xdr:from>
    <xdr:ext cx="762000" cy="259045"/>
    <xdr:sp macro="" textlink="">
      <xdr:nvSpPr>
        <xdr:cNvPr id="68" name="人口1人当たり決算額の推移該当値テキスト130"/>
        <xdr:cNvSpPr txBox="1"/>
      </xdr:nvSpPr>
      <xdr:spPr>
        <a:xfrm>
          <a:off x="5740400" y="22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79317</xdr:rowOff>
    </xdr:from>
    <xdr:to>
      <xdr:col>26</xdr:col>
      <xdr:colOff>101600</xdr:colOff>
      <xdr:row>14</xdr:row>
      <xdr:rowOff>9467</xdr:rowOff>
    </xdr:to>
    <xdr:sp macro="" textlink="">
      <xdr:nvSpPr>
        <xdr:cNvPr id="69" name="楕円 68"/>
        <xdr:cNvSpPr/>
      </xdr:nvSpPr>
      <xdr:spPr bwMode="auto">
        <a:xfrm>
          <a:off x="4953000" y="235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19644</xdr:rowOff>
    </xdr:from>
    <xdr:ext cx="736600" cy="259045"/>
    <xdr:sp macro="" textlink="">
      <xdr:nvSpPr>
        <xdr:cNvPr id="70" name="テキスト ボックス 69"/>
        <xdr:cNvSpPr txBox="1"/>
      </xdr:nvSpPr>
      <xdr:spPr>
        <a:xfrm>
          <a:off x="4622800" y="21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128740</xdr:rowOff>
    </xdr:from>
    <xdr:to>
      <xdr:col>22</xdr:col>
      <xdr:colOff>165100</xdr:colOff>
      <xdr:row>19</xdr:row>
      <xdr:rowOff>58890</xdr:rowOff>
    </xdr:to>
    <xdr:sp macro="" textlink="">
      <xdr:nvSpPr>
        <xdr:cNvPr id="71" name="楕円 70"/>
        <xdr:cNvSpPr/>
      </xdr:nvSpPr>
      <xdr:spPr bwMode="auto">
        <a:xfrm>
          <a:off x="4254500" y="326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69067</xdr:rowOff>
    </xdr:from>
    <xdr:ext cx="762000" cy="259045"/>
    <xdr:sp macro="" textlink="">
      <xdr:nvSpPr>
        <xdr:cNvPr id="72" name="テキスト ボックス 71"/>
        <xdr:cNvSpPr txBox="1"/>
      </xdr:nvSpPr>
      <xdr:spPr>
        <a:xfrm>
          <a:off x="3924300" y="30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150183</xdr:rowOff>
    </xdr:from>
    <xdr:to>
      <xdr:col>19</xdr:col>
      <xdr:colOff>38100</xdr:colOff>
      <xdr:row>19</xdr:row>
      <xdr:rowOff>80333</xdr:rowOff>
    </xdr:to>
    <xdr:sp macro="" textlink="">
      <xdr:nvSpPr>
        <xdr:cNvPr id="73" name="楕円 72"/>
        <xdr:cNvSpPr/>
      </xdr:nvSpPr>
      <xdr:spPr bwMode="auto">
        <a:xfrm>
          <a:off x="3556000" y="328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90509</xdr:rowOff>
    </xdr:from>
    <xdr:ext cx="762000" cy="259045"/>
    <xdr:sp macro="" textlink="">
      <xdr:nvSpPr>
        <xdr:cNvPr id="74" name="テキスト ボックス 73"/>
        <xdr:cNvSpPr txBox="1"/>
      </xdr:nvSpPr>
      <xdr:spPr>
        <a:xfrm>
          <a:off x="3225800" y="30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163076</xdr:rowOff>
    </xdr:from>
    <xdr:to>
      <xdr:col>15</xdr:col>
      <xdr:colOff>101600</xdr:colOff>
      <xdr:row>19</xdr:row>
      <xdr:rowOff>93226</xdr:rowOff>
    </xdr:to>
    <xdr:sp macro="" textlink="">
      <xdr:nvSpPr>
        <xdr:cNvPr id="75" name="楕円 74"/>
        <xdr:cNvSpPr/>
      </xdr:nvSpPr>
      <xdr:spPr bwMode="auto">
        <a:xfrm>
          <a:off x="2857500" y="329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103403</xdr:rowOff>
    </xdr:from>
    <xdr:ext cx="762000" cy="259045"/>
    <xdr:sp macro="" textlink="">
      <xdr:nvSpPr>
        <xdr:cNvPr id="76" name="テキスト ボックス 75"/>
        <xdr:cNvSpPr txBox="1"/>
      </xdr:nvSpPr>
      <xdr:spPr>
        <a:xfrm>
          <a:off x="2527300" y="306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244592</xdr:rowOff>
    </xdr:from>
    <xdr:to>
      <xdr:col>29</xdr:col>
      <xdr:colOff>127000</xdr:colOff>
      <xdr:row>35</xdr:row>
      <xdr:rowOff>248569</xdr:rowOff>
    </xdr:to>
    <xdr:cxnSp macro="">
      <xdr:nvCxnSpPr>
        <xdr:cNvPr id="108" name="直線コネクタ 107"/>
        <xdr:cNvCxnSpPr/>
      </xdr:nvCxnSpPr>
      <xdr:spPr bwMode="auto">
        <a:xfrm flipV="1">
          <a:off x="5003800" y="6854942"/>
          <a:ext cx="6477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30897</xdr:rowOff>
    </xdr:from>
    <xdr:to>
      <xdr:col>26</xdr:col>
      <xdr:colOff>50800</xdr:colOff>
      <xdr:row>35</xdr:row>
      <xdr:rowOff>248569</xdr:rowOff>
    </xdr:to>
    <xdr:cxnSp macro="">
      <xdr:nvCxnSpPr>
        <xdr:cNvPr id="111" name="直線コネクタ 110"/>
        <xdr:cNvCxnSpPr/>
      </xdr:nvCxnSpPr>
      <xdr:spPr bwMode="auto">
        <a:xfrm>
          <a:off x="4305300" y="6641247"/>
          <a:ext cx="698500" cy="217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30897</xdr:rowOff>
    </xdr:from>
    <xdr:to>
      <xdr:col>22</xdr:col>
      <xdr:colOff>114300</xdr:colOff>
      <xdr:row>35</xdr:row>
      <xdr:rowOff>85623</xdr:rowOff>
    </xdr:to>
    <xdr:cxnSp macro="">
      <xdr:nvCxnSpPr>
        <xdr:cNvPr id="114" name="直線コネクタ 113"/>
        <xdr:cNvCxnSpPr/>
      </xdr:nvCxnSpPr>
      <xdr:spPr bwMode="auto">
        <a:xfrm flipV="1">
          <a:off x="3606800" y="6641247"/>
          <a:ext cx="698500" cy="5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48087</xdr:rowOff>
    </xdr:from>
    <xdr:to>
      <xdr:col>18</xdr:col>
      <xdr:colOff>177800</xdr:colOff>
      <xdr:row>35</xdr:row>
      <xdr:rowOff>85623</xdr:rowOff>
    </xdr:to>
    <xdr:cxnSp macro="">
      <xdr:nvCxnSpPr>
        <xdr:cNvPr id="117" name="直線コネクタ 116"/>
        <xdr:cNvCxnSpPr/>
      </xdr:nvCxnSpPr>
      <xdr:spPr bwMode="auto">
        <a:xfrm>
          <a:off x="2908300" y="6658437"/>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193792</xdr:rowOff>
    </xdr:from>
    <xdr:to>
      <xdr:col>29</xdr:col>
      <xdr:colOff>177800</xdr:colOff>
      <xdr:row>35</xdr:row>
      <xdr:rowOff>295392</xdr:rowOff>
    </xdr:to>
    <xdr:sp macro="" textlink="">
      <xdr:nvSpPr>
        <xdr:cNvPr id="127" name="楕円 126"/>
        <xdr:cNvSpPr/>
      </xdr:nvSpPr>
      <xdr:spPr bwMode="auto">
        <a:xfrm>
          <a:off x="5600700" y="6804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165869</xdr:rowOff>
    </xdr:from>
    <xdr:ext cx="762000" cy="259045"/>
    <xdr:sp macro="" textlink="">
      <xdr:nvSpPr>
        <xdr:cNvPr id="128" name="人口1人当たり決算額の推移該当値テキスト445"/>
        <xdr:cNvSpPr txBox="1"/>
      </xdr:nvSpPr>
      <xdr:spPr>
        <a:xfrm>
          <a:off x="5740400" y="677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197769</xdr:rowOff>
    </xdr:from>
    <xdr:to>
      <xdr:col>26</xdr:col>
      <xdr:colOff>101600</xdr:colOff>
      <xdr:row>35</xdr:row>
      <xdr:rowOff>299369</xdr:rowOff>
    </xdr:to>
    <xdr:sp macro="" textlink="">
      <xdr:nvSpPr>
        <xdr:cNvPr id="129" name="楕円 128"/>
        <xdr:cNvSpPr/>
      </xdr:nvSpPr>
      <xdr:spPr bwMode="auto">
        <a:xfrm>
          <a:off x="4953000" y="68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284146</xdr:rowOff>
    </xdr:from>
    <xdr:ext cx="736600" cy="259045"/>
    <xdr:sp macro="" textlink="">
      <xdr:nvSpPr>
        <xdr:cNvPr id="130" name="テキスト ボックス 129"/>
        <xdr:cNvSpPr txBox="1"/>
      </xdr:nvSpPr>
      <xdr:spPr>
        <a:xfrm>
          <a:off x="4622800" y="689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322997</xdr:rowOff>
    </xdr:from>
    <xdr:to>
      <xdr:col>22</xdr:col>
      <xdr:colOff>165100</xdr:colOff>
      <xdr:row>35</xdr:row>
      <xdr:rowOff>81697</xdr:rowOff>
    </xdr:to>
    <xdr:sp macro="" textlink="">
      <xdr:nvSpPr>
        <xdr:cNvPr id="131" name="楕円 130"/>
        <xdr:cNvSpPr/>
      </xdr:nvSpPr>
      <xdr:spPr bwMode="auto">
        <a:xfrm>
          <a:off x="4254500" y="65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66474</xdr:rowOff>
    </xdr:from>
    <xdr:ext cx="762000" cy="259045"/>
    <xdr:sp macro="" textlink="">
      <xdr:nvSpPr>
        <xdr:cNvPr id="132" name="テキスト ボックス 131"/>
        <xdr:cNvSpPr txBox="1"/>
      </xdr:nvSpPr>
      <xdr:spPr>
        <a:xfrm>
          <a:off x="3924300" y="66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34823</xdr:rowOff>
    </xdr:from>
    <xdr:to>
      <xdr:col>19</xdr:col>
      <xdr:colOff>38100</xdr:colOff>
      <xdr:row>35</xdr:row>
      <xdr:rowOff>136423</xdr:rowOff>
    </xdr:to>
    <xdr:sp macro="" textlink="">
      <xdr:nvSpPr>
        <xdr:cNvPr id="133" name="楕円 132"/>
        <xdr:cNvSpPr/>
      </xdr:nvSpPr>
      <xdr:spPr bwMode="auto">
        <a:xfrm>
          <a:off x="3556000" y="664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121200</xdr:rowOff>
    </xdr:from>
    <xdr:ext cx="762000" cy="259045"/>
    <xdr:sp macro="" textlink="">
      <xdr:nvSpPr>
        <xdr:cNvPr id="134" name="テキスト ボックス 133"/>
        <xdr:cNvSpPr txBox="1"/>
      </xdr:nvSpPr>
      <xdr:spPr>
        <a:xfrm>
          <a:off x="3225800" y="67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340187</xdr:rowOff>
    </xdr:from>
    <xdr:to>
      <xdr:col>15</xdr:col>
      <xdr:colOff>101600</xdr:colOff>
      <xdr:row>35</xdr:row>
      <xdr:rowOff>98887</xdr:rowOff>
    </xdr:to>
    <xdr:sp macro="" textlink="">
      <xdr:nvSpPr>
        <xdr:cNvPr id="135" name="楕円 134"/>
        <xdr:cNvSpPr/>
      </xdr:nvSpPr>
      <xdr:spPr bwMode="auto">
        <a:xfrm>
          <a:off x="2857500" y="660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83664</xdr:rowOff>
    </xdr:from>
    <xdr:ext cx="762000" cy="259045"/>
    <xdr:sp macro="" textlink="">
      <xdr:nvSpPr>
        <xdr:cNvPr id="136" name="テキスト ボックス 135"/>
        <xdr:cNvSpPr txBox="1"/>
      </xdr:nvSpPr>
      <xdr:spPr>
        <a:xfrm>
          <a:off x="2527300" y="66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116589</xdr:rowOff>
    </xdr:from>
    <xdr:to>
      <xdr:col>24</xdr:col>
      <xdr:colOff>63500</xdr:colOff>
      <xdr:row>32</xdr:row>
      <xdr:rowOff>147221</xdr:rowOff>
    </xdr:to>
    <xdr:cxnSp macro="">
      <xdr:nvCxnSpPr>
        <xdr:cNvPr id="59" name="直線コネクタ 58"/>
        <xdr:cNvCxnSpPr/>
      </xdr:nvCxnSpPr>
      <xdr:spPr>
        <a:xfrm>
          <a:off x="3797300" y="5602989"/>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116589</xdr:rowOff>
    </xdr:from>
    <xdr:to>
      <xdr:col>19</xdr:col>
      <xdr:colOff>177800</xdr:colOff>
      <xdr:row>38</xdr:row>
      <xdr:rowOff>70640</xdr:rowOff>
    </xdr:to>
    <xdr:cxnSp macro="">
      <xdr:nvCxnSpPr>
        <xdr:cNvPr id="62" name="直線コネクタ 61"/>
        <xdr:cNvCxnSpPr/>
      </xdr:nvCxnSpPr>
      <xdr:spPr>
        <a:xfrm flipV="1">
          <a:off x="2908300" y="5602989"/>
          <a:ext cx="889000" cy="98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70640</xdr:rowOff>
    </xdr:from>
    <xdr:to>
      <xdr:col>15</xdr:col>
      <xdr:colOff>50800</xdr:colOff>
      <xdr:row>38</xdr:row>
      <xdr:rowOff>89408</xdr:rowOff>
    </xdr:to>
    <xdr:cxnSp macro="">
      <xdr:nvCxnSpPr>
        <xdr:cNvPr id="65" name="直線コネクタ 64"/>
        <xdr:cNvCxnSpPr/>
      </xdr:nvCxnSpPr>
      <xdr:spPr>
        <a:xfrm flipV="1">
          <a:off x="2019300" y="658574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89408</xdr:rowOff>
    </xdr:from>
    <xdr:to>
      <xdr:col>10</xdr:col>
      <xdr:colOff>114300</xdr:colOff>
      <xdr:row>38</xdr:row>
      <xdr:rowOff>115857</xdr:rowOff>
    </xdr:to>
    <xdr:cxnSp macro="">
      <xdr:nvCxnSpPr>
        <xdr:cNvPr id="68" name="直線コネクタ 67"/>
        <xdr:cNvCxnSpPr/>
      </xdr:nvCxnSpPr>
      <xdr:spPr>
        <a:xfrm flipV="1">
          <a:off x="1130300" y="6604508"/>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96421</xdr:rowOff>
    </xdr:from>
    <xdr:to>
      <xdr:col>24</xdr:col>
      <xdr:colOff>114300</xdr:colOff>
      <xdr:row>33</xdr:row>
      <xdr:rowOff>26571</xdr:rowOff>
    </xdr:to>
    <xdr:sp macro="" textlink="">
      <xdr:nvSpPr>
        <xdr:cNvPr id="78" name="楕円 77"/>
        <xdr:cNvSpPr/>
      </xdr:nvSpPr>
      <xdr:spPr>
        <a:xfrm>
          <a:off x="4584700" y="5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119298</xdr:rowOff>
    </xdr:from>
    <xdr:ext cx="599010" cy="259045"/>
    <xdr:sp macro="" textlink="">
      <xdr:nvSpPr>
        <xdr:cNvPr id="79" name="人件費該当値テキスト"/>
        <xdr:cNvSpPr txBox="1"/>
      </xdr:nvSpPr>
      <xdr:spPr>
        <a:xfrm>
          <a:off x="4686300" y="543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65789</xdr:rowOff>
    </xdr:from>
    <xdr:to>
      <xdr:col>20</xdr:col>
      <xdr:colOff>38100</xdr:colOff>
      <xdr:row>32</xdr:row>
      <xdr:rowOff>167389</xdr:rowOff>
    </xdr:to>
    <xdr:sp macro="" textlink="">
      <xdr:nvSpPr>
        <xdr:cNvPr id="80" name="楕円 79"/>
        <xdr:cNvSpPr/>
      </xdr:nvSpPr>
      <xdr:spPr>
        <a:xfrm>
          <a:off x="3746500" y="55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12466</xdr:rowOff>
    </xdr:from>
    <xdr:ext cx="599010" cy="259045"/>
    <xdr:sp macro="" textlink="">
      <xdr:nvSpPr>
        <xdr:cNvPr id="81" name="テキスト ボックス 80"/>
        <xdr:cNvSpPr txBox="1"/>
      </xdr:nvSpPr>
      <xdr:spPr>
        <a:xfrm>
          <a:off x="3497795" y="532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19840</xdr:rowOff>
    </xdr:from>
    <xdr:to>
      <xdr:col>15</xdr:col>
      <xdr:colOff>101600</xdr:colOff>
      <xdr:row>38</xdr:row>
      <xdr:rowOff>121440</xdr:rowOff>
    </xdr:to>
    <xdr:sp macro="" textlink="">
      <xdr:nvSpPr>
        <xdr:cNvPr id="82" name="楕円 81"/>
        <xdr:cNvSpPr/>
      </xdr:nvSpPr>
      <xdr:spPr>
        <a:xfrm>
          <a:off x="2857500" y="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137967</xdr:rowOff>
    </xdr:from>
    <xdr:ext cx="534377" cy="259045"/>
    <xdr:sp macro="" textlink="">
      <xdr:nvSpPr>
        <xdr:cNvPr id="83" name="テキスト ボックス 82"/>
        <xdr:cNvSpPr txBox="1"/>
      </xdr:nvSpPr>
      <xdr:spPr>
        <a:xfrm>
          <a:off x="2641111" y="63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38608</xdr:rowOff>
    </xdr:from>
    <xdr:to>
      <xdr:col>10</xdr:col>
      <xdr:colOff>165100</xdr:colOff>
      <xdr:row>38</xdr:row>
      <xdr:rowOff>140208</xdr:rowOff>
    </xdr:to>
    <xdr:sp macro="" textlink="">
      <xdr:nvSpPr>
        <xdr:cNvPr id="84" name="楕円 83"/>
        <xdr:cNvSpPr/>
      </xdr:nvSpPr>
      <xdr:spPr>
        <a:xfrm>
          <a:off x="196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131335</xdr:rowOff>
    </xdr:from>
    <xdr:ext cx="534377" cy="259045"/>
    <xdr:sp macro="" textlink="">
      <xdr:nvSpPr>
        <xdr:cNvPr id="85" name="テキスト ボックス 84"/>
        <xdr:cNvSpPr txBox="1"/>
      </xdr:nvSpPr>
      <xdr:spPr>
        <a:xfrm>
          <a:off x="1752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65057</xdr:rowOff>
    </xdr:from>
    <xdr:to>
      <xdr:col>6</xdr:col>
      <xdr:colOff>38100</xdr:colOff>
      <xdr:row>38</xdr:row>
      <xdr:rowOff>166657</xdr:rowOff>
    </xdr:to>
    <xdr:sp macro="" textlink="">
      <xdr:nvSpPr>
        <xdr:cNvPr id="86" name="楕円 85"/>
        <xdr:cNvSpPr/>
      </xdr:nvSpPr>
      <xdr:spPr>
        <a:xfrm>
          <a:off x="1079500" y="65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157784</xdr:rowOff>
    </xdr:from>
    <xdr:ext cx="534377" cy="259045"/>
    <xdr:sp macro="" textlink="">
      <xdr:nvSpPr>
        <xdr:cNvPr id="87" name="テキスト ボックス 86"/>
        <xdr:cNvSpPr txBox="1"/>
      </xdr:nvSpPr>
      <xdr:spPr>
        <a:xfrm>
          <a:off x="863111" y="66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125847</xdr:rowOff>
    </xdr:from>
    <xdr:to>
      <xdr:col>24</xdr:col>
      <xdr:colOff>63500</xdr:colOff>
      <xdr:row>51</xdr:row>
      <xdr:rowOff>156753</xdr:rowOff>
    </xdr:to>
    <xdr:cxnSp macro="">
      <xdr:nvCxnSpPr>
        <xdr:cNvPr id="115" name="直線コネクタ 114"/>
        <xdr:cNvCxnSpPr/>
      </xdr:nvCxnSpPr>
      <xdr:spPr>
        <a:xfrm flipV="1">
          <a:off x="3797300" y="8869797"/>
          <a:ext cx="8382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48580</xdr:rowOff>
    </xdr:from>
    <xdr:to>
      <xdr:col>19</xdr:col>
      <xdr:colOff>177800</xdr:colOff>
      <xdr:row>51</xdr:row>
      <xdr:rowOff>156753</xdr:rowOff>
    </xdr:to>
    <xdr:cxnSp macro="">
      <xdr:nvCxnSpPr>
        <xdr:cNvPr id="118" name="直線コネクタ 117"/>
        <xdr:cNvCxnSpPr/>
      </xdr:nvCxnSpPr>
      <xdr:spPr>
        <a:xfrm>
          <a:off x="2908300" y="8792530"/>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48580</xdr:rowOff>
    </xdr:from>
    <xdr:to>
      <xdr:col>15</xdr:col>
      <xdr:colOff>50800</xdr:colOff>
      <xdr:row>51</xdr:row>
      <xdr:rowOff>147061</xdr:rowOff>
    </xdr:to>
    <xdr:cxnSp macro="">
      <xdr:nvCxnSpPr>
        <xdr:cNvPr id="121" name="直線コネクタ 120"/>
        <xdr:cNvCxnSpPr/>
      </xdr:nvCxnSpPr>
      <xdr:spPr>
        <a:xfrm flipV="1">
          <a:off x="2019300" y="8792530"/>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118394</xdr:rowOff>
    </xdr:from>
    <xdr:to>
      <xdr:col>10</xdr:col>
      <xdr:colOff>114300</xdr:colOff>
      <xdr:row>51</xdr:row>
      <xdr:rowOff>147061</xdr:rowOff>
    </xdr:to>
    <xdr:cxnSp macro="">
      <xdr:nvCxnSpPr>
        <xdr:cNvPr id="124" name="直線コネクタ 123"/>
        <xdr:cNvCxnSpPr/>
      </xdr:nvCxnSpPr>
      <xdr:spPr>
        <a:xfrm>
          <a:off x="1130300" y="8862344"/>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75047</xdr:rowOff>
    </xdr:from>
    <xdr:to>
      <xdr:col>24</xdr:col>
      <xdr:colOff>114300</xdr:colOff>
      <xdr:row>52</xdr:row>
      <xdr:rowOff>5197</xdr:rowOff>
    </xdr:to>
    <xdr:sp macro="" textlink="">
      <xdr:nvSpPr>
        <xdr:cNvPr id="134" name="楕円 133"/>
        <xdr:cNvSpPr/>
      </xdr:nvSpPr>
      <xdr:spPr>
        <a:xfrm>
          <a:off x="4584700" y="88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161424</xdr:rowOff>
    </xdr:from>
    <xdr:ext cx="534377" cy="259045"/>
    <xdr:sp macro="" textlink="">
      <xdr:nvSpPr>
        <xdr:cNvPr id="135" name="物件費該当値テキスト"/>
        <xdr:cNvSpPr txBox="1"/>
      </xdr:nvSpPr>
      <xdr:spPr>
        <a:xfrm>
          <a:off x="4686300" y="87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105953</xdr:rowOff>
    </xdr:from>
    <xdr:to>
      <xdr:col>20</xdr:col>
      <xdr:colOff>38100</xdr:colOff>
      <xdr:row>52</xdr:row>
      <xdr:rowOff>36103</xdr:rowOff>
    </xdr:to>
    <xdr:sp macro="" textlink="">
      <xdr:nvSpPr>
        <xdr:cNvPr id="136" name="楕円 135"/>
        <xdr:cNvSpPr/>
      </xdr:nvSpPr>
      <xdr:spPr>
        <a:xfrm>
          <a:off x="3746500" y="88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52630</xdr:rowOff>
    </xdr:from>
    <xdr:ext cx="534377" cy="259045"/>
    <xdr:sp macro="" textlink="">
      <xdr:nvSpPr>
        <xdr:cNvPr id="137" name="テキスト ボックス 136"/>
        <xdr:cNvSpPr txBox="1"/>
      </xdr:nvSpPr>
      <xdr:spPr>
        <a:xfrm>
          <a:off x="3530111" y="86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169230</xdr:rowOff>
    </xdr:from>
    <xdr:to>
      <xdr:col>15</xdr:col>
      <xdr:colOff>101600</xdr:colOff>
      <xdr:row>51</xdr:row>
      <xdr:rowOff>99380</xdr:rowOff>
    </xdr:to>
    <xdr:sp macro="" textlink="">
      <xdr:nvSpPr>
        <xdr:cNvPr id="138" name="楕円 137"/>
        <xdr:cNvSpPr/>
      </xdr:nvSpPr>
      <xdr:spPr>
        <a:xfrm>
          <a:off x="2857500" y="87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115907</xdr:rowOff>
    </xdr:from>
    <xdr:ext cx="534377" cy="259045"/>
    <xdr:sp macro="" textlink="">
      <xdr:nvSpPr>
        <xdr:cNvPr id="139" name="テキスト ボックス 138"/>
        <xdr:cNvSpPr txBox="1"/>
      </xdr:nvSpPr>
      <xdr:spPr>
        <a:xfrm>
          <a:off x="2641111" y="85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96261</xdr:rowOff>
    </xdr:from>
    <xdr:to>
      <xdr:col>10</xdr:col>
      <xdr:colOff>165100</xdr:colOff>
      <xdr:row>52</xdr:row>
      <xdr:rowOff>26411</xdr:rowOff>
    </xdr:to>
    <xdr:sp macro="" textlink="">
      <xdr:nvSpPr>
        <xdr:cNvPr id="140" name="楕円 139"/>
        <xdr:cNvSpPr/>
      </xdr:nvSpPr>
      <xdr:spPr>
        <a:xfrm>
          <a:off x="1968500" y="88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42938</xdr:rowOff>
    </xdr:from>
    <xdr:ext cx="534377" cy="259045"/>
    <xdr:sp macro="" textlink="">
      <xdr:nvSpPr>
        <xdr:cNvPr id="141" name="テキスト ボックス 140"/>
        <xdr:cNvSpPr txBox="1"/>
      </xdr:nvSpPr>
      <xdr:spPr>
        <a:xfrm>
          <a:off x="1752111" y="86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67594</xdr:rowOff>
    </xdr:from>
    <xdr:to>
      <xdr:col>6</xdr:col>
      <xdr:colOff>38100</xdr:colOff>
      <xdr:row>51</xdr:row>
      <xdr:rowOff>169194</xdr:rowOff>
    </xdr:to>
    <xdr:sp macro="" textlink="">
      <xdr:nvSpPr>
        <xdr:cNvPr id="142" name="楕円 141"/>
        <xdr:cNvSpPr/>
      </xdr:nvSpPr>
      <xdr:spPr>
        <a:xfrm>
          <a:off x="1079500" y="8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14271</xdr:rowOff>
    </xdr:from>
    <xdr:ext cx="534377" cy="259045"/>
    <xdr:sp macro="" textlink="">
      <xdr:nvSpPr>
        <xdr:cNvPr id="143" name="テキスト ボックス 142"/>
        <xdr:cNvSpPr txBox="1"/>
      </xdr:nvSpPr>
      <xdr:spPr>
        <a:xfrm>
          <a:off x="863111" y="8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24312</xdr:rowOff>
    </xdr:from>
    <xdr:to>
      <xdr:col>24</xdr:col>
      <xdr:colOff>63500</xdr:colOff>
      <xdr:row>75</xdr:row>
      <xdr:rowOff>58166</xdr:rowOff>
    </xdr:to>
    <xdr:cxnSp macro="">
      <xdr:nvCxnSpPr>
        <xdr:cNvPr id="175" name="直線コネクタ 174"/>
        <xdr:cNvCxnSpPr/>
      </xdr:nvCxnSpPr>
      <xdr:spPr>
        <a:xfrm>
          <a:off x="3797300" y="12883062"/>
          <a:ext cx="838200" cy="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24312</xdr:rowOff>
    </xdr:from>
    <xdr:to>
      <xdr:col>19</xdr:col>
      <xdr:colOff>177800</xdr:colOff>
      <xdr:row>75</xdr:row>
      <xdr:rowOff>66548</xdr:rowOff>
    </xdr:to>
    <xdr:cxnSp macro="">
      <xdr:nvCxnSpPr>
        <xdr:cNvPr id="178" name="直線コネクタ 177"/>
        <xdr:cNvCxnSpPr/>
      </xdr:nvCxnSpPr>
      <xdr:spPr>
        <a:xfrm flipV="1">
          <a:off x="2908300" y="12883062"/>
          <a:ext cx="8890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66548</xdr:rowOff>
    </xdr:from>
    <xdr:to>
      <xdr:col>15</xdr:col>
      <xdr:colOff>50800</xdr:colOff>
      <xdr:row>76</xdr:row>
      <xdr:rowOff>87449</xdr:rowOff>
    </xdr:to>
    <xdr:cxnSp macro="">
      <xdr:nvCxnSpPr>
        <xdr:cNvPr id="181" name="直線コネクタ 180"/>
        <xdr:cNvCxnSpPr/>
      </xdr:nvCxnSpPr>
      <xdr:spPr>
        <a:xfrm flipV="1">
          <a:off x="2019300" y="12925298"/>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50764</xdr:rowOff>
    </xdr:from>
    <xdr:to>
      <xdr:col>10</xdr:col>
      <xdr:colOff>114300</xdr:colOff>
      <xdr:row>76</xdr:row>
      <xdr:rowOff>87449</xdr:rowOff>
    </xdr:to>
    <xdr:cxnSp macro="">
      <xdr:nvCxnSpPr>
        <xdr:cNvPr id="184" name="直線コネクタ 183"/>
        <xdr:cNvCxnSpPr/>
      </xdr:nvCxnSpPr>
      <xdr:spPr>
        <a:xfrm>
          <a:off x="1130300" y="13080964"/>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7366</xdr:rowOff>
    </xdr:from>
    <xdr:to>
      <xdr:col>24</xdr:col>
      <xdr:colOff>114300</xdr:colOff>
      <xdr:row>75</xdr:row>
      <xdr:rowOff>108966</xdr:rowOff>
    </xdr:to>
    <xdr:sp macro="" textlink="">
      <xdr:nvSpPr>
        <xdr:cNvPr id="194" name="楕円 193"/>
        <xdr:cNvSpPr/>
      </xdr:nvSpPr>
      <xdr:spPr>
        <a:xfrm>
          <a:off x="4584700" y="128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30243</xdr:rowOff>
    </xdr:from>
    <xdr:ext cx="469744" cy="259045"/>
    <xdr:sp macro="" textlink="">
      <xdr:nvSpPr>
        <xdr:cNvPr id="195" name="維持補修費該当値テキスト"/>
        <xdr:cNvSpPr txBox="1"/>
      </xdr:nvSpPr>
      <xdr:spPr>
        <a:xfrm>
          <a:off x="4686300" y="127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144962</xdr:rowOff>
    </xdr:from>
    <xdr:to>
      <xdr:col>20</xdr:col>
      <xdr:colOff>38100</xdr:colOff>
      <xdr:row>75</xdr:row>
      <xdr:rowOff>75112</xdr:rowOff>
    </xdr:to>
    <xdr:sp macro="" textlink="">
      <xdr:nvSpPr>
        <xdr:cNvPr id="196" name="楕円 195"/>
        <xdr:cNvSpPr/>
      </xdr:nvSpPr>
      <xdr:spPr>
        <a:xfrm>
          <a:off x="3746500" y="12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91639</xdr:rowOff>
    </xdr:from>
    <xdr:ext cx="469744" cy="259045"/>
    <xdr:sp macro="" textlink="">
      <xdr:nvSpPr>
        <xdr:cNvPr id="197" name="テキスト ボックス 196"/>
        <xdr:cNvSpPr txBox="1"/>
      </xdr:nvSpPr>
      <xdr:spPr>
        <a:xfrm>
          <a:off x="3562428" y="126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15748</xdr:rowOff>
    </xdr:from>
    <xdr:to>
      <xdr:col>15</xdr:col>
      <xdr:colOff>101600</xdr:colOff>
      <xdr:row>75</xdr:row>
      <xdr:rowOff>117348</xdr:rowOff>
    </xdr:to>
    <xdr:sp macro="" textlink="">
      <xdr:nvSpPr>
        <xdr:cNvPr id="198" name="楕円 197"/>
        <xdr:cNvSpPr/>
      </xdr:nvSpPr>
      <xdr:spPr>
        <a:xfrm>
          <a:off x="2857500" y="128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133875</xdr:rowOff>
    </xdr:from>
    <xdr:ext cx="469744" cy="259045"/>
    <xdr:sp macro="" textlink="">
      <xdr:nvSpPr>
        <xdr:cNvPr id="199" name="テキスト ボックス 198"/>
        <xdr:cNvSpPr txBox="1"/>
      </xdr:nvSpPr>
      <xdr:spPr>
        <a:xfrm>
          <a:off x="2673428" y="1264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36649</xdr:rowOff>
    </xdr:from>
    <xdr:to>
      <xdr:col>10</xdr:col>
      <xdr:colOff>165100</xdr:colOff>
      <xdr:row>76</xdr:row>
      <xdr:rowOff>138249</xdr:rowOff>
    </xdr:to>
    <xdr:sp macro="" textlink="">
      <xdr:nvSpPr>
        <xdr:cNvPr id="200" name="楕円 199"/>
        <xdr:cNvSpPr/>
      </xdr:nvSpPr>
      <xdr:spPr>
        <a:xfrm>
          <a:off x="1968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154776</xdr:rowOff>
    </xdr:from>
    <xdr:ext cx="469744" cy="259045"/>
    <xdr:sp macro="" textlink="">
      <xdr:nvSpPr>
        <xdr:cNvPr id="201" name="テキスト ボックス 200"/>
        <xdr:cNvSpPr txBox="1"/>
      </xdr:nvSpPr>
      <xdr:spPr>
        <a:xfrm>
          <a:off x="1784428" y="128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171414</xdr:rowOff>
    </xdr:from>
    <xdr:to>
      <xdr:col>6</xdr:col>
      <xdr:colOff>38100</xdr:colOff>
      <xdr:row>76</xdr:row>
      <xdr:rowOff>101564</xdr:rowOff>
    </xdr:to>
    <xdr:sp macro="" textlink="">
      <xdr:nvSpPr>
        <xdr:cNvPr id="202" name="楕円 201"/>
        <xdr:cNvSpPr/>
      </xdr:nvSpPr>
      <xdr:spPr>
        <a:xfrm>
          <a:off x="1079500" y="130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118091</xdr:rowOff>
    </xdr:from>
    <xdr:ext cx="469744" cy="259045"/>
    <xdr:sp macro="" textlink="">
      <xdr:nvSpPr>
        <xdr:cNvPr id="203" name="テキスト ボックス 202"/>
        <xdr:cNvSpPr txBox="1"/>
      </xdr:nvSpPr>
      <xdr:spPr>
        <a:xfrm>
          <a:off x="895428" y="128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73189</xdr:rowOff>
    </xdr:from>
    <xdr:to>
      <xdr:col>24</xdr:col>
      <xdr:colOff>63500</xdr:colOff>
      <xdr:row>98</xdr:row>
      <xdr:rowOff>120510</xdr:rowOff>
    </xdr:to>
    <xdr:cxnSp macro="">
      <xdr:nvCxnSpPr>
        <xdr:cNvPr id="233" name="直線コネクタ 232"/>
        <xdr:cNvCxnSpPr/>
      </xdr:nvCxnSpPr>
      <xdr:spPr>
        <a:xfrm flipV="1">
          <a:off x="3797300" y="16875289"/>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120510</xdr:rowOff>
    </xdr:from>
    <xdr:to>
      <xdr:col>19</xdr:col>
      <xdr:colOff>177800</xdr:colOff>
      <xdr:row>98</xdr:row>
      <xdr:rowOff>142875</xdr:rowOff>
    </xdr:to>
    <xdr:cxnSp macro="">
      <xdr:nvCxnSpPr>
        <xdr:cNvPr id="236" name="直線コネクタ 235"/>
        <xdr:cNvCxnSpPr/>
      </xdr:nvCxnSpPr>
      <xdr:spPr>
        <a:xfrm flipV="1">
          <a:off x="2908300" y="16922610"/>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142875</xdr:rowOff>
    </xdr:from>
    <xdr:to>
      <xdr:col>15</xdr:col>
      <xdr:colOff>50800</xdr:colOff>
      <xdr:row>99</xdr:row>
      <xdr:rowOff>58559</xdr:rowOff>
    </xdr:to>
    <xdr:cxnSp macro="">
      <xdr:nvCxnSpPr>
        <xdr:cNvPr id="239" name="直線コネクタ 238"/>
        <xdr:cNvCxnSpPr/>
      </xdr:nvCxnSpPr>
      <xdr:spPr>
        <a:xfrm flipV="1">
          <a:off x="2019300" y="16944975"/>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58559</xdr:rowOff>
    </xdr:from>
    <xdr:to>
      <xdr:col>10</xdr:col>
      <xdr:colOff>114300</xdr:colOff>
      <xdr:row>99</xdr:row>
      <xdr:rowOff>93230</xdr:rowOff>
    </xdr:to>
    <xdr:cxnSp macro="">
      <xdr:nvCxnSpPr>
        <xdr:cNvPr id="242" name="直線コネクタ 241"/>
        <xdr:cNvCxnSpPr/>
      </xdr:nvCxnSpPr>
      <xdr:spPr>
        <a:xfrm flipV="1">
          <a:off x="1130300" y="1703210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22389</xdr:rowOff>
    </xdr:from>
    <xdr:to>
      <xdr:col>24</xdr:col>
      <xdr:colOff>114300</xdr:colOff>
      <xdr:row>98</xdr:row>
      <xdr:rowOff>123989</xdr:rowOff>
    </xdr:to>
    <xdr:sp macro="" textlink="">
      <xdr:nvSpPr>
        <xdr:cNvPr id="252" name="楕円 251"/>
        <xdr:cNvSpPr/>
      </xdr:nvSpPr>
      <xdr:spPr>
        <a:xfrm>
          <a:off x="4584700" y="168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816</xdr:rowOff>
    </xdr:from>
    <xdr:ext cx="599010" cy="259045"/>
    <xdr:sp macro="" textlink="">
      <xdr:nvSpPr>
        <xdr:cNvPr id="253" name="扶助費該当値テキスト"/>
        <xdr:cNvSpPr txBox="1"/>
      </xdr:nvSpPr>
      <xdr:spPr>
        <a:xfrm>
          <a:off x="4686300" y="168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69710</xdr:rowOff>
    </xdr:from>
    <xdr:to>
      <xdr:col>20</xdr:col>
      <xdr:colOff>38100</xdr:colOff>
      <xdr:row>98</xdr:row>
      <xdr:rowOff>171310</xdr:rowOff>
    </xdr:to>
    <xdr:sp macro="" textlink="">
      <xdr:nvSpPr>
        <xdr:cNvPr id="254" name="楕円 253"/>
        <xdr:cNvSpPr/>
      </xdr:nvSpPr>
      <xdr:spPr>
        <a:xfrm>
          <a:off x="3746500" y="168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162437</xdr:rowOff>
    </xdr:from>
    <xdr:ext cx="534377" cy="259045"/>
    <xdr:sp macro="" textlink="">
      <xdr:nvSpPr>
        <xdr:cNvPr id="255" name="テキスト ボックス 254"/>
        <xdr:cNvSpPr txBox="1"/>
      </xdr:nvSpPr>
      <xdr:spPr>
        <a:xfrm>
          <a:off x="3530111" y="169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92075</xdr:rowOff>
    </xdr:from>
    <xdr:to>
      <xdr:col>15</xdr:col>
      <xdr:colOff>101600</xdr:colOff>
      <xdr:row>99</xdr:row>
      <xdr:rowOff>22225</xdr:rowOff>
    </xdr:to>
    <xdr:sp macro="" textlink="">
      <xdr:nvSpPr>
        <xdr:cNvPr id="256" name="楕円 255"/>
        <xdr:cNvSpPr/>
      </xdr:nvSpPr>
      <xdr:spPr>
        <a:xfrm>
          <a:off x="2857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13352</xdr:rowOff>
    </xdr:from>
    <xdr:ext cx="534377" cy="259045"/>
    <xdr:sp macro="" textlink="">
      <xdr:nvSpPr>
        <xdr:cNvPr id="257" name="テキスト ボックス 256"/>
        <xdr:cNvSpPr txBox="1"/>
      </xdr:nvSpPr>
      <xdr:spPr>
        <a:xfrm>
          <a:off x="2641111" y="169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7759</xdr:rowOff>
    </xdr:from>
    <xdr:to>
      <xdr:col>10</xdr:col>
      <xdr:colOff>165100</xdr:colOff>
      <xdr:row>99</xdr:row>
      <xdr:rowOff>109359</xdr:rowOff>
    </xdr:to>
    <xdr:sp macro="" textlink="">
      <xdr:nvSpPr>
        <xdr:cNvPr id="258" name="楕円 257"/>
        <xdr:cNvSpPr/>
      </xdr:nvSpPr>
      <xdr:spPr>
        <a:xfrm>
          <a:off x="1968500" y="16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100486</xdr:rowOff>
    </xdr:from>
    <xdr:ext cx="534377" cy="259045"/>
    <xdr:sp macro="" textlink="">
      <xdr:nvSpPr>
        <xdr:cNvPr id="259" name="テキスト ボックス 258"/>
        <xdr:cNvSpPr txBox="1"/>
      </xdr:nvSpPr>
      <xdr:spPr>
        <a:xfrm>
          <a:off x="1752111" y="1707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42430</xdr:rowOff>
    </xdr:from>
    <xdr:to>
      <xdr:col>6</xdr:col>
      <xdr:colOff>38100</xdr:colOff>
      <xdr:row>99</xdr:row>
      <xdr:rowOff>144030</xdr:rowOff>
    </xdr:to>
    <xdr:sp macro="" textlink="">
      <xdr:nvSpPr>
        <xdr:cNvPr id="260" name="楕円 259"/>
        <xdr:cNvSpPr/>
      </xdr:nvSpPr>
      <xdr:spPr>
        <a:xfrm>
          <a:off x="1079500" y="17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135157</xdr:rowOff>
    </xdr:from>
    <xdr:ext cx="534377" cy="259045"/>
    <xdr:sp macro="" textlink="">
      <xdr:nvSpPr>
        <xdr:cNvPr id="261" name="テキスト ボックス 260"/>
        <xdr:cNvSpPr txBox="1"/>
      </xdr:nvSpPr>
      <xdr:spPr>
        <a:xfrm>
          <a:off x="863111" y="1710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91694</xdr:rowOff>
    </xdr:from>
    <xdr:to>
      <xdr:col>55</xdr:col>
      <xdr:colOff>0</xdr:colOff>
      <xdr:row>33</xdr:row>
      <xdr:rowOff>166294</xdr:rowOff>
    </xdr:to>
    <xdr:cxnSp macro="">
      <xdr:nvCxnSpPr>
        <xdr:cNvPr id="291" name="直線コネクタ 290"/>
        <xdr:cNvCxnSpPr/>
      </xdr:nvCxnSpPr>
      <xdr:spPr>
        <a:xfrm>
          <a:off x="9639300" y="5749544"/>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163055</xdr:rowOff>
    </xdr:from>
    <xdr:to>
      <xdr:col>50</xdr:col>
      <xdr:colOff>114300</xdr:colOff>
      <xdr:row>33</xdr:row>
      <xdr:rowOff>91694</xdr:rowOff>
    </xdr:to>
    <xdr:cxnSp macro="">
      <xdr:nvCxnSpPr>
        <xdr:cNvPr id="294" name="直線コネクタ 293"/>
        <xdr:cNvCxnSpPr/>
      </xdr:nvCxnSpPr>
      <xdr:spPr>
        <a:xfrm>
          <a:off x="8750300" y="5649455"/>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6" name="テキスト ボックス 295"/>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129184</xdr:rowOff>
    </xdr:from>
    <xdr:to>
      <xdr:col>45</xdr:col>
      <xdr:colOff>177800</xdr:colOff>
      <xdr:row>32</xdr:row>
      <xdr:rowOff>163055</xdr:rowOff>
    </xdr:to>
    <xdr:cxnSp macro="">
      <xdr:nvCxnSpPr>
        <xdr:cNvPr id="297" name="直線コネクタ 296"/>
        <xdr:cNvCxnSpPr/>
      </xdr:nvCxnSpPr>
      <xdr:spPr>
        <a:xfrm>
          <a:off x="7861300" y="5444134"/>
          <a:ext cx="8890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299" name="テキスト ボックス 298"/>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77940</xdr:rowOff>
    </xdr:from>
    <xdr:to>
      <xdr:col>41</xdr:col>
      <xdr:colOff>50800</xdr:colOff>
      <xdr:row>31</xdr:row>
      <xdr:rowOff>129184</xdr:rowOff>
    </xdr:to>
    <xdr:cxnSp macro="">
      <xdr:nvCxnSpPr>
        <xdr:cNvPr id="300" name="直線コネクタ 299"/>
        <xdr:cNvCxnSpPr/>
      </xdr:nvCxnSpPr>
      <xdr:spPr>
        <a:xfrm>
          <a:off x="6972300" y="5392890"/>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2" name="テキスト ボックス 301"/>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4" name="テキスト ボックス 303"/>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115494</xdr:rowOff>
    </xdr:from>
    <xdr:to>
      <xdr:col>55</xdr:col>
      <xdr:colOff>50800</xdr:colOff>
      <xdr:row>34</xdr:row>
      <xdr:rowOff>45644</xdr:rowOff>
    </xdr:to>
    <xdr:sp macro="" textlink="">
      <xdr:nvSpPr>
        <xdr:cNvPr id="310" name="楕円 309"/>
        <xdr:cNvSpPr/>
      </xdr:nvSpPr>
      <xdr:spPr>
        <a:xfrm>
          <a:off x="10426700" y="57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93921</xdr:rowOff>
    </xdr:from>
    <xdr:ext cx="534377" cy="259045"/>
    <xdr:sp macro="" textlink="">
      <xdr:nvSpPr>
        <xdr:cNvPr id="311" name="補助費等該当値テキスト"/>
        <xdr:cNvSpPr txBox="1"/>
      </xdr:nvSpPr>
      <xdr:spPr>
        <a:xfrm>
          <a:off x="10528300" y="57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40894</xdr:rowOff>
    </xdr:from>
    <xdr:to>
      <xdr:col>50</xdr:col>
      <xdr:colOff>165100</xdr:colOff>
      <xdr:row>33</xdr:row>
      <xdr:rowOff>142494</xdr:rowOff>
    </xdr:to>
    <xdr:sp macro="" textlink="">
      <xdr:nvSpPr>
        <xdr:cNvPr id="312" name="楕円 311"/>
        <xdr:cNvSpPr/>
      </xdr:nvSpPr>
      <xdr:spPr>
        <a:xfrm>
          <a:off x="9588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159021</xdr:rowOff>
    </xdr:from>
    <xdr:ext cx="534377" cy="259045"/>
    <xdr:sp macro="" textlink="">
      <xdr:nvSpPr>
        <xdr:cNvPr id="313" name="テキスト ボックス 312"/>
        <xdr:cNvSpPr txBox="1"/>
      </xdr:nvSpPr>
      <xdr:spPr>
        <a:xfrm>
          <a:off x="9372111" y="54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112255</xdr:rowOff>
    </xdr:from>
    <xdr:to>
      <xdr:col>46</xdr:col>
      <xdr:colOff>38100</xdr:colOff>
      <xdr:row>33</xdr:row>
      <xdr:rowOff>42405</xdr:rowOff>
    </xdr:to>
    <xdr:sp macro="" textlink="">
      <xdr:nvSpPr>
        <xdr:cNvPr id="314" name="楕円 313"/>
        <xdr:cNvSpPr/>
      </xdr:nvSpPr>
      <xdr:spPr>
        <a:xfrm>
          <a:off x="8699500" y="55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58932</xdr:rowOff>
    </xdr:from>
    <xdr:ext cx="534377" cy="259045"/>
    <xdr:sp macro="" textlink="">
      <xdr:nvSpPr>
        <xdr:cNvPr id="315" name="テキスト ボックス 314"/>
        <xdr:cNvSpPr txBox="1"/>
      </xdr:nvSpPr>
      <xdr:spPr>
        <a:xfrm>
          <a:off x="8483111" y="53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78384</xdr:rowOff>
    </xdr:from>
    <xdr:to>
      <xdr:col>41</xdr:col>
      <xdr:colOff>101600</xdr:colOff>
      <xdr:row>32</xdr:row>
      <xdr:rowOff>8534</xdr:rowOff>
    </xdr:to>
    <xdr:sp macro="" textlink="">
      <xdr:nvSpPr>
        <xdr:cNvPr id="316" name="楕円 315"/>
        <xdr:cNvSpPr/>
      </xdr:nvSpPr>
      <xdr:spPr>
        <a:xfrm>
          <a:off x="7810500" y="5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25061</xdr:rowOff>
    </xdr:from>
    <xdr:ext cx="534377" cy="259045"/>
    <xdr:sp macro="" textlink="">
      <xdr:nvSpPr>
        <xdr:cNvPr id="317" name="テキスト ボックス 316"/>
        <xdr:cNvSpPr txBox="1"/>
      </xdr:nvSpPr>
      <xdr:spPr>
        <a:xfrm>
          <a:off x="7594111" y="51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27140</xdr:rowOff>
    </xdr:from>
    <xdr:to>
      <xdr:col>36</xdr:col>
      <xdr:colOff>165100</xdr:colOff>
      <xdr:row>31</xdr:row>
      <xdr:rowOff>128740</xdr:rowOff>
    </xdr:to>
    <xdr:sp macro="" textlink="">
      <xdr:nvSpPr>
        <xdr:cNvPr id="318" name="楕円 317"/>
        <xdr:cNvSpPr/>
      </xdr:nvSpPr>
      <xdr:spPr>
        <a:xfrm>
          <a:off x="6921500" y="53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145267</xdr:rowOff>
    </xdr:from>
    <xdr:ext cx="534377" cy="259045"/>
    <xdr:sp macro="" textlink="">
      <xdr:nvSpPr>
        <xdr:cNvPr id="319" name="テキスト ボックス 318"/>
        <xdr:cNvSpPr txBox="1"/>
      </xdr:nvSpPr>
      <xdr:spPr>
        <a:xfrm>
          <a:off x="6705111" y="51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146691</xdr:rowOff>
    </xdr:from>
    <xdr:to>
      <xdr:col>54</xdr:col>
      <xdr:colOff>189865</xdr:colOff>
      <xdr:row>57</xdr:row>
      <xdr:rowOff>164523</xdr:rowOff>
    </xdr:to>
    <xdr:cxnSp macro="">
      <xdr:nvCxnSpPr>
        <xdr:cNvPr id="344" name="直線コネクタ 343"/>
        <xdr:cNvCxnSpPr/>
      </xdr:nvCxnSpPr>
      <xdr:spPr>
        <a:xfrm flipV="1">
          <a:off x="10475595" y="9062091"/>
          <a:ext cx="1270" cy="87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168350</xdr:rowOff>
    </xdr:from>
    <xdr:ext cx="534377" cy="259045"/>
    <xdr:sp macro="" textlink="">
      <xdr:nvSpPr>
        <xdr:cNvPr id="345" name="普通建設事業費最小値テキスト"/>
        <xdr:cNvSpPr txBox="1"/>
      </xdr:nvSpPr>
      <xdr:spPr>
        <a:xfrm>
          <a:off x="10528300" y="99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164523</xdr:rowOff>
    </xdr:from>
    <xdr:to>
      <xdr:col>55</xdr:col>
      <xdr:colOff>88900</xdr:colOff>
      <xdr:row>57</xdr:row>
      <xdr:rowOff>164523</xdr:rowOff>
    </xdr:to>
    <xdr:cxnSp macro="">
      <xdr:nvCxnSpPr>
        <xdr:cNvPr id="346" name="直線コネクタ 345"/>
        <xdr:cNvCxnSpPr/>
      </xdr:nvCxnSpPr>
      <xdr:spPr>
        <a:xfrm>
          <a:off x="10388600" y="993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93368</xdr:rowOff>
    </xdr:from>
    <xdr:ext cx="534377" cy="259045"/>
    <xdr:sp macro="" textlink="">
      <xdr:nvSpPr>
        <xdr:cNvPr id="347" name="普通建設事業費最大値テキスト"/>
        <xdr:cNvSpPr txBox="1"/>
      </xdr:nvSpPr>
      <xdr:spPr>
        <a:xfrm>
          <a:off x="10528300" y="88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146691</xdr:rowOff>
    </xdr:from>
    <xdr:to>
      <xdr:col>55</xdr:col>
      <xdr:colOff>88900</xdr:colOff>
      <xdr:row>52</xdr:row>
      <xdr:rowOff>146691</xdr:rowOff>
    </xdr:to>
    <xdr:cxnSp macro="">
      <xdr:nvCxnSpPr>
        <xdr:cNvPr id="348" name="直線コネクタ 347"/>
        <xdr:cNvCxnSpPr/>
      </xdr:nvCxnSpPr>
      <xdr:spPr>
        <a:xfrm>
          <a:off x="10388600" y="906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20542</xdr:rowOff>
    </xdr:from>
    <xdr:to>
      <xdr:col>55</xdr:col>
      <xdr:colOff>0</xdr:colOff>
      <xdr:row>55</xdr:row>
      <xdr:rowOff>39612</xdr:rowOff>
    </xdr:to>
    <xdr:cxnSp macro="">
      <xdr:nvCxnSpPr>
        <xdr:cNvPr id="349" name="直線コネクタ 348"/>
        <xdr:cNvCxnSpPr/>
      </xdr:nvCxnSpPr>
      <xdr:spPr>
        <a:xfrm flipV="1">
          <a:off x="9639300" y="9450292"/>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163625</xdr:rowOff>
    </xdr:from>
    <xdr:ext cx="534377" cy="259045"/>
    <xdr:sp macro="" textlink="">
      <xdr:nvSpPr>
        <xdr:cNvPr id="350" name="普通建設事業費平均値テキスト"/>
        <xdr:cNvSpPr txBox="1"/>
      </xdr:nvSpPr>
      <xdr:spPr>
        <a:xfrm>
          <a:off x="10528300" y="9421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13748</xdr:rowOff>
    </xdr:from>
    <xdr:to>
      <xdr:col>55</xdr:col>
      <xdr:colOff>50800</xdr:colOff>
      <xdr:row>55</xdr:row>
      <xdr:rowOff>115348</xdr:rowOff>
    </xdr:to>
    <xdr:sp macro="" textlink="">
      <xdr:nvSpPr>
        <xdr:cNvPr id="351" name="フローチャート: 判断 350"/>
        <xdr:cNvSpPr/>
      </xdr:nvSpPr>
      <xdr:spPr>
        <a:xfrm>
          <a:off x="104267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39612</xdr:rowOff>
    </xdr:from>
    <xdr:to>
      <xdr:col>50</xdr:col>
      <xdr:colOff>114300</xdr:colOff>
      <xdr:row>55</xdr:row>
      <xdr:rowOff>71406</xdr:rowOff>
    </xdr:to>
    <xdr:cxnSp macro="">
      <xdr:nvCxnSpPr>
        <xdr:cNvPr id="352" name="直線コネクタ 351"/>
        <xdr:cNvCxnSpPr/>
      </xdr:nvCxnSpPr>
      <xdr:spPr>
        <a:xfrm flipV="1">
          <a:off x="8750300" y="9469362"/>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52762</xdr:rowOff>
    </xdr:from>
    <xdr:to>
      <xdr:col>50</xdr:col>
      <xdr:colOff>165100</xdr:colOff>
      <xdr:row>55</xdr:row>
      <xdr:rowOff>154362</xdr:rowOff>
    </xdr:to>
    <xdr:sp macro="" textlink="">
      <xdr:nvSpPr>
        <xdr:cNvPr id="353" name="フローチャート: 判断 352"/>
        <xdr:cNvSpPr/>
      </xdr:nvSpPr>
      <xdr:spPr>
        <a:xfrm>
          <a:off x="9588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145489</xdr:rowOff>
    </xdr:from>
    <xdr:ext cx="534377" cy="259045"/>
    <xdr:sp macro="" textlink="">
      <xdr:nvSpPr>
        <xdr:cNvPr id="354" name="テキスト ボックス 353"/>
        <xdr:cNvSpPr txBox="1"/>
      </xdr:nvSpPr>
      <xdr:spPr>
        <a:xfrm>
          <a:off x="9372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95504</xdr:rowOff>
    </xdr:from>
    <xdr:to>
      <xdr:col>45</xdr:col>
      <xdr:colOff>177800</xdr:colOff>
      <xdr:row>55</xdr:row>
      <xdr:rowOff>71406</xdr:rowOff>
    </xdr:to>
    <xdr:cxnSp macro="">
      <xdr:nvCxnSpPr>
        <xdr:cNvPr id="355" name="直線コネクタ 354"/>
        <xdr:cNvCxnSpPr/>
      </xdr:nvCxnSpPr>
      <xdr:spPr>
        <a:xfrm>
          <a:off x="7861300" y="8839454"/>
          <a:ext cx="889000" cy="6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75870</xdr:rowOff>
    </xdr:from>
    <xdr:to>
      <xdr:col>46</xdr:col>
      <xdr:colOff>38100</xdr:colOff>
      <xdr:row>56</xdr:row>
      <xdr:rowOff>6020</xdr:rowOff>
    </xdr:to>
    <xdr:sp macro="" textlink="">
      <xdr:nvSpPr>
        <xdr:cNvPr id="356" name="フローチャート: 判断 355"/>
        <xdr:cNvSpPr/>
      </xdr:nvSpPr>
      <xdr:spPr>
        <a:xfrm>
          <a:off x="8699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168597</xdr:rowOff>
    </xdr:from>
    <xdr:ext cx="534377" cy="259045"/>
    <xdr:sp macro="" textlink="">
      <xdr:nvSpPr>
        <xdr:cNvPr id="357" name="テキスト ボックス 356"/>
        <xdr:cNvSpPr txBox="1"/>
      </xdr:nvSpPr>
      <xdr:spPr>
        <a:xfrm>
          <a:off x="8483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138785</xdr:rowOff>
    </xdr:from>
    <xdr:to>
      <xdr:col>41</xdr:col>
      <xdr:colOff>50800</xdr:colOff>
      <xdr:row>51</xdr:row>
      <xdr:rowOff>95504</xdr:rowOff>
    </xdr:to>
    <xdr:cxnSp macro="">
      <xdr:nvCxnSpPr>
        <xdr:cNvPr id="358" name="直線コネクタ 357"/>
        <xdr:cNvCxnSpPr/>
      </xdr:nvCxnSpPr>
      <xdr:spPr>
        <a:xfrm>
          <a:off x="6972300" y="8539835"/>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71793</xdr:rowOff>
    </xdr:from>
    <xdr:to>
      <xdr:col>41</xdr:col>
      <xdr:colOff>101600</xdr:colOff>
      <xdr:row>56</xdr:row>
      <xdr:rowOff>1943</xdr:rowOff>
    </xdr:to>
    <xdr:sp macro="" textlink="">
      <xdr:nvSpPr>
        <xdr:cNvPr id="359" name="フローチャート: 判断 358"/>
        <xdr:cNvSpPr/>
      </xdr:nvSpPr>
      <xdr:spPr>
        <a:xfrm>
          <a:off x="7810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164520</xdr:rowOff>
    </xdr:from>
    <xdr:ext cx="534377" cy="259045"/>
    <xdr:sp macro="" textlink="">
      <xdr:nvSpPr>
        <xdr:cNvPr id="360" name="テキスト ボックス 359"/>
        <xdr:cNvSpPr txBox="1"/>
      </xdr:nvSpPr>
      <xdr:spPr>
        <a:xfrm>
          <a:off x="7594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39904</xdr:rowOff>
    </xdr:from>
    <xdr:to>
      <xdr:col>36</xdr:col>
      <xdr:colOff>165100</xdr:colOff>
      <xdr:row>55</xdr:row>
      <xdr:rowOff>141504</xdr:rowOff>
    </xdr:to>
    <xdr:sp macro="" textlink="">
      <xdr:nvSpPr>
        <xdr:cNvPr id="361" name="フローチャート: 判断 360"/>
        <xdr:cNvSpPr/>
      </xdr:nvSpPr>
      <xdr:spPr>
        <a:xfrm>
          <a:off x="6921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132631</xdr:rowOff>
    </xdr:from>
    <xdr:ext cx="534377" cy="259045"/>
    <xdr:sp macro="" textlink="">
      <xdr:nvSpPr>
        <xdr:cNvPr id="362" name="テキスト ボックス 361"/>
        <xdr:cNvSpPr txBox="1"/>
      </xdr:nvSpPr>
      <xdr:spPr>
        <a:xfrm>
          <a:off x="6705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141192</xdr:rowOff>
    </xdr:from>
    <xdr:to>
      <xdr:col>55</xdr:col>
      <xdr:colOff>50800</xdr:colOff>
      <xdr:row>55</xdr:row>
      <xdr:rowOff>71342</xdr:rowOff>
    </xdr:to>
    <xdr:sp macro="" textlink="">
      <xdr:nvSpPr>
        <xdr:cNvPr id="368" name="楕円 367"/>
        <xdr:cNvSpPr/>
      </xdr:nvSpPr>
      <xdr:spPr>
        <a:xfrm>
          <a:off x="10426700" y="9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164069</xdr:rowOff>
    </xdr:from>
    <xdr:ext cx="534377" cy="259045"/>
    <xdr:sp macro="" textlink="">
      <xdr:nvSpPr>
        <xdr:cNvPr id="369" name="普通建設事業費該当値テキスト"/>
        <xdr:cNvSpPr txBox="1"/>
      </xdr:nvSpPr>
      <xdr:spPr>
        <a:xfrm>
          <a:off x="10528300" y="92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160262</xdr:rowOff>
    </xdr:from>
    <xdr:to>
      <xdr:col>50</xdr:col>
      <xdr:colOff>165100</xdr:colOff>
      <xdr:row>55</xdr:row>
      <xdr:rowOff>90412</xdr:rowOff>
    </xdr:to>
    <xdr:sp macro="" textlink="">
      <xdr:nvSpPr>
        <xdr:cNvPr id="370" name="楕円 369"/>
        <xdr:cNvSpPr/>
      </xdr:nvSpPr>
      <xdr:spPr>
        <a:xfrm>
          <a:off x="9588500" y="9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106939</xdr:rowOff>
    </xdr:from>
    <xdr:ext cx="534377" cy="259045"/>
    <xdr:sp macro="" textlink="">
      <xdr:nvSpPr>
        <xdr:cNvPr id="371" name="テキスト ボックス 370"/>
        <xdr:cNvSpPr txBox="1"/>
      </xdr:nvSpPr>
      <xdr:spPr>
        <a:xfrm>
          <a:off x="9372111" y="91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20606</xdr:rowOff>
    </xdr:from>
    <xdr:to>
      <xdr:col>46</xdr:col>
      <xdr:colOff>38100</xdr:colOff>
      <xdr:row>55</xdr:row>
      <xdr:rowOff>122206</xdr:rowOff>
    </xdr:to>
    <xdr:sp macro="" textlink="">
      <xdr:nvSpPr>
        <xdr:cNvPr id="372" name="楕円 371"/>
        <xdr:cNvSpPr/>
      </xdr:nvSpPr>
      <xdr:spPr>
        <a:xfrm>
          <a:off x="8699500" y="9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138733</xdr:rowOff>
    </xdr:from>
    <xdr:ext cx="534377" cy="259045"/>
    <xdr:sp macro="" textlink="">
      <xdr:nvSpPr>
        <xdr:cNvPr id="373" name="テキスト ボックス 372"/>
        <xdr:cNvSpPr txBox="1"/>
      </xdr:nvSpPr>
      <xdr:spPr>
        <a:xfrm>
          <a:off x="8483111" y="92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44704</xdr:rowOff>
    </xdr:from>
    <xdr:to>
      <xdr:col>41</xdr:col>
      <xdr:colOff>101600</xdr:colOff>
      <xdr:row>51</xdr:row>
      <xdr:rowOff>146304</xdr:rowOff>
    </xdr:to>
    <xdr:sp macro="" textlink="">
      <xdr:nvSpPr>
        <xdr:cNvPr id="374" name="楕円 373"/>
        <xdr:cNvSpPr/>
      </xdr:nvSpPr>
      <xdr:spPr>
        <a:xfrm>
          <a:off x="7810500" y="87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162831</xdr:rowOff>
    </xdr:from>
    <xdr:ext cx="534377" cy="259045"/>
    <xdr:sp macro="" textlink="">
      <xdr:nvSpPr>
        <xdr:cNvPr id="375" name="テキスト ボックス 374"/>
        <xdr:cNvSpPr txBox="1"/>
      </xdr:nvSpPr>
      <xdr:spPr>
        <a:xfrm>
          <a:off x="7594111" y="85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87985</xdr:rowOff>
    </xdr:from>
    <xdr:to>
      <xdr:col>36</xdr:col>
      <xdr:colOff>165100</xdr:colOff>
      <xdr:row>50</xdr:row>
      <xdr:rowOff>18135</xdr:rowOff>
    </xdr:to>
    <xdr:sp macro="" textlink="">
      <xdr:nvSpPr>
        <xdr:cNvPr id="376" name="楕円 375"/>
        <xdr:cNvSpPr/>
      </xdr:nvSpPr>
      <xdr:spPr>
        <a:xfrm>
          <a:off x="6921500" y="84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34662</xdr:rowOff>
    </xdr:from>
    <xdr:ext cx="599010" cy="259045"/>
    <xdr:sp macro="" textlink="">
      <xdr:nvSpPr>
        <xdr:cNvPr id="377" name="テキスト ボックス 376"/>
        <xdr:cNvSpPr txBox="1"/>
      </xdr:nvSpPr>
      <xdr:spPr>
        <a:xfrm>
          <a:off x="6672795" y="82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14504</xdr:rowOff>
    </xdr:from>
    <xdr:to>
      <xdr:col>54</xdr:col>
      <xdr:colOff>189865</xdr:colOff>
      <xdr:row>78</xdr:row>
      <xdr:rowOff>121413</xdr:rowOff>
    </xdr:to>
    <xdr:cxnSp macro="">
      <xdr:nvCxnSpPr>
        <xdr:cNvPr id="401" name="直線コネクタ 400"/>
        <xdr:cNvCxnSpPr/>
      </xdr:nvCxnSpPr>
      <xdr:spPr>
        <a:xfrm flipV="1">
          <a:off x="10475595" y="12873254"/>
          <a:ext cx="1270" cy="621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2" name="普通建設事業費 （ うち新規整備　）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3" name="直線コネクタ 402"/>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132631</xdr:rowOff>
    </xdr:from>
    <xdr:ext cx="534377" cy="259045"/>
    <xdr:sp macro="" textlink="">
      <xdr:nvSpPr>
        <xdr:cNvPr id="404" name="普通建設事業費 （ うち新規整備　）最大値テキスト"/>
        <xdr:cNvSpPr txBox="1"/>
      </xdr:nvSpPr>
      <xdr:spPr>
        <a:xfrm>
          <a:off x="10528300" y="12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14504</xdr:rowOff>
    </xdr:from>
    <xdr:to>
      <xdr:col>55</xdr:col>
      <xdr:colOff>88900</xdr:colOff>
      <xdr:row>75</xdr:row>
      <xdr:rowOff>14504</xdr:rowOff>
    </xdr:to>
    <xdr:cxnSp macro="">
      <xdr:nvCxnSpPr>
        <xdr:cNvPr id="405" name="直線コネクタ 404"/>
        <xdr:cNvCxnSpPr/>
      </xdr:nvCxnSpPr>
      <xdr:spPr>
        <a:xfrm>
          <a:off x="10388600" y="1287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18638</xdr:rowOff>
    </xdr:from>
    <xdr:to>
      <xdr:col>55</xdr:col>
      <xdr:colOff>0</xdr:colOff>
      <xdr:row>76</xdr:row>
      <xdr:rowOff>18771</xdr:rowOff>
    </xdr:to>
    <xdr:cxnSp macro="">
      <xdr:nvCxnSpPr>
        <xdr:cNvPr id="406" name="直線コネクタ 405"/>
        <xdr:cNvCxnSpPr/>
      </xdr:nvCxnSpPr>
      <xdr:spPr>
        <a:xfrm flipV="1">
          <a:off x="9639300" y="1304883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137926</xdr:rowOff>
    </xdr:from>
    <xdr:ext cx="534377" cy="259045"/>
    <xdr:sp macro="" textlink="">
      <xdr:nvSpPr>
        <xdr:cNvPr id="407" name="普通建設事業費 （ うち新規整備　）平均値テキスト"/>
        <xdr:cNvSpPr txBox="1"/>
      </xdr:nvSpPr>
      <xdr:spPr>
        <a:xfrm>
          <a:off x="10528300" y="13168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159499</xdr:rowOff>
    </xdr:from>
    <xdr:to>
      <xdr:col>55</xdr:col>
      <xdr:colOff>50800</xdr:colOff>
      <xdr:row>77</xdr:row>
      <xdr:rowOff>89649</xdr:rowOff>
    </xdr:to>
    <xdr:sp macro="" textlink="">
      <xdr:nvSpPr>
        <xdr:cNvPr id="408" name="フローチャート: 判断 407"/>
        <xdr:cNvSpPr/>
      </xdr:nvSpPr>
      <xdr:spPr>
        <a:xfrm>
          <a:off x="10426700" y="131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18771</xdr:rowOff>
    </xdr:from>
    <xdr:to>
      <xdr:col>50</xdr:col>
      <xdr:colOff>114300</xdr:colOff>
      <xdr:row>76</xdr:row>
      <xdr:rowOff>146081</xdr:rowOff>
    </xdr:to>
    <xdr:cxnSp macro="">
      <xdr:nvCxnSpPr>
        <xdr:cNvPr id="409" name="直線コネクタ 408"/>
        <xdr:cNvCxnSpPr/>
      </xdr:nvCxnSpPr>
      <xdr:spPr>
        <a:xfrm flipV="1">
          <a:off x="8750300" y="13048971"/>
          <a:ext cx="889000" cy="1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11652</xdr:rowOff>
    </xdr:from>
    <xdr:to>
      <xdr:col>50</xdr:col>
      <xdr:colOff>165100</xdr:colOff>
      <xdr:row>77</xdr:row>
      <xdr:rowOff>113252</xdr:rowOff>
    </xdr:to>
    <xdr:sp macro="" textlink="">
      <xdr:nvSpPr>
        <xdr:cNvPr id="410" name="フローチャート: 判断 409"/>
        <xdr:cNvSpPr/>
      </xdr:nvSpPr>
      <xdr:spPr>
        <a:xfrm>
          <a:off x="9588500" y="132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104379</xdr:rowOff>
    </xdr:from>
    <xdr:ext cx="534377" cy="259045"/>
    <xdr:sp macro="" textlink="">
      <xdr:nvSpPr>
        <xdr:cNvPr id="411" name="テキスト ボックス 410"/>
        <xdr:cNvSpPr txBox="1"/>
      </xdr:nvSpPr>
      <xdr:spPr>
        <a:xfrm>
          <a:off x="9372111" y="133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82245</xdr:rowOff>
    </xdr:from>
    <xdr:to>
      <xdr:col>45</xdr:col>
      <xdr:colOff>177800</xdr:colOff>
      <xdr:row>76</xdr:row>
      <xdr:rowOff>146081</xdr:rowOff>
    </xdr:to>
    <xdr:cxnSp macro="">
      <xdr:nvCxnSpPr>
        <xdr:cNvPr id="412" name="直線コネクタ 411"/>
        <xdr:cNvCxnSpPr/>
      </xdr:nvCxnSpPr>
      <xdr:spPr>
        <a:xfrm>
          <a:off x="7861300" y="12426645"/>
          <a:ext cx="889000" cy="7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39255</xdr:rowOff>
    </xdr:from>
    <xdr:to>
      <xdr:col>46</xdr:col>
      <xdr:colOff>38100</xdr:colOff>
      <xdr:row>77</xdr:row>
      <xdr:rowOff>140855</xdr:rowOff>
    </xdr:to>
    <xdr:sp macro="" textlink="">
      <xdr:nvSpPr>
        <xdr:cNvPr id="413" name="フローチャート: 判断 412"/>
        <xdr:cNvSpPr/>
      </xdr:nvSpPr>
      <xdr:spPr>
        <a:xfrm>
          <a:off x="8699500" y="1324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131982</xdr:rowOff>
    </xdr:from>
    <xdr:ext cx="534377" cy="259045"/>
    <xdr:sp macro="" textlink="">
      <xdr:nvSpPr>
        <xdr:cNvPr id="414" name="テキスト ボックス 413"/>
        <xdr:cNvSpPr txBox="1"/>
      </xdr:nvSpPr>
      <xdr:spPr>
        <a:xfrm>
          <a:off x="8483111" y="133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96189</xdr:rowOff>
    </xdr:from>
    <xdr:to>
      <xdr:col>41</xdr:col>
      <xdr:colOff>50800</xdr:colOff>
      <xdr:row>72</xdr:row>
      <xdr:rowOff>82245</xdr:rowOff>
    </xdr:to>
    <xdr:cxnSp macro="">
      <xdr:nvCxnSpPr>
        <xdr:cNvPr id="415" name="直線コネクタ 414"/>
        <xdr:cNvCxnSpPr/>
      </xdr:nvCxnSpPr>
      <xdr:spPr>
        <a:xfrm>
          <a:off x="6972300" y="12269139"/>
          <a:ext cx="889000" cy="1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112122</xdr:rowOff>
    </xdr:from>
    <xdr:to>
      <xdr:col>41</xdr:col>
      <xdr:colOff>101600</xdr:colOff>
      <xdr:row>77</xdr:row>
      <xdr:rowOff>42272</xdr:rowOff>
    </xdr:to>
    <xdr:sp macro="" textlink="">
      <xdr:nvSpPr>
        <xdr:cNvPr id="416" name="フローチャート: 判断 415"/>
        <xdr:cNvSpPr/>
      </xdr:nvSpPr>
      <xdr:spPr>
        <a:xfrm>
          <a:off x="7810500" y="1314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33399</xdr:rowOff>
    </xdr:from>
    <xdr:ext cx="534377" cy="259045"/>
    <xdr:sp macro="" textlink="">
      <xdr:nvSpPr>
        <xdr:cNvPr id="417" name="テキスト ボックス 416"/>
        <xdr:cNvSpPr txBox="1"/>
      </xdr:nvSpPr>
      <xdr:spPr>
        <a:xfrm>
          <a:off x="7594111" y="132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96520</xdr:rowOff>
    </xdr:from>
    <xdr:to>
      <xdr:col>36</xdr:col>
      <xdr:colOff>165100</xdr:colOff>
      <xdr:row>77</xdr:row>
      <xdr:rowOff>26670</xdr:rowOff>
    </xdr:to>
    <xdr:sp macro="" textlink="">
      <xdr:nvSpPr>
        <xdr:cNvPr id="418" name="フローチャート: 判断 417"/>
        <xdr:cNvSpPr/>
      </xdr:nvSpPr>
      <xdr:spPr>
        <a:xfrm>
          <a:off x="6921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17797</xdr:rowOff>
    </xdr:from>
    <xdr:ext cx="534377" cy="259045"/>
    <xdr:sp macro="" textlink="">
      <xdr:nvSpPr>
        <xdr:cNvPr id="419" name="テキスト ボックス 418"/>
        <xdr:cNvSpPr txBox="1"/>
      </xdr:nvSpPr>
      <xdr:spPr>
        <a:xfrm>
          <a:off x="6705111" y="132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139288</xdr:rowOff>
    </xdr:from>
    <xdr:to>
      <xdr:col>55</xdr:col>
      <xdr:colOff>50800</xdr:colOff>
      <xdr:row>76</xdr:row>
      <xdr:rowOff>69438</xdr:rowOff>
    </xdr:to>
    <xdr:sp macro="" textlink="">
      <xdr:nvSpPr>
        <xdr:cNvPr id="425" name="楕円 424"/>
        <xdr:cNvSpPr/>
      </xdr:nvSpPr>
      <xdr:spPr>
        <a:xfrm>
          <a:off x="10426700" y="129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162165</xdr:rowOff>
    </xdr:from>
    <xdr:ext cx="534377" cy="259045"/>
    <xdr:sp macro="" textlink="">
      <xdr:nvSpPr>
        <xdr:cNvPr id="426" name="普通建設事業費 （ うち新規整備　）該当値テキスト"/>
        <xdr:cNvSpPr txBox="1"/>
      </xdr:nvSpPr>
      <xdr:spPr>
        <a:xfrm>
          <a:off x="10528300" y="128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139421</xdr:rowOff>
    </xdr:from>
    <xdr:to>
      <xdr:col>50</xdr:col>
      <xdr:colOff>165100</xdr:colOff>
      <xdr:row>76</xdr:row>
      <xdr:rowOff>69571</xdr:rowOff>
    </xdr:to>
    <xdr:sp macro="" textlink="">
      <xdr:nvSpPr>
        <xdr:cNvPr id="427" name="楕円 426"/>
        <xdr:cNvSpPr/>
      </xdr:nvSpPr>
      <xdr:spPr>
        <a:xfrm>
          <a:off x="9588500" y="129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86098</xdr:rowOff>
    </xdr:from>
    <xdr:ext cx="534377" cy="259045"/>
    <xdr:sp macro="" textlink="">
      <xdr:nvSpPr>
        <xdr:cNvPr id="428" name="テキスト ボックス 427"/>
        <xdr:cNvSpPr txBox="1"/>
      </xdr:nvSpPr>
      <xdr:spPr>
        <a:xfrm>
          <a:off x="9372111" y="127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95281</xdr:rowOff>
    </xdr:from>
    <xdr:to>
      <xdr:col>46</xdr:col>
      <xdr:colOff>38100</xdr:colOff>
      <xdr:row>77</xdr:row>
      <xdr:rowOff>25431</xdr:rowOff>
    </xdr:to>
    <xdr:sp macro="" textlink="">
      <xdr:nvSpPr>
        <xdr:cNvPr id="429" name="楕円 428"/>
        <xdr:cNvSpPr/>
      </xdr:nvSpPr>
      <xdr:spPr>
        <a:xfrm>
          <a:off x="8699500" y="131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41959</xdr:rowOff>
    </xdr:from>
    <xdr:ext cx="534377" cy="259045"/>
    <xdr:sp macro="" textlink="">
      <xdr:nvSpPr>
        <xdr:cNvPr id="430" name="テキスト ボックス 429"/>
        <xdr:cNvSpPr txBox="1"/>
      </xdr:nvSpPr>
      <xdr:spPr>
        <a:xfrm>
          <a:off x="8483111" y="129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31445</xdr:rowOff>
    </xdr:from>
    <xdr:to>
      <xdr:col>41</xdr:col>
      <xdr:colOff>101600</xdr:colOff>
      <xdr:row>72</xdr:row>
      <xdr:rowOff>133045</xdr:rowOff>
    </xdr:to>
    <xdr:sp macro="" textlink="">
      <xdr:nvSpPr>
        <xdr:cNvPr id="431" name="楕円 430"/>
        <xdr:cNvSpPr/>
      </xdr:nvSpPr>
      <xdr:spPr>
        <a:xfrm>
          <a:off x="7810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149572</xdr:rowOff>
    </xdr:from>
    <xdr:ext cx="534377" cy="259045"/>
    <xdr:sp macro="" textlink="">
      <xdr:nvSpPr>
        <xdr:cNvPr id="432" name="テキスト ボックス 431"/>
        <xdr:cNvSpPr txBox="1"/>
      </xdr:nvSpPr>
      <xdr:spPr>
        <a:xfrm>
          <a:off x="7594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45389</xdr:rowOff>
    </xdr:from>
    <xdr:to>
      <xdr:col>36</xdr:col>
      <xdr:colOff>165100</xdr:colOff>
      <xdr:row>71</xdr:row>
      <xdr:rowOff>146989</xdr:rowOff>
    </xdr:to>
    <xdr:sp macro="" textlink="">
      <xdr:nvSpPr>
        <xdr:cNvPr id="433" name="楕円 432"/>
        <xdr:cNvSpPr/>
      </xdr:nvSpPr>
      <xdr:spPr>
        <a:xfrm>
          <a:off x="6921500" y="122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163516</xdr:rowOff>
    </xdr:from>
    <xdr:ext cx="534377" cy="259045"/>
    <xdr:sp macro="" textlink="">
      <xdr:nvSpPr>
        <xdr:cNvPr id="434" name="テキスト ボックス 433"/>
        <xdr:cNvSpPr txBox="1"/>
      </xdr:nvSpPr>
      <xdr:spPr>
        <a:xfrm>
          <a:off x="6705111" y="119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7" name="直線コネクタ 456"/>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58"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59" name="直線コネクタ 458"/>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0"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1" name="直線コネクタ 460"/>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3866</xdr:rowOff>
    </xdr:from>
    <xdr:to>
      <xdr:col>55</xdr:col>
      <xdr:colOff>0</xdr:colOff>
      <xdr:row>96</xdr:row>
      <xdr:rowOff>8300</xdr:rowOff>
    </xdr:to>
    <xdr:cxnSp macro="">
      <xdr:nvCxnSpPr>
        <xdr:cNvPr id="462" name="直線コネクタ 461"/>
        <xdr:cNvCxnSpPr/>
      </xdr:nvCxnSpPr>
      <xdr:spPr>
        <a:xfrm flipV="1">
          <a:off x="9639300" y="16291616"/>
          <a:ext cx="838200" cy="1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3"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4" name="フローチャート: 判断 463"/>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63942</xdr:rowOff>
    </xdr:from>
    <xdr:to>
      <xdr:col>50</xdr:col>
      <xdr:colOff>114300</xdr:colOff>
      <xdr:row>96</xdr:row>
      <xdr:rowOff>8300</xdr:rowOff>
    </xdr:to>
    <xdr:cxnSp macro="">
      <xdr:nvCxnSpPr>
        <xdr:cNvPr id="465" name="直線コネクタ 464"/>
        <xdr:cNvCxnSpPr/>
      </xdr:nvCxnSpPr>
      <xdr:spPr>
        <a:xfrm>
          <a:off x="8750300" y="16351692"/>
          <a:ext cx="889000" cy="1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6" name="フローチャート: 判断 465"/>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7" name="テキスト ボックス 466"/>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63942</xdr:rowOff>
    </xdr:from>
    <xdr:to>
      <xdr:col>45</xdr:col>
      <xdr:colOff>177800</xdr:colOff>
      <xdr:row>96</xdr:row>
      <xdr:rowOff>154560</xdr:rowOff>
    </xdr:to>
    <xdr:cxnSp macro="">
      <xdr:nvCxnSpPr>
        <xdr:cNvPr id="468" name="直線コネクタ 467"/>
        <xdr:cNvCxnSpPr/>
      </xdr:nvCxnSpPr>
      <xdr:spPr>
        <a:xfrm flipV="1">
          <a:off x="7861300" y="16351692"/>
          <a:ext cx="889000" cy="2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69" name="フローチャート: 判断 468"/>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0" name="テキスト ボックス 469"/>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154560</xdr:rowOff>
    </xdr:from>
    <xdr:to>
      <xdr:col>41</xdr:col>
      <xdr:colOff>50800</xdr:colOff>
      <xdr:row>97</xdr:row>
      <xdr:rowOff>169601</xdr:rowOff>
    </xdr:to>
    <xdr:cxnSp macro="">
      <xdr:nvCxnSpPr>
        <xdr:cNvPr id="471" name="直線コネクタ 470"/>
        <xdr:cNvCxnSpPr/>
      </xdr:nvCxnSpPr>
      <xdr:spPr>
        <a:xfrm flipV="1">
          <a:off x="6972300" y="16613760"/>
          <a:ext cx="889000" cy="18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2" name="フローチャート: 判断 471"/>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3" name="テキスト ボックス 472"/>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4" name="フローチャート: 判断 473"/>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5" name="テキスト ボックス 474"/>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124516</xdr:rowOff>
    </xdr:from>
    <xdr:to>
      <xdr:col>55</xdr:col>
      <xdr:colOff>50800</xdr:colOff>
      <xdr:row>95</xdr:row>
      <xdr:rowOff>54666</xdr:rowOff>
    </xdr:to>
    <xdr:sp macro="" textlink="">
      <xdr:nvSpPr>
        <xdr:cNvPr id="481" name="楕円 480"/>
        <xdr:cNvSpPr/>
      </xdr:nvSpPr>
      <xdr:spPr>
        <a:xfrm>
          <a:off x="10426700" y="162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102943</xdr:rowOff>
    </xdr:from>
    <xdr:ext cx="534377" cy="259045"/>
    <xdr:sp macro="" textlink="">
      <xdr:nvSpPr>
        <xdr:cNvPr id="482" name="普通建設事業費 （ うち更新整備　）該当値テキスト"/>
        <xdr:cNvSpPr txBox="1"/>
      </xdr:nvSpPr>
      <xdr:spPr>
        <a:xfrm>
          <a:off x="10528300" y="162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128950</xdr:rowOff>
    </xdr:from>
    <xdr:to>
      <xdr:col>50</xdr:col>
      <xdr:colOff>165100</xdr:colOff>
      <xdr:row>96</xdr:row>
      <xdr:rowOff>59100</xdr:rowOff>
    </xdr:to>
    <xdr:sp macro="" textlink="">
      <xdr:nvSpPr>
        <xdr:cNvPr id="483" name="楕円 482"/>
        <xdr:cNvSpPr/>
      </xdr:nvSpPr>
      <xdr:spPr>
        <a:xfrm>
          <a:off x="9588500" y="164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50227</xdr:rowOff>
    </xdr:from>
    <xdr:ext cx="534377" cy="259045"/>
    <xdr:sp macro="" textlink="">
      <xdr:nvSpPr>
        <xdr:cNvPr id="484" name="テキスト ボックス 483"/>
        <xdr:cNvSpPr txBox="1"/>
      </xdr:nvSpPr>
      <xdr:spPr>
        <a:xfrm>
          <a:off x="9372111" y="165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13142</xdr:rowOff>
    </xdr:from>
    <xdr:to>
      <xdr:col>46</xdr:col>
      <xdr:colOff>38100</xdr:colOff>
      <xdr:row>95</xdr:row>
      <xdr:rowOff>114742</xdr:rowOff>
    </xdr:to>
    <xdr:sp macro="" textlink="">
      <xdr:nvSpPr>
        <xdr:cNvPr id="485" name="楕円 484"/>
        <xdr:cNvSpPr/>
      </xdr:nvSpPr>
      <xdr:spPr>
        <a:xfrm>
          <a:off x="8699500" y="163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131269</xdr:rowOff>
    </xdr:from>
    <xdr:ext cx="534377" cy="259045"/>
    <xdr:sp macro="" textlink="">
      <xdr:nvSpPr>
        <xdr:cNvPr id="486" name="テキスト ボックス 485"/>
        <xdr:cNvSpPr txBox="1"/>
      </xdr:nvSpPr>
      <xdr:spPr>
        <a:xfrm>
          <a:off x="8483111" y="160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103760</xdr:rowOff>
    </xdr:from>
    <xdr:to>
      <xdr:col>41</xdr:col>
      <xdr:colOff>101600</xdr:colOff>
      <xdr:row>97</xdr:row>
      <xdr:rowOff>33910</xdr:rowOff>
    </xdr:to>
    <xdr:sp macro="" textlink="">
      <xdr:nvSpPr>
        <xdr:cNvPr id="487" name="楕円 486"/>
        <xdr:cNvSpPr/>
      </xdr:nvSpPr>
      <xdr:spPr>
        <a:xfrm>
          <a:off x="7810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25037</xdr:rowOff>
    </xdr:from>
    <xdr:ext cx="534377" cy="259045"/>
    <xdr:sp macro="" textlink="">
      <xdr:nvSpPr>
        <xdr:cNvPr id="488" name="テキスト ボックス 487"/>
        <xdr:cNvSpPr txBox="1"/>
      </xdr:nvSpPr>
      <xdr:spPr>
        <a:xfrm>
          <a:off x="7594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118801</xdr:rowOff>
    </xdr:from>
    <xdr:to>
      <xdr:col>36</xdr:col>
      <xdr:colOff>165100</xdr:colOff>
      <xdr:row>98</xdr:row>
      <xdr:rowOff>48951</xdr:rowOff>
    </xdr:to>
    <xdr:sp macro="" textlink="">
      <xdr:nvSpPr>
        <xdr:cNvPr id="489" name="楕円 488"/>
        <xdr:cNvSpPr/>
      </xdr:nvSpPr>
      <xdr:spPr>
        <a:xfrm>
          <a:off x="69215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40078</xdr:rowOff>
    </xdr:from>
    <xdr:ext cx="534377" cy="259045"/>
    <xdr:sp macro="" textlink="">
      <xdr:nvSpPr>
        <xdr:cNvPr id="490" name="テキスト ボックス 489"/>
        <xdr:cNvSpPr txBox="1"/>
      </xdr:nvSpPr>
      <xdr:spPr>
        <a:xfrm>
          <a:off x="6705111" y="168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4" name="直線コネクタ 513"/>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7"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18" name="直線コネクタ 517"/>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146634</xdr:rowOff>
    </xdr:from>
    <xdr:to>
      <xdr:col>85</xdr:col>
      <xdr:colOff>127000</xdr:colOff>
      <xdr:row>38</xdr:row>
      <xdr:rowOff>167970</xdr:rowOff>
    </xdr:to>
    <xdr:cxnSp macro="">
      <xdr:nvCxnSpPr>
        <xdr:cNvPr id="519" name="直線コネクタ 518"/>
        <xdr:cNvCxnSpPr/>
      </xdr:nvCxnSpPr>
      <xdr:spPr>
        <a:xfrm>
          <a:off x="15481300" y="6490284"/>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0"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1" name="フローチャート: 判断 520"/>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4369</xdr:rowOff>
    </xdr:from>
    <xdr:to>
      <xdr:col>81</xdr:col>
      <xdr:colOff>50800</xdr:colOff>
      <xdr:row>37</xdr:row>
      <xdr:rowOff>146634</xdr:rowOff>
    </xdr:to>
    <xdr:cxnSp macro="">
      <xdr:nvCxnSpPr>
        <xdr:cNvPr id="522" name="直線コネクタ 521"/>
        <xdr:cNvCxnSpPr/>
      </xdr:nvCxnSpPr>
      <xdr:spPr>
        <a:xfrm>
          <a:off x="14592300" y="6348019"/>
          <a:ext cx="889000" cy="1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3" name="フローチャート: 判断 522"/>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24427</xdr:rowOff>
    </xdr:from>
    <xdr:ext cx="378565" cy="259045"/>
    <xdr:sp macro="" textlink="">
      <xdr:nvSpPr>
        <xdr:cNvPr id="524" name="テキスト ボックス 523"/>
        <xdr:cNvSpPr txBox="1"/>
      </xdr:nvSpPr>
      <xdr:spPr>
        <a:xfrm>
          <a:off x="15292017" y="67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102133</xdr:rowOff>
    </xdr:from>
    <xdr:to>
      <xdr:col>76</xdr:col>
      <xdr:colOff>114300</xdr:colOff>
      <xdr:row>37</xdr:row>
      <xdr:rowOff>4369</xdr:rowOff>
    </xdr:to>
    <xdr:cxnSp macro="">
      <xdr:nvCxnSpPr>
        <xdr:cNvPr id="525" name="直線コネクタ 524"/>
        <xdr:cNvCxnSpPr/>
      </xdr:nvCxnSpPr>
      <xdr:spPr>
        <a:xfrm>
          <a:off x="13703300" y="6274333"/>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6" name="フローチャート: 判断 525"/>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24731</xdr:rowOff>
    </xdr:from>
    <xdr:ext cx="378565" cy="259045"/>
    <xdr:sp macro="" textlink="">
      <xdr:nvSpPr>
        <xdr:cNvPr id="527" name="テキスト ボックス 526"/>
        <xdr:cNvSpPr txBox="1"/>
      </xdr:nvSpPr>
      <xdr:spPr>
        <a:xfrm>
          <a:off x="14403017" y="671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60376</xdr:rowOff>
    </xdr:from>
    <xdr:to>
      <xdr:col>71</xdr:col>
      <xdr:colOff>177800</xdr:colOff>
      <xdr:row>36</xdr:row>
      <xdr:rowOff>102133</xdr:rowOff>
    </xdr:to>
    <xdr:cxnSp macro="">
      <xdr:nvCxnSpPr>
        <xdr:cNvPr id="528" name="直線コネクタ 527"/>
        <xdr:cNvCxnSpPr/>
      </xdr:nvCxnSpPr>
      <xdr:spPr>
        <a:xfrm>
          <a:off x="12814300" y="6232576"/>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29" name="フローチャート: 判断 528"/>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0" name="テキスト ボックス 529"/>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1" name="フローチャート: 判断 530"/>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33037</xdr:rowOff>
    </xdr:from>
    <xdr:ext cx="378565" cy="259045"/>
    <xdr:sp macro="" textlink="">
      <xdr:nvSpPr>
        <xdr:cNvPr id="532" name="テキスト ボックス 531"/>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117170</xdr:rowOff>
    </xdr:from>
    <xdr:to>
      <xdr:col>85</xdr:col>
      <xdr:colOff>177800</xdr:colOff>
      <xdr:row>39</xdr:row>
      <xdr:rowOff>47320</xdr:rowOff>
    </xdr:to>
    <xdr:sp macro="" textlink="">
      <xdr:nvSpPr>
        <xdr:cNvPr id="538" name="楕円 537"/>
        <xdr:cNvSpPr/>
      </xdr:nvSpPr>
      <xdr:spPr>
        <a:xfrm>
          <a:off x="162687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39"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95834</xdr:rowOff>
    </xdr:from>
    <xdr:to>
      <xdr:col>81</xdr:col>
      <xdr:colOff>101600</xdr:colOff>
      <xdr:row>38</xdr:row>
      <xdr:rowOff>25984</xdr:rowOff>
    </xdr:to>
    <xdr:sp macro="" textlink="">
      <xdr:nvSpPr>
        <xdr:cNvPr id="540" name="楕円 539"/>
        <xdr:cNvSpPr/>
      </xdr:nvSpPr>
      <xdr:spPr>
        <a:xfrm>
          <a:off x="154305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42511</xdr:rowOff>
    </xdr:from>
    <xdr:ext cx="469744" cy="259045"/>
    <xdr:sp macro="" textlink="">
      <xdr:nvSpPr>
        <xdr:cNvPr id="541" name="テキスト ボックス 540"/>
        <xdr:cNvSpPr txBox="1"/>
      </xdr:nvSpPr>
      <xdr:spPr>
        <a:xfrm>
          <a:off x="15246428" y="62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125019</xdr:rowOff>
    </xdr:from>
    <xdr:to>
      <xdr:col>76</xdr:col>
      <xdr:colOff>165100</xdr:colOff>
      <xdr:row>37</xdr:row>
      <xdr:rowOff>55169</xdr:rowOff>
    </xdr:to>
    <xdr:sp macro="" textlink="">
      <xdr:nvSpPr>
        <xdr:cNvPr id="542" name="楕円 541"/>
        <xdr:cNvSpPr/>
      </xdr:nvSpPr>
      <xdr:spPr>
        <a:xfrm>
          <a:off x="14541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71696</xdr:rowOff>
    </xdr:from>
    <xdr:ext cx="469744" cy="259045"/>
    <xdr:sp macro="" textlink="">
      <xdr:nvSpPr>
        <xdr:cNvPr id="543" name="テキスト ボックス 542"/>
        <xdr:cNvSpPr txBox="1"/>
      </xdr:nvSpPr>
      <xdr:spPr>
        <a:xfrm>
          <a:off x="14357428" y="60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51333</xdr:rowOff>
    </xdr:from>
    <xdr:to>
      <xdr:col>72</xdr:col>
      <xdr:colOff>38100</xdr:colOff>
      <xdr:row>36</xdr:row>
      <xdr:rowOff>152933</xdr:rowOff>
    </xdr:to>
    <xdr:sp macro="" textlink="">
      <xdr:nvSpPr>
        <xdr:cNvPr id="544" name="楕円 543"/>
        <xdr:cNvSpPr/>
      </xdr:nvSpPr>
      <xdr:spPr>
        <a:xfrm>
          <a:off x="13652500" y="62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169460</xdr:rowOff>
    </xdr:from>
    <xdr:ext cx="469744" cy="259045"/>
    <xdr:sp macro="" textlink="">
      <xdr:nvSpPr>
        <xdr:cNvPr id="545" name="テキスト ボックス 544"/>
        <xdr:cNvSpPr txBox="1"/>
      </xdr:nvSpPr>
      <xdr:spPr>
        <a:xfrm>
          <a:off x="13468428" y="59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9576</xdr:rowOff>
    </xdr:from>
    <xdr:to>
      <xdr:col>67</xdr:col>
      <xdr:colOff>101600</xdr:colOff>
      <xdr:row>36</xdr:row>
      <xdr:rowOff>111176</xdr:rowOff>
    </xdr:to>
    <xdr:sp macro="" textlink="">
      <xdr:nvSpPr>
        <xdr:cNvPr id="546" name="楕円 545"/>
        <xdr:cNvSpPr/>
      </xdr:nvSpPr>
      <xdr:spPr>
        <a:xfrm>
          <a:off x="12763500" y="61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127703</xdr:rowOff>
    </xdr:from>
    <xdr:ext cx="469744" cy="259045"/>
    <xdr:sp macro="" textlink="">
      <xdr:nvSpPr>
        <xdr:cNvPr id="547" name="テキスト ボックス 546"/>
        <xdr:cNvSpPr txBox="1"/>
      </xdr:nvSpPr>
      <xdr:spPr>
        <a:xfrm>
          <a:off x="12579428" y="59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1" name="直線コネクタ 620"/>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2"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3" name="直線コネクタ 622"/>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4"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5" name="直線コネクタ 624"/>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97656</xdr:rowOff>
    </xdr:from>
    <xdr:to>
      <xdr:col>85</xdr:col>
      <xdr:colOff>127000</xdr:colOff>
      <xdr:row>77</xdr:row>
      <xdr:rowOff>99085</xdr:rowOff>
    </xdr:to>
    <xdr:cxnSp macro="">
      <xdr:nvCxnSpPr>
        <xdr:cNvPr id="626" name="直線コネクタ 625"/>
        <xdr:cNvCxnSpPr/>
      </xdr:nvCxnSpPr>
      <xdr:spPr>
        <a:xfrm>
          <a:off x="15481300" y="13299306"/>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7"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28" name="フローチャート: 判断 627"/>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23476</xdr:rowOff>
    </xdr:from>
    <xdr:to>
      <xdr:col>81</xdr:col>
      <xdr:colOff>50800</xdr:colOff>
      <xdr:row>77</xdr:row>
      <xdr:rowOff>97656</xdr:rowOff>
    </xdr:to>
    <xdr:cxnSp macro="">
      <xdr:nvCxnSpPr>
        <xdr:cNvPr id="629" name="直線コネクタ 628"/>
        <xdr:cNvCxnSpPr/>
      </xdr:nvCxnSpPr>
      <xdr:spPr>
        <a:xfrm>
          <a:off x="14592300" y="13225126"/>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0" name="フローチャート: 判断 629"/>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1" name="テキスト ボックス 630"/>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23476</xdr:rowOff>
    </xdr:from>
    <xdr:to>
      <xdr:col>76</xdr:col>
      <xdr:colOff>114300</xdr:colOff>
      <xdr:row>77</xdr:row>
      <xdr:rowOff>56566</xdr:rowOff>
    </xdr:to>
    <xdr:cxnSp macro="">
      <xdr:nvCxnSpPr>
        <xdr:cNvPr id="632" name="直線コネクタ 631"/>
        <xdr:cNvCxnSpPr/>
      </xdr:nvCxnSpPr>
      <xdr:spPr>
        <a:xfrm flipV="1">
          <a:off x="13703300" y="13225126"/>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3" name="フローチャート: 判断 632"/>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4" name="テキスト ボックス 633"/>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56566</xdr:rowOff>
    </xdr:from>
    <xdr:to>
      <xdr:col>71</xdr:col>
      <xdr:colOff>177800</xdr:colOff>
      <xdr:row>77</xdr:row>
      <xdr:rowOff>57386</xdr:rowOff>
    </xdr:to>
    <xdr:cxnSp macro="">
      <xdr:nvCxnSpPr>
        <xdr:cNvPr id="635" name="直線コネクタ 634"/>
        <xdr:cNvCxnSpPr/>
      </xdr:nvCxnSpPr>
      <xdr:spPr>
        <a:xfrm flipV="1">
          <a:off x="12814300" y="13258216"/>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6" name="フローチャート: 判断 635"/>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7" name="テキスト ボックス 636"/>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38" name="フローチャート: 判断 637"/>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39" name="テキスト ボックス 638"/>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48285</xdr:rowOff>
    </xdr:from>
    <xdr:to>
      <xdr:col>85</xdr:col>
      <xdr:colOff>177800</xdr:colOff>
      <xdr:row>77</xdr:row>
      <xdr:rowOff>149885</xdr:rowOff>
    </xdr:to>
    <xdr:sp macro="" textlink="">
      <xdr:nvSpPr>
        <xdr:cNvPr id="645" name="楕円 644"/>
        <xdr:cNvSpPr/>
      </xdr:nvSpPr>
      <xdr:spPr>
        <a:xfrm>
          <a:off x="16268700" y="132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26712</xdr:rowOff>
    </xdr:from>
    <xdr:ext cx="534377" cy="259045"/>
    <xdr:sp macro="" textlink="">
      <xdr:nvSpPr>
        <xdr:cNvPr id="646" name="公債費該当値テキスト"/>
        <xdr:cNvSpPr txBox="1"/>
      </xdr:nvSpPr>
      <xdr:spPr>
        <a:xfrm>
          <a:off x="16370300" y="132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46856</xdr:rowOff>
    </xdr:from>
    <xdr:to>
      <xdr:col>81</xdr:col>
      <xdr:colOff>101600</xdr:colOff>
      <xdr:row>77</xdr:row>
      <xdr:rowOff>148456</xdr:rowOff>
    </xdr:to>
    <xdr:sp macro="" textlink="">
      <xdr:nvSpPr>
        <xdr:cNvPr id="647" name="楕円 646"/>
        <xdr:cNvSpPr/>
      </xdr:nvSpPr>
      <xdr:spPr>
        <a:xfrm>
          <a:off x="15430500" y="13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139583</xdr:rowOff>
    </xdr:from>
    <xdr:ext cx="534377" cy="259045"/>
    <xdr:sp macro="" textlink="">
      <xdr:nvSpPr>
        <xdr:cNvPr id="648" name="テキスト ボックス 647"/>
        <xdr:cNvSpPr txBox="1"/>
      </xdr:nvSpPr>
      <xdr:spPr>
        <a:xfrm>
          <a:off x="15214111" y="133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144126</xdr:rowOff>
    </xdr:from>
    <xdr:to>
      <xdr:col>76</xdr:col>
      <xdr:colOff>165100</xdr:colOff>
      <xdr:row>77</xdr:row>
      <xdr:rowOff>74276</xdr:rowOff>
    </xdr:to>
    <xdr:sp macro="" textlink="">
      <xdr:nvSpPr>
        <xdr:cNvPr id="649" name="楕円 648"/>
        <xdr:cNvSpPr/>
      </xdr:nvSpPr>
      <xdr:spPr>
        <a:xfrm>
          <a:off x="14541500" y="131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90803</xdr:rowOff>
    </xdr:from>
    <xdr:ext cx="534377" cy="259045"/>
    <xdr:sp macro="" textlink="">
      <xdr:nvSpPr>
        <xdr:cNvPr id="650" name="テキスト ボックス 649"/>
        <xdr:cNvSpPr txBox="1"/>
      </xdr:nvSpPr>
      <xdr:spPr>
        <a:xfrm>
          <a:off x="14325111" y="129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5766</xdr:rowOff>
    </xdr:from>
    <xdr:to>
      <xdr:col>72</xdr:col>
      <xdr:colOff>38100</xdr:colOff>
      <xdr:row>77</xdr:row>
      <xdr:rowOff>107366</xdr:rowOff>
    </xdr:to>
    <xdr:sp macro="" textlink="">
      <xdr:nvSpPr>
        <xdr:cNvPr id="651" name="楕円 650"/>
        <xdr:cNvSpPr/>
      </xdr:nvSpPr>
      <xdr:spPr>
        <a:xfrm>
          <a:off x="13652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98493</xdr:rowOff>
    </xdr:from>
    <xdr:ext cx="534377" cy="259045"/>
    <xdr:sp macro="" textlink="">
      <xdr:nvSpPr>
        <xdr:cNvPr id="652" name="テキスト ボックス 651"/>
        <xdr:cNvSpPr txBox="1"/>
      </xdr:nvSpPr>
      <xdr:spPr>
        <a:xfrm>
          <a:off x="13436111" y="133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6586</xdr:rowOff>
    </xdr:from>
    <xdr:to>
      <xdr:col>67</xdr:col>
      <xdr:colOff>101600</xdr:colOff>
      <xdr:row>77</xdr:row>
      <xdr:rowOff>108186</xdr:rowOff>
    </xdr:to>
    <xdr:sp macro="" textlink="">
      <xdr:nvSpPr>
        <xdr:cNvPr id="653" name="楕円 652"/>
        <xdr:cNvSpPr/>
      </xdr:nvSpPr>
      <xdr:spPr>
        <a:xfrm>
          <a:off x="12763500" y="132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99313</xdr:rowOff>
    </xdr:from>
    <xdr:ext cx="534377" cy="259045"/>
    <xdr:sp macro="" textlink="">
      <xdr:nvSpPr>
        <xdr:cNvPr id="654" name="テキスト ボックス 653"/>
        <xdr:cNvSpPr txBox="1"/>
      </xdr:nvSpPr>
      <xdr:spPr>
        <a:xfrm>
          <a:off x="12547111" y="133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124537</xdr:rowOff>
    </xdr:from>
    <xdr:to>
      <xdr:col>85</xdr:col>
      <xdr:colOff>126364</xdr:colOff>
      <xdr:row>99</xdr:row>
      <xdr:rowOff>29133</xdr:rowOff>
    </xdr:to>
    <xdr:cxnSp macro="">
      <xdr:nvCxnSpPr>
        <xdr:cNvPr id="678" name="直線コネクタ 677"/>
        <xdr:cNvCxnSpPr/>
      </xdr:nvCxnSpPr>
      <xdr:spPr>
        <a:xfrm flipV="1">
          <a:off x="16317595" y="16583737"/>
          <a:ext cx="1269" cy="418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32960</xdr:rowOff>
    </xdr:from>
    <xdr:ext cx="378565" cy="259045"/>
    <xdr:sp macro="" textlink="">
      <xdr:nvSpPr>
        <xdr:cNvPr id="679" name="積立金最小値テキスト"/>
        <xdr:cNvSpPr txBox="1"/>
      </xdr:nvSpPr>
      <xdr:spPr>
        <a:xfrm>
          <a:off x="16370300" y="1700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29133</xdr:rowOff>
    </xdr:from>
    <xdr:to>
      <xdr:col>86</xdr:col>
      <xdr:colOff>25400</xdr:colOff>
      <xdr:row>99</xdr:row>
      <xdr:rowOff>29133</xdr:rowOff>
    </xdr:to>
    <xdr:cxnSp macro="">
      <xdr:nvCxnSpPr>
        <xdr:cNvPr id="680" name="直線コネクタ 679"/>
        <xdr:cNvCxnSpPr/>
      </xdr:nvCxnSpPr>
      <xdr:spPr>
        <a:xfrm>
          <a:off x="16230600" y="1700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71214</xdr:rowOff>
    </xdr:from>
    <xdr:ext cx="534377" cy="259045"/>
    <xdr:sp macro="" textlink="">
      <xdr:nvSpPr>
        <xdr:cNvPr id="681" name="積立金最大値テキスト"/>
        <xdr:cNvSpPr txBox="1"/>
      </xdr:nvSpPr>
      <xdr:spPr>
        <a:xfrm>
          <a:off x="16370300" y="163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124537</xdr:rowOff>
    </xdr:from>
    <xdr:to>
      <xdr:col>86</xdr:col>
      <xdr:colOff>25400</xdr:colOff>
      <xdr:row>96</xdr:row>
      <xdr:rowOff>124537</xdr:rowOff>
    </xdr:to>
    <xdr:cxnSp macro="">
      <xdr:nvCxnSpPr>
        <xdr:cNvPr id="682" name="直線コネクタ 681"/>
        <xdr:cNvCxnSpPr/>
      </xdr:nvCxnSpPr>
      <xdr:spPr>
        <a:xfrm>
          <a:off x="16230600" y="1658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94475</xdr:rowOff>
    </xdr:from>
    <xdr:to>
      <xdr:col>85</xdr:col>
      <xdr:colOff>127000</xdr:colOff>
      <xdr:row>97</xdr:row>
      <xdr:rowOff>83617</xdr:rowOff>
    </xdr:to>
    <xdr:cxnSp macro="">
      <xdr:nvCxnSpPr>
        <xdr:cNvPr id="683" name="直線コネクタ 682"/>
        <xdr:cNvCxnSpPr/>
      </xdr:nvCxnSpPr>
      <xdr:spPr>
        <a:xfrm>
          <a:off x="15481300" y="16553675"/>
          <a:ext cx="8382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148595</xdr:rowOff>
    </xdr:from>
    <xdr:ext cx="469744" cy="259045"/>
    <xdr:sp macro="" textlink="">
      <xdr:nvSpPr>
        <xdr:cNvPr id="684" name="積立金平均値テキスト"/>
        <xdr:cNvSpPr txBox="1"/>
      </xdr:nvSpPr>
      <xdr:spPr>
        <a:xfrm>
          <a:off x="16370300" y="16779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170168</xdr:rowOff>
    </xdr:from>
    <xdr:to>
      <xdr:col>85</xdr:col>
      <xdr:colOff>177800</xdr:colOff>
      <xdr:row>98</xdr:row>
      <xdr:rowOff>100318</xdr:rowOff>
    </xdr:to>
    <xdr:sp macro="" textlink="">
      <xdr:nvSpPr>
        <xdr:cNvPr id="685" name="フローチャート: 判断 684"/>
        <xdr:cNvSpPr/>
      </xdr:nvSpPr>
      <xdr:spPr>
        <a:xfrm>
          <a:off x="16268700" y="168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3187</xdr:rowOff>
    </xdr:from>
    <xdr:to>
      <xdr:col>81</xdr:col>
      <xdr:colOff>50800</xdr:colOff>
      <xdr:row>96</xdr:row>
      <xdr:rowOff>94475</xdr:rowOff>
    </xdr:to>
    <xdr:cxnSp macro="">
      <xdr:nvCxnSpPr>
        <xdr:cNvPr id="686" name="直線コネクタ 685"/>
        <xdr:cNvCxnSpPr/>
      </xdr:nvCxnSpPr>
      <xdr:spPr>
        <a:xfrm>
          <a:off x="14592300" y="16290937"/>
          <a:ext cx="889000" cy="2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117208</xdr:rowOff>
    </xdr:from>
    <xdr:to>
      <xdr:col>81</xdr:col>
      <xdr:colOff>101600</xdr:colOff>
      <xdr:row>98</xdr:row>
      <xdr:rowOff>47358</xdr:rowOff>
    </xdr:to>
    <xdr:sp macro="" textlink="">
      <xdr:nvSpPr>
        <xdr:cNvPr id="687" name="フローチャート: 判断 686"/>
        <xdr:cNvSpPr/>
      </xdr:nvSpPr>
      <xdr:spPr>
        <a:xfrm>
          <a:off x="15430500" y="167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38485</xdr:rowOff>
    </xdr:from>
    <xdr:ext cx="469744" cy="259045"/>
    <xdr:sp macro="" textlink="">
      <xdr:nvSpPr>
        <xdr:cNvPr id="688" name="テキスト ボックス 687"/>
        <xdr:cNvSpPr txBox="1"/>
      </xdr:nvSpPr>
      <xdr:spPr>
        <a:xfrm>
          <a:off x="15246428" y="168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45517</xdr:rowOff>
    </xdr:from>
    <xdr:to>
      <xdr:col>76</xdr:col>
      <xdr:colOff>114300</xdr:colOff>
      <xdr:row>95</xdr:row>
      <xdr:rowOff>3187</xdr:rowOff>
    </xdr:to>
    <xdr:cxnSp macro="">
      <xdr:nvCxnSpPr>
        <xdr:cNvPr id="689" name="直線コネクタ 688"/>
        <xdr:cNvCxnSpPr/>
      </xdr:nvCxnSpPr>
      <xdr:spPr>
        <a:xfrm>
          <a:off x="13703300" y="15990367"/>
          <a:ext cx="889000" cy="30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xdr:rowOff>
    </xdr:from>
    <xdr:to>
      <xdr:col>76</xdr:col>
      <xdr:colOff>165100</xdr:colOff>
      <xdr:row>98</xdr:row>
      <xdr:rowOff>116052</xdr:rowOff>
    </xdr:to>
    <xdr:sp macro="" textlink="">
      <xdr:nvSpPr>
        <xdr:cNvPr id="690" name="フローチャート: 判断 689"/>
        <xdr:cNvSpPr/>
      </xdr:nvSpPr>
      <xdr:spPr>
        <a:xfrm>
          <a:off x="14541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107179</xdr:rowOff>
    </xdr:from>
    <xdr:ext cx="469744" cy="259045"/>
    <xdr:sp macro="" textlink="">
      <xdr:nvSpPr>
        <xdr:cNvPr id="691" name="テキスト ボックス 690"/>
        <xdr:cNvSpPr txBox="1"/>
      </xdr:nvSpPr>
      <xdr:spPr>
        <a:xfrm>
          <a:off x="14357428"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115736</xdr:rowOff>
    </xdr:from>
    <xdr:to>
      <xdr:col>71</xdr:col>
      <xdr:colOff>177800</xdr:colOff>
      <xdr:row>93</xdr:row>
      <xdr:rowOff>45517</xdr:rowOff>
    </xdr:to>
    <xdr:cxnSp macro="">
      <xdr:nvCxnSpPr>
        <xdr:cNvPr id="692" name="直線コネクタ 691"/>
        <xdr:cNvCxnSpPr/>
      </xdr:nvCxnSpPr>
      <xdr:spPr>
        <a:xfrm>
          <a:off x="12814300" y="15717686"/>
          <a:ext cx="889000" cy="2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154432</xdr:rowOff>
    </xdr:from>
    <xdr:to>
      <xdr:col>72</xdr:col>
      <xdr:colOff>38100</xdr:colOff>
      <xdr:row>98</xdr:row>
      <xdr:rowOff>84582</xdr:rowOff>
    </xdr:to>
    <xdr:sp macro="" textlink="">
      <xdr:nvSpPr>
        <xdr:cNvPr id="693" name="フローチャート: 判断 692"/>
        <xdr:cNvSpPr/>
      </xdr:nvSpPr>
      <xdr:spPr>
        <a:xfrm>
          <a:off x="13652500" y="1678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75709</xdr:rowOff>
    </xdr:from>
    <xdr:ext cx="469744" cy="259045"/>
    <xdr:sp macro="" textlink="">
      <xdr:nvSpPr>
        <xdr:cNvPr id="694" name="テキスト ボックス 693"/>
        <xdr:cNvSpPr txBox="1"/>
      </xdr:nvSpPr>
      <xdr:spPr>
        <a:xfrm>
          <a:off x="13468428" y="1687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142126</xdr:rowOff>
    </xdr:from>
    <xdr:to>
      <xdr:col>67</xdr:col>
      <xdr:colOff>101600</xdr:colOff>
      <xdr:row>98</xdr:row>
      <xdr:rowOff>72276</xdr:rowOff>
    </xdr:to>
    <xdr:sp macro="" textlink="">
      <xdr:nvSpPr>
        <xdr:cNvPr id="695" name="フローチャート: 判断 694"/>
        <xdr:cNvSpPr/>
      </xdr:nvSpPr>
      <xdr:spPr>
        <a:xfrm>
          <a:off x="12763500" y="167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63403</xdr:rowOff>
    </xdr:from>
    <xdr:ext cx="469744" cy="259045"/>
    <xdr:sp macro="" textlink="">
      <xdr:nvSpPr>
        <xdr:cNvPr id="696" name="テキスト ボックス 695"/>
        <xdr:cNvSpPr txBox="1"/>
      </xdr:nvSpPr>
      <xdr:spPr>
        <a:xfrm>
          <a:off x="12579428" y="168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32817</xdr:rowOff>
    </xdr:from>
    <xdr:to>
      <xdr:col>85</xdr:col>
      <xdr:colOff>177800</xdr:colOff>
      <xdr:row>97</xdr:row>
      <xdr:rowOff>134417</xdr:rowOff>
    </xdr:to>
    <xdr:sp macro="" textlink="">
      <xdr:nvSpPr>
        <xdr:cNvPr id="702" name="楕円 701"/>
        <xdr:cNvSpPr/>
      </xdr:nvSpPr>
      <xdr:spPr>
        <a:xfrm>
          <a:off x="162687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55694</xdr:rowOff>
    </xdr:from>
    <xdr:ext cx="469744" cy="259045"/>
    <xdr:sp macro="" textlink="">
      <xdr:nvSpPr>
        <xdr:cNvPr id="703" name="積立金該当値テキスト"/>
        <xdr:cNvSpPr txBox="1"/>
      </xdr:nvSpPr>
      <xdr:spPr>
        <a:xfrm>
          <a:off x="16370300" y="1651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43675</xdr:rowOff>
    </xdr:from>
    <xdr:to>
      <xdr:col>81</xdr:col>
      <xdr:colOff>101600</xdr:colOff>
      <xdr:row>96</xdr:row>
      <xdr:rowOff>145275</xdr:rowOff>
    </xdr:to>
    <xdr:sp macro="" textlink="">
      <xdr:nvSpPr>
        <xdr:cNvPr id="704" name="楕円 703"/>
        <xdr:cNvSpPr/>
      </xdr:nvSpPr>
      <xdr:spPr>
        <a:xfrm>
          <a:off x="15430500" y="165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161802</xdr:rowOff>
    </xdr:from>
    <xdr:ext cx="534377" cy="259045"/>
    <xdr:sp macro="" textlink="">
      <xdr:nvSpPr>
        <xdr:cNvPr id="705" name="テキスト ボックス 704"/>
        <xdr:cNvSpPr txBox="1"/>
      </xdr:nvSpPr>
      <xdr:spPr>
        <a:xfrm>
          <a:off x="15214111" y="162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123837</xdr:rowOff>
    </xdr:from>
    <xdr:to>
      <xdr:col>76</xdr:col>
      <xdr:colOff>165100</xdr:colOff>
      <xdr:row>95</xdr:row>
      <xdr:rowOff>53987</xdr:rowOff>
    </xdr:to>
    <xdr:sp macro="" textlink="">
      <xdr:nvSpPr>
        <xdr:cNvPr id="706" name="楕円 705"/>
        <xdr:cNvSpPr/>
      </xdr:nvSpPr>
      <xdr:spPr>
        <a:xfrm>
          <a:off x="14541500" y="162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70514</xdr:rowOff>
    </xdr:from>
    <xdr:ext cx="534377" cy="259045"/>
    <xdr:sp macro="" textlink="">
      <xdr:nvSpPr>
        <xdr:cNvPr id="707" name="テキスト ボックス 706"/>
        <xdr:cNvSpPr txBox="1"/>
      </xdr:nvSpPr>
      <xdr:spPr>
        <a:xfrm>
          <a:off x="14325111" y="160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166167</xdr:rowOff>
    </xdr:from>
    <xdr:to>
      <xdr:col>72</xdr:col>
      <xdr:colOff>38100</xdr:colOff>
      <xdr:row>93</xdr:row>
      <xdr:rowOff>96317</xdr:rowOff>
    </xdr:to>
    <xdr:sp macro="" textlink="">
      <xdr:nvSpPr>
        <xdr:cNvPr id="708" name="楕円 707"/>
        <xdr:cNvSpPr/>
      </xdr:nvSpPr>
      <xdr:spPr>
        <a:xfrm>
          <a:off x="13652500" y="15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112844</xdr:rowOff>
    </xdr:from>
    <xdr:ext cx="534377" cy="259045"/>
    <xdr:sp macro="" textlink="">
      <xdr:nvSpPr>
        <xdr:cNvPr id="709" name="テキスト ボックス 708"/>
        <xdr:cNvSpPr txBox="1"/>
      </xdr:nvSpPr>
      <xdr:spPr>
        <a:xfrm>
          <a:off x="13436111" y="1571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64936</xdr:rowOff>
    </xdr:from>
    <xdr:to>
      <xdr:col>67</xdr:col>
      <xdr:colOff>101600</xdr:colOff>
      <xdr:row>91</xdr:row>
      <xdr:rowOff>166536</xdr:rowOff>
    </xdr:to>
    <xdr:sp macro="" textlink="">
      <xdr:nvSpPr>
        <xdr:cNvPr id="710" name="楕円 709"/>
        <xdr:cNvSpPr/>
      </xdr:nvSpPr>
      <xdr:spPr>
        <a:xfrm>
          <a:off x="12763500" y="156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11613</xdr:rowOff>
    </xdr:from>
    <xdr:ext cx="534377" cy="259045"/>
    <xdr:sp macro="" textlink="">
      <xdr:nvSpPr>
        <xdr:cNvPr id="711" name="テキスト ボックス 710"/>
        <xdr:cNvSpPr txBox="1"/>
      </xdr:nvSpPr>
      <xdr:spPr>
        <a:xfrm>
          <a:off x="12547111" y="154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165227</xdr:rowOff>
    </xdr:from>
    <xdr:to>
      <xdr:col>116</xdr:col>
      <xdr:colOff>62864</xdr:colOff>
      <xdr:row>39</xdr:row>
      <xdr:rowOff>44450</xdr:rowOff>
    </xdr:to>
    <xdr:cxnSp macro="">
      <xdr:nvCxnSpPr>
        <xdr:cNvPr id="735" name="直線コネクタ 734"/>
        <xdr:cNvCxnSpPr/>
      </xdr:nvCxnSpPr>
      <xdr:spPr>
        <a:xfrm flipV="1">
          <a:off x="22159595" y="5823077"/>
          <a:ext cx="1269" cy="90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111904</xdr:rowOff>
    </xdr:from>
    <xdr:ext cx="469744" cy="259045"/>
    <xdr:sp macro="" textlink="">
      <xdr:nvSpPr>
        <xdr:cNvPr id="738" name="投資及び出資金最大値テキスト"/>
        <xdr:cNvSpPr txBox="1"/>
      </xdr:nvSpPr>
      <xdr:spPr>
        <a:xfrm>
          <a:off x="22212300" y="55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165227</xdr:rowOff>
    </xdr:from>
    <xdr:to>
      <xdr:col>116</xdr:col>
      <xdr:colOff>152400</xdr:colOff>
      <xdr:row>33</xdr:row>
      <xdr:rowOff>165227</xdr:rowOff>
    </xdr:to>
    <xdr:cxnSp macro="">
      <xdr:nvCxnSpPr>
        <xdr:cNvPr id="739" name="直線コネクタ 738"/>
        <xdr:cNvCxnSpPr/>
      </xdr:nvCxnSpPr>
      <xdr:spPr>
        <a:xfrm>
          <a:off x="22072600" y="582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151702</xdr:rowOff>
    </xdr:from>
    <xdr:to>
      <xdr:col>116</xdr:col>
      <xdr:colOff>63500</xdr:colOff>
      <xdr:row>35</xdr:row>
      <xdr:rowOff>156083</xdr:rowOff>
    </xdr:to>
    <xdr:cxnSp macro="">
      <xdr:nvCxnSpPr>
        <xdr:cNvPr id="740" name="直線コネクタ 739"/>
        <xdr:cNvCxnSpPr/>
      </xdr:nvCxnSpPr>
      <xdr:spPr>
        <a:xfrm>
          <a:off x="21323300" y="615245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101236</xdr:rowOff>
    </xdr:from>
    <xdr:ext cx="469744" cy="259045"/>
    <xdr:sp macro="" textlink="">
      <xdr:nvSpPr>
        <xdr:cNvPr id="741" name="投資及び出資金平均値テキスト"/>
        <xdr:cNvSpPr txBox="1"/>
      </xdr:nvSpPr>
      <xdr:spPr>
        <a:xfrm>
          <a:off x="22212300" y="6273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122809</xdr:rowOff>
    </xdr:from>
    <xdr:to>
      <xdr:col>116</xdr:col>
      <xdr:colOff>114300</xdr:colOff>
      <xdr:row>37</xdr:row>
      <xdr:rowOff>52959</xdr:rowOff>
    </xdr:to>
    <xdr:sp macro="" textlink="">
      <xdr:nvSpPr>
        <xdr:cNvPr id="742" name="フローチャート: 判断 741"/>
        <xdr:cNvSpPr/>
      </xdr:nvSpPr>
      <xdr:spPr>
        <a:xfrm>
          <a:off x="22110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151702</xdr:rowOff>
    </xdr:from>
    <xdr:to>
      <xdr:col>111</xdr:col>
      <xdr:colOff>177800</xdr:colOff>
      <xdr:row>36</xdr:row>
      <xdr:rowOff>45403</xdr:rowOff>
    </xdr:to>
    <xdr:cxnSp macro="">
      <xdr:nvCxnSpPr>
        <xdr:cNvPr id="743" name="直線コネクタ 742"/>
        <xdr:cNvCxnSpPr/>
      </xdr:nvCxnSpPr>
      <xdr:spPr>
        <a:xfrm flipV="1">
          <a:off x="20434300" y="615245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83376</xdr:rowOff>
    </xdr:from>
    <xdr:to>
      <xdr:col>112</xdr:col>
      <xdr:colOff>38100</xdr:colOff>
      <xdr:row>37</xdr:row>
      <xdr:rowOff>13526</xdr:rowOff>
    </xdr:to>
    <xdr:sp macro="" textlink="">
      <xdr:nvSpPr>
        <xdr:cNvPr id="744" name="フローチャート: 判断 743"/>
        <xdr:cNvSpPr/>
      </xdr:nvSpPr>
      <xdr:spPr>
        <a:xfrm>
          <a:off x="212725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4653</xdr:rowOff>
    </xdr:from>
    <xdr:ext cx="469744" cy="259045"/>
    <xdr:sp macro="" textlink="">
      <xdr:nvSpPr>
        <xdr:cNvPr id="745" name="テキスト ボックス 744"/>
        <xdr:cNvSpPr txBox="1"/>
      </xdr:nvSpPr>
      <xdr:spPr>
        <a:xfrm>
          <a:off x="21088428" y="63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55499</xdr:rowOff>
    </xdr:from>
    <xdr:to>
      <xdr:col>107</xdr:col>
      <xdr:colOff>50800</xdr:colOff>
      <xdr:row>36</xdr:row>
      <xdr:rowOff>45403</xdr:rowOff>
    </xdr:to>
    <xdr:cxnSp macro="">
      <xdr:nvCxnSpPr>
        <xdr:cNvPr id="746" name="直線コネクタ 745"/>
        <xdr:cNvCxnSpPr/>
      </xdr:nvCxnSpPr>
      <xdr:spPr>
        <a:xfrm>
          <a:off x="19545300" y="5198999"/>
          <a:ext cx="889000" cy="10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49276</xdr:rowOff>
    </xdr:from>
    <xdr:to>
      <xdr:col>107</xdr:col>
      <xdr:colOff>101600</xdr:colOff>
      <xdr:row>36</xdr:row>
      <xdr:rowOff>150876</xdr:rowOff>
    </xdr:to>
    <xdr:sp macro="" textlink="">
      <xdr:nvSpPr>
        <xdr:cNvPr id="747" name="フローチャート: 判断 746"/>
        <xdr:cNvSpPr/>
      </xdr:nvSpPr>
      <xdr:spPr>
        <a:xfrm>
          <a:off x="20383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142003</xdr:rowOff>
    </xdr:from>
    <xdr:ext cx="469744" cy="259045"/>
    <xdr:sp macro="" textlink="">
      <xdr:nvSpPr>
        <xdr:cNvPr id="748" name="テキスト ボックス 747"/>
        <xdr:cNvSpPr txBox="1"/>
      </xdr:nvSpPr>
      <xdr:spPr>
        <a:xfrm>
          <a:off x="20199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55499</xdr:rowOff>
    </xdr:from>
    <xdr:to>
      <xdr:col>102</xdr:col>
      <xdr:colOff>114300</xdr:colOff>
      <xdr:row>31</xdr:row>
      <xdr:rowOff>5969</xdr:rowOff>
    </xdr:to>
    <xdr:cxnSp macro="">
      <xdr:nvCxnSpPr>
        <xdr:cNvPr id="749" name="直線コネクタ 748"/>
        <xdr:cNvCxnSpPr/>
      </xdr:nvCxnSpPr>
      <xdr:spPr>
        <a:xfrm flipV="1">
          <a:off x="18656300" y="519899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139573</xdr:rowOff>
    </xdr:from>
    <xdr:to>
      <xdr:col>102</xdr:col>
      <xdr:colOff>165100</xdr:colOff>
      <xdr:row>36</xdr:row>
      <xdr:rowOff>69723</xdr:rowOff>
    </xdr:to>
    <xdr:sp macro="" textlink="">
      <xdr:nvSpPr>
        <xdr:cNvPr id="750" name="フローチャート: 判断 749"/>
        <xdr:cNvSpPr/>
      </xdr:nvSpPr>
      <xdr:spPr>
        <a:xfrm>
          <a:off x="19494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60850</xdr:rowOff>
    </xdr:from>
    <xdr:ext cx="469744" cy="259045"/>
    <xdr:sp macro="" textlink="">
      <xdr:nvSpPr>
        <xdr:cNvPr id="751" name="テキスト ボックス 750"/>
        <xdr:cNvSpPr txBox="1"/>
      </xdr:nvSpPr>
      <xdr:spPr>
        <a:xfrm>
          <a:off x="19310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153098</xdr:rowOff>
    </xdr:from>
    <xdr:to>
      <xdr:col>98</xdr:col>
      <xdr:colOff>38100</xdr:colOff>
      <xdr:row>35</xdr:row>
      <xdr:rowOff>83248</xdr:rowOff>
    </xdr:to>
    <xdr:sp macro="" textlink="">
      <xdr:nvSpPr>
        <xdr:cNvPr id="752" name="フローチャート: 判断 751"/>
        <xdr:cNvSpPr/>
      </xdr:nvSpPr>
      <xdr:spPr>
        <a:xfrm>
          <a:off x="18605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74375</xdr:rowOff>
    </xdr:from>
    <xdr:ext cx="469744" cy="259045"/>
    <xdr:sp macro="" textlink="">
      <xdr:nvSpPr>
        <xdr:cNvPr id="753" name="テキスト ボックス 752"/>
        <xdr:cNvSpPr txBox="1"/>
      </xdr:nvSpPr>
      <xdr:spPr>
        <a:xfrm>
          <a:off x="18421428" y="60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105283</xdr:rowOff>
    </xdr:from>
    <xdr:to>
      <xdr:col>116</xdr:col>
      <xdr:colOff>114300</xdr:colOff>
      <xdr:row>36</xdr:row>
      <xdr:rowOff>35433</xdr:rowOff>
    </xdr:to>
    <xdr:sp macro="" textlink="">
      <xdr:nvSpPr>
        <xdr:cNvPr id="759" name="楕円 758"/>
        <xdr:cNvSpPr/>
      </xdr:nvSpPr>
      <xdr:spPr>
        <a:xfrm>
          <a:off x="221107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128160</xdr:rowOff>
    </xdr:from>
    <xdr:ext cx="469744" cy="259045"/>
    <xdr:sp macro="" textlink="">
      <xdr:nvSpPr>
        <xdr:cNvPr id="760" name="投資及び出資金該当値テキスト"/>
        <xdr:cNvSpPr txBox="1"/>
      </xdr:nvSpPr>
      <xdr:spPr>
        <a:xfrm>
          <a:off x="22212300"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100902</xdr:rowOff>
    </xdr:from>
    <xdr:to>
      <xdr:col>112</xdr:col>
      <xdr:colOff>38100</xdr:colOff>
      <xdr:row>36</xdr:row>
      <xdr:rowOff>31052</xdr:rowOff>
    </xdr:to>
    <xdr:sp macro="" textlink="">
      <xdr:nvSpPr>
        <xdr:cNvPr id="761" name="楕円 760"/>
        <xdr:cNvSpPr/>
      </xdr:nvSpPr>
      <xdr:spPr>
        <a:xfrm>
          <a:off x="21272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47579</xdr:rowOff>
    </xdr:from>
    <xdr:ext cx="469744" cy="259045"/>
    <xdr:sp macro="" textlink="">
      <xdr:nvSpPr>
        <xdr:cNvPr id="762" name="テキスト ボックス 761"/>
        <xdr:cNvSpPr txBox="1"/>
      </xdr:nvSpPr>
      <xdr:spPr>
        <a:xfrm>
          <a:off x="21088428" y="587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166053</xdr:rowOff>
    </xdr:from>
    <xdr:to>
      <xdr:col>107</xdr:col>
      <xdr:colOff>101600</xdr:colOff>
      <xdr:row>36</xdr:row>
      <xdr:rowOff>96203</xdr:rowOff>
    </xdr:to>
    <xdr:sp macro="" textlink="">
      <xdr:nvSpPr>
        <xdr:cNvPr id="763" name="楕円 762"/>
        <xdr:cNvSpPr/>
      </xdr:nvSpPr>
      <xdr:spPr>
        <a:xfrm>
          <a:off x="203835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112730</xdr:rowOff>
    </xdr:from>
    <xdr:ext cx="469744" cy="259045"/>
    <xdr:sp macro="" textlink="">
      <xdr:nvSpPr>
        <xdr:cNvPr id="764" name="テキスト ボックス 763"/>
        <xdr:cNvSpPr txBox="1"/>
      </xdr:nvSpPr>
      <xdr:spPr>
        <a:xfrm>
          <a:off x="20199428" y="594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4699</xdr:rowOff>
    </xdr:from>
    <xdr:to>
      <xdr:col>102</xdr:col>
      <xdr:colOff>165100</xdr:colOff>
      <xdr:row>30</xdr:row>
      <xdr:rowOff>106299</xdr:rowOff>
    </xdr:to>
    <xdr:sp macro="" textlink="">
      <xdr:nvSpPr>
        <xdr:cNvPr id="765" name="楕円 764"/>
        <xdr:cNvSpPr/>
      </xdr:nvSpPr>
      <xdr:spPr>
        <a:xfrm>
          <a:off x="19494500" y="51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122826</xdr:rowOff>
    </xdr:from>
    <xdr:ext cx="469744" cy="259045"/>
    <xdr:sp macro="" textlink="">
      <xdr:nvSpPr>
        <xdr:cNvPr id="766" name="テキスト ボックス 765"/>
        <xdr:cNvSpPr txBox="1"/>
      </xdr:nvSpPr>
      <xdr:spPr>
        <a:xfrm>
          <a:off x="19310428" y="49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126619</xdr:rowOff>
    </xdr:from>
    <xdr:to>
      <xdr:col>98</xdr:col>
      <xdr:colOff>38100</xdr:colOff>
      <xdr:row>31</xdr:row>
      <xdr:rowOff>56769</xdr:rowOff>
    </xdr:to>
    <xdr:sp macro="" textlink="">
      <xdr:nvSpPr>
        <xdr:cNvPr id="767" name="楕円 766"/>
        <xdr:cNvSpPr/>
      </xdr:nvSpPr>
      <xdr:spPr>
        <a:xfrm>
          <a:off x="18605500" y="52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73296</xdr:rowOff>
    </xdr:from>
    <xdr:ext cx="469744" cy="259045"/>
    <xdr:sp macro="" textlink="">
      <xdr:nvSpPr>
        <xdr:cNvPr id="768" name="テキスト ボックス 767"/>
        <xdr:cNvSpPr txBox="1"/>
      </xdr:nvSpPr>
      <xdr:spPr>
        <a:xfrm>
          <a:off x="18421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0" name="直線コネクタ 789"/>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1"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2" name="直線コネクタ 791"/>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3"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4" name="直線コネクタ 793"/>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165235</xdr:rowOff>
    </xdr:from>
    <xdr:to>
      <xdr:col>116</xdr:col>
      <xdr:colOff>63500</xdr:colOff>
      <xdr:row>57</xdr:row>
      <xdr:rowOff>37127</xdr:rowOff>
    </xdr:to>
    <xdr:cxnSp macro="">
      <xdr:nvCxnSpPr>
        <xdr:cNvPr id="795" name="直線コネクタ 794"/>
        <xdr:cNvCxnSpPr/>
      </xdr:nvCxnSpPr>
      <xdr:spPr>
        <a:xfrm>
          <a:off x="21323300" y="9766435"/>
          <a:ext cx="8382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6"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7" name="フローチャート: 判断 796"/>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132202</xdr:rowOff>
    </xdr:from>
    <xdr:to>
      <xdr:col>111</xdr:col>
      <xdr:colOff>177800</xdr:colOff>
      <xdr:row>56</xdr:row>
      <xdr:rowOff>165235</xdr:rowOff>
    </xdr:to>
    <xdr:cxnSp macro="">
      <xdr:nvCxnSpPr>
        <xdr:cNvPr id="798" name="直線コネクタ 797"/>
        <xdr:cNvCxnSpPr/>
      </xdr:nvCxnSpPr>
      <xdr:spPr>
        <a:xfrm>
          <a:off x="20434300" y="973340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799" name="フローチャート: 判断 798"/>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0" name="テキスト ボックス 799"/>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63713</xdr:rowOff>
    </xdr:from>
    <xdr:to>
      <xdr:col>107</xdr:col>
      <xdr:colOff>50800</xdr:colOff>
      <xdr:row>56</xdr:row>
      <xdr:rowOff>132202</xdr:rowOff>
    </xdr:to>
    <xdr:cxnSp macro="">
      <xdr:nvCxnSpPr>
        <xdr:cNvPr id="801" name="直線コネクタ 800"/>
        <xdr:cNvCxnSpPr/>
      </xdr:nvCxnSpPr>
      <xdr:spPr>
        <a:xfrm>
          <a:off x="19545300" y="9664913"/>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2" name="フローチャート: 判断 801"/>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3" name="テキスト ボックス 802"/>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2380</xdr:rowOff>
    </xdr:from>
    <xdr:to>
      <xdr:col>102</xdr:col>
      <xdr:colOff>114300</xdr:colOff>
      <xdr:row>56</xdr:row>
      <xdr:rowOff>63713</xdr:rowOff>
    </xdr:to>
    <xdr:cxnSp macro="">
      <xdr:nvCxnSpPr>
        <xdr:cNvPr id="804" name="直線コネクタ 803"/>
        <xdr:cNvCxnSpPr/>
      </xdr:nvCxnSpPr>
      <xdr:spPr>
        <a:xfrm>
          <a:off x="18656300" y="9603580"/>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5" name="フローチャート: 判断 804"/>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6" name="テキスト ボックス 805"/>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7" name="フローチャート: 判断 806"/>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08" name="テキスト ボックス 807"/>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157777</xdr:rowOff>
    </xdr:from>
    <xdr:to>
      <xdr:col>116</xdr:col>
      <xdr:colOff>114300</xdr:colOff>
      <xdr:row>57</xdr:row>
      <xdr:rowOff>87927</xdr:rowOff>
    </xdr:to>
    <xdr:sp macro="" textlink="">
      <xdr:nvSpPr>
        <xdr:cNvPr id="814" name="楕円 813"/>
        <xdr:cNvSpPr/>
      </xdr:nvSpPr>
      <xdr:spPr>
        <a:xfrm>
          <a:off x="22110700" y="9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136204</xdr:rowOff>
    </xdr:from>
    <xdr:ext cx="534377" cy="259045"/>
    <xdr:sp macro="" textlink="">
      <xdr:nvSpPr>
        <xdr:cNvPr id="815" name="貸付金該当値テキスト"/>
        <xdr:cNvSpPr txBox="1"/>
      </xdr:nvSpPr>
      <xdr:spPr>
        <a:xfrm>
          <a:off x="22212300" y="97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114435</xdr:rowOff>
    </xdr:from>
    <xdr:to>
      <xdr:col>112</xdr:col>
      <xdr:colOff>38100</xdr:colOff>
      <xdr:row>57</xdr:row>
      <xdr:rowOff>44585</xdr:rowOff>
    </xdr:to>
    <xdr:sp macro="" textlink="">
      <xdr:nvSpPr>
        <xdr:cNvPr id="816" name="楕円 815"/>
        <xdr:cNvSpPr/>
      </xdr:nvSpPr>
      <xdr:spPr>
        <a:xfrm>
          <a:off x="21272500" y="9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35712</xdr:rowOff>
    </xdr:from>
    <xdr:ext cx="534377" cy="259045"/>
    <xdr:sp macro="" textlink="">
      <xdr:nvSpPr>
        <xdr:cNvPr id="817" name="テキスト ボックス 816"/>
        <xdr:cNvSpPr txBox="1"/>
      </xdr:nvSpPr>
      <xdr:spPr>
        <a:xfrm>
          <a:off x="21056111" y="98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81402</xdr:rowOff>
    </xdr:from>
    <xdr:to>
      <xdr:col>107</xdr:col>
      <xdr:colOff>101600</xdr:colOff>
      <xdr:row>57</xdr:row>
      <xdr:rowOff>11552</xdr:rowOff>
    </xdr:to>
    <xdr:sp macro="" textlink="">
      <xdr:nvSpPr>
        <xdr:cNvPr id="818" name="楕円 817"/>
        <xdr:cNvSpPr/>
      </xdr:nvSpPr>
      <xdr:spPr>
        <a:xfrm>
          <a:off x="20383500" y="9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2679</xdr:rowOff>
    </xdr:from>
    <xdr:ext cx="534377" cy="259045"/>
    <xdr:sp macro="" textlink="">
      <xdr:nvSpPr>
        <xdr:cNvPr id="819" name="テキスト ボックス 818"/>
        <xdr:cNvSpPr txBox="1"/>
      </xdr:nvSpPr>
      <xdr:spPr>
        <a:xfrm>
          <a:off x="20167111" y="97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12913</xdr:rowOff>
    </xdr:from>
    <xdr:to>
      <xdr:col>102</xdr:col>
      <xdr:colOff>165100</xdr:colOff>
      <xdr:row>56</xdr:row>
      <xdr:rowOff>114513</xdr:rowOff>
    </xdr:to>
    <xdr:sp macro="" textlink="">
      <xdr:nvSpPr>
        <xdr:cNvPr id="820" name="楕円 819"/>
        <xdr:cNvSpPr/>
      </xdr:nvSpPr>
      <xdr:spPr>
        <a:xfrm>
          <a:off x="19494500" y="96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105640</xdr:rowOff>
    </xdr:from>
    <xdr:ext cx="534377" cy="259045"/>
    <xdr:sp macro="" textlink="">
      <xdr:nvSpPr>
        <xdr:cNvPr id="821" name="テキスト ボックス 820"/>
        <xdr:cNvSpPr txBox="1"/>
      </xdr:nvSpPr>
      <xdr:spPr>
        <a:xfrm>
          <a:off x="19278111" y="97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123030</xdr:rowOff>
    </xdr:from>
    <xdr:to>
      <xdr:col>98</xdr:col>
      <xdr:colOff>38100</xdr:colOff>
      <xdr:row>56</xdr:row>
      <xdr:rowOff>53180</xdr:rowOff>
    </xdr:to>
    <xdr:sp macro="" textlink="">
      <xdr:nvSpPr>
        <xdr:cNvPr id="822" name="楕円 821"/>
        <xdr:cNvSpPr/>
      </xdr:nvSpPr>
      <xdr:spPr>
        <a:xfrm>
          <a:off x="18605500" y="9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44307</xdr:rowOff>
    </xdr:from>
    <xdr:ext cx="534377" cy="259045"/>
    <xdr:sp macro="" textlink="">
      <xdr:nvSpPr>
        <xdr:cNvPr id="823" name="テキスト ボックス 822"/>
        <xdr:cNvSpPr txBox="1"/>
      </xdr:nvSpPr>
      <xdr:spPr>
        <a:xfrm>
          <a:off x="18389111" y="96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6" name="直線コネクタ 845"/>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47"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48" name="直線コネクタ 847"/>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49"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0" name="直線コネクタ 849"/>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94483</xdr:rowOff>
    </xdr:from>
    <xdr:to>
      <xdr:col>116</xdr:col>
      <xdr:colOff>63500</xdr:colOff>
      <xdr:row>76</xdr:row>
      <xdr:rowOff>160959</xdr:rowOff>
    </xdr:to>
    <xdr:cxnSp macro="">
      <xdr:nvCxnSpPr>
        <xdr:cNvPr id="851" name="直線コネクタ 850"/>
        <xdr:cNvCxnSpPr/>
      </xdr:nvCxnSpPr>
      <xdr:spPr>
        <a:xfrm flipV="1">
          <a:off x="21323300" y="13124683"/>
          <a:ext cx="8382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2"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3" name="フローチャート: 判断 852"/>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149988</xdr:rowOff>
    </xdr:from>
    <xdr:to>
      <xdr:col>111</xdr:col>
      <xdr:colOff>177800</xdr:colOff>
      <xdr:row>76</xdr:row>
      <xdr:rowOff>160959</xdr:rowOff>
    </xdr:to>
    <xdr:cxnSp macro="">
      <xdr:nvCxnSpPr>
        <xdr:cNvPr id="854" name="直線コネクタ 853"/>
        <xdr:cNvCxnSpPr/>
      </xdr:nvCxnSpPr>
      <xdr:spPr>
        <a:xfrm>
          <a:off x="20434300" y="13180188"/>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5" name="フローチャート: 判断 854"/>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56" name="テキスト ボックス 855"/>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113595</xdr:rowOff>
    </xdr:from>
    <xdr:to>
      <xdr:col>107</xdr:col>
      <xdr:colOff>50800</xdr:colOff>
      <xdr:row>76</xdr:row>
      <xdr:rowOff>149988</xdr:rowOff>
    </xdr:to>
    <xdr:cxnSp macro="">
      <xdr:nvCxnSpPr>
        <xdr:cNvPr id="857" name="直線コネクタ 856"/>
        <xdr:cNvCxnSpPr/>
      </xdr:nvCxnSpPr>
      <xdr:spPr>
        <a:xfrm>
          <a:off x="19545300" y="13143795"/>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58" name="フローチャート: 判断 857"/>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59" name="テキスト ボックス 858"/>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113595</xdr:rowOff>
    </xdr:from>
    <xdr:to>
      <xdr:col>102</xdr:col>
      <xdr:colOff>114300</xdr:colOff>
      <xdr:row>77</xdr:row>
      <xdr:rowOff>30384</xdr:rowOff>
    </xdr:to>
    <xdr:cxnSp macro="">
      <xdr:nvCxnSpPr>
        <xdr:cNvPr id="860" name="直線コネクタ 859"/>
        <xdr:cNvCxnSpPr/>
      </xdr:nvCxnSpPr>
      <xdr:spPr>
        <a:xfrm flipV="1">
          <a:off x="18656300" y="13143795"/>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1" name="フローチャート: 判断 860"/>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2" name="テキスト ボックス 861"/>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3" name="フローチャート: 判断 862"/>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4" name="テキスト ボックス 863"/>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43683</xdr:rowOff>
    </xdr:from>
    <xdr:to>
      <xdr:col>116</xdr:col>
      <xdr:colOff>114300</xdr:colOff>
      <xdr:row>76</xdr:row>
      <xdr:rowOff>145283</xdr:rowOff>
    </xdr:to>
    <xdr:sp macro="" textlink="">
      <xdr:nvSpPr>
        <xdr:cNvPr id="870" name="楕円 869"/>
        <xdr:cNvSpPr/>
      </xdr:nvSpPr>
      <xdr:spPr>
        <a:xfrm>
          <a:off x="22110700" y="130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22110</xdr:rowOff>
    </xdr:from>
    <xdr:ext cx="534377" cy="259045"/>
    <xdr:sp macro="" textlink="">
      <xdr:nvSpPr>
        <xdr:cNvPr id="871" name="繰出金該当値テキスト"/>
        <xdr:cNvSpPr txBox="1"/>
      </xdr:nvSpPr>
      <xdr:spPr>
        <a:xfrm>
          <a:off x="22212300" y="130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110159</xdr:rowOff>
    </xdr:from>
    <xdr:to>
      <xdr:col>112</xdr:col>
      <xdr:colOff>38100</xdr:colOff>
      <xdr:row>77</xdr:row>
      <xdr:rowOff>40309</xdr:rowOff>
    </xdr:to>
    <xdr:sp macro="" textlink="">
      <xdr:nvSpPr>
        <xdr:cNvPr id="872" name="楕円 871"/>
        <xdr:cNvSpPr/>
      </xdr:nvSpPr>
      <xdr:spPr>
        <a:xfrm>
          <a:off x="21272500" y="131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31436</xdr:rowOff>
    </xdr:from>
    <xdr:ext cx="534377" cy="259045"/>
    <xdr:sp macro="" textlink="">
      <xdr:nvSpPr>
        <xdr:cNvPr id="873" name="テキスト ボックス 872"/>
        <xdr:cNvSpPr txBox="1"/>
      </xdr:nvSpPr>
      <xdr:spPr>
        <a:xfrm>
          <a:off x="21056111" y="132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99188</xdr:rowOff>
    </xdr:from>
    <xdr:to>
      <xdr:col>107</xdr:col>
      <xdr:colOff>101600</xdr:colOff>
      <xdr:row>77</xdr:row>
      <xdr:rowOff>29338</xdr:rowOff>
    </xdr:to>
    <xdr:sp macro="" textlink="">
      <xdr:nvSpPr>
        <xdr:cNvPr id="874" name="楕円 873"/>
        <xdr:cNvSpPr/>
      </xdr:nvSpPr>
      <xdr:spPr>
        <a:xfrm>
          <a:off x="20383500" y="13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20465</xdr:rowOff>
    </xdr:from>
    <xdr:ext cx="534377" cy="259045"/>
    <xdr:sp macro="" textlink="">
      <xdr:nvSpPr>
        <xdr:cNvPr id="875" name="テキスト ボックス 874"/>
        <xdr:cNvSpPr txBox="1"/>
      </xdr:nvSpPr>
      <xdr:spPr>
        <a:xfrm>
          <a:off x="20167111" y="132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62795</xdr:rowOff>
    </xdr:from>
    <xdr:to>
      <xdr:col>102</xdr:col>
      <xdr:colOff>165100</xdr:colOff>
      <xdr:row>76</xdr:row>
      <xdr:rowOff>164395</xdr:rowOff>
    </xdr:to>
    <xdr:sp macro="" textlink="">
      <xdr:nvSpPr>
        <xdr:cNvPr id="876" name="楕円 875"/>
        <xdr:cNvSpPr/>
      </xdr:nvSpPr>
      <xdr:spPr>
        <a:xfrm>
          <a:off x="19494500" y="130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155522</xdr:rowOff>
    </xdr:from>
    <xdr:ext cx="534377" cy="259045"/>
    <xdr:sp macro="" textlink="">
      <xdr:nvSpPr>
        <xdr:cNvPr id="877" name="テキスト ボックス 876"/>
        <xdr:cNvSpPr txBox="1"/>
      </xdr:nvSpPr>
      <xdr:spPr>
        <a:xfrm>
          <a:off x="19278111" y="131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151034</xdr:rowOff>
    </xdr:from>
    <xdr:to>
      <xdr:col>98</xdr:col>
      <xdr:colOff>38100</xdr:colOff>
      <xdr:row>77</xdr:row>
      <xdr:rowOff>81184</xdr:rowOff>
    </xdr:to>
    <xdr:sp macro="" textlink="">
      <xdr:nvSpPr>
        <xdr:cNvPr id="878" name="楕円 877"/>
        <xdr:cNvSpPr/>
      </xdr:nvSpPr>
      <xdr:spPr>
        <a:xfrm>
          <a:off x="18605500" y="131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72311</xdr:rowOff>
    </xdr:from>
    <xdr:ext cx="534377" cy="259045"/>
    <xdr:sp macro="" textlink="">
      <xdr:nvSpPr>
        <xdr:cNvPr id="879" name="テキスト ボックス 878"/>
        <xdr:cNvSpPr txBox="1"/>
      </xdr:nvSpPr>
      <xdr:spPr>
        <a:xfrm>
          <a:off x="18389111" y="132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・歳出総額は、昨年度比約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億円の減となっているが、積立金が減少したことなどによるものである。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・人件費が平成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年度決算から減となっているが、これは退職手当の減少などによるものである。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年度決算から減となっているが、これは過年度還付金の減少などによるものである。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年度決算から減となり、類似団体平均との差も縮小しているが、これは復興事業に係る事業費の減少によるものである。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年度決算から減となり、類似団体平均との差も縮小しているが、これは東日本大震災復興交付金基金への積み立てが減少したことなどによるものである。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1,062,585
1,049,702
786.30
513,230,780
499,855,712
3,311,242
276,712,919
767,572,650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152763</xdr:rowOff>
    </xdr:from>
    <xdr:to>
      <xdr:col>24</xdr:col>
      <xdr:colOff>63500</xdr:colOff>
      <xdr:row>34</xdr:row>
      <xdr:rowOff>48260</xdr:rowOff>
    </xdr:to>
    <xdr:cxnSp macro="">
      <xdr:nvCxnSpPr>
        <xdr:cNvPr id="63" name="直線コネクタ 62"/>
        <xdr:cNvCxnSpPr/>
      </xdr:nvCxnSpPr>
      <xdr:spPr>
        <a:xfrm>
          <a:off x="3797300" y="581061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115207</xdr:rowOff>
    </xdr:from>
    <xdr:to>
      <xdr:col>19</xdr:col>
      <xdr:colOff>177800</xdr:colOff>
      <xdr:row>33</xdr:row>
      <xdr:rowOff>152763</xdr:rowOff>
    </xdr:to>
    <xdr:cxnSp macro="">
      <xdr:nvCxnSpPr>
        <xdr:cNvPr id="66" name="直線コネクタ 65"/>
        <xdr:cNvCxnSpPr/>
      </xdr:nvCxnSpPr>
      <xdr:spPr>
        <a:xfrm>
          <a:off x="2908300" y="57730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61323</xdr:rowOff>
    </xdr:from>
    <xdr:to>
      <xdr:col>15</xdr:col>
      <xdr:colOff>50800</xdr:colOff>
      <xdr:row>33</xdr:row>
      <xdr:rowOff>115207</xdr:rowOff>
    </xdr:to>
    <xdr:cxnSp macro="">
      <xdr:nvCxnSpPr>
        <xdr:cNvPr id="69" name="直線コネクタ 68"/>
        <xdr:cNvCxnSpPr/>
      </xdr:nvCxnSpPr>
      <xdr:spPr>
        <a:xfrm>
          <a:off x="2019300" y="57191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61323</xdr:rowOff>
    </xdr:from>
    <xdr:to>
      <xdr:col>10</xdr:col>
      <xdr:colOff>114300</xdr:colOff>
      <xdr:row>33</xdr:row>
      <xdr:rowOff>84183</xdr:rowOff>
    </xdr:to>
    <xdr:cxnSp macro="">
      <xdr:nvCxnSpPr>
        <xdr:cNvPr id="72" name="直線コネクタ 71"/>
        <xdr:cNvCxnSpPr/>
      </xdr:nvCxnSpPr>
      <xdr:spPr>
        <a:xfrm flipV="1">
          <a:off x="1130300" y="57191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168910</xdr:rowOff>
    </xdr:from>
    <xdr:to>
      <xdr:col>24</xdr:col>
      <xdr:colOff>114300</xdr:colOff>
      <xdr:row>34</xdr:row>
      <xdr:rowOff>99060</xdr:rowOff>
    </xdr:to>
    <xdr:sp macro="" textlink="">
      <xdr:nvSpPr>
        <xdr:cNvPr id="82" name="楕円 81"/>
        <xdr:cNvSpPr/>
      </xdr:nvSpPr>
      <xdr:spPr>
        <a:xfrm>
          <a:off x="4584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20337</xdr:rowOff>
    </xdr:from>
    <xdr:ext cx="469744" cy="259045"/>
    <xdr:sp macro="" textlink="">
      <xdr:nvSpPr>
        <xdr:cNvPr id="83" name="議会費該当値テキスト"/>
        <xdr:cNvSpPr txBox="1"/>
      </xdr:nvSpPr>
      <xdr:spPr>
        <a:xfrm>
          <a:off x="46863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101963</xdr:rowOff>
    </xdr:from>
    <xdr:to>
      <xdr:col>20</xdr:col>
      <xdr:colOff>38100</xdr:colOff>
      <xdr:row>34</xdr:row>
      <xdr:rowOff>32113</xdr:rowOff>
    </xdr:to>
    <xdr:sp macro="" textlink="">
      <xdr:nvSpPr>
        <xdr:cNvPr id="84" name="楕円 83"/>
        <xdr:cNvSpPr/>
      </xdr:nvSpPr>
      <xdr:spPr>
        <a:xfrm>
          <a:off x="3746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48640</xdr:rowOff>
    </xdr:from>
    <xdr:ext cx="469744" cy="259045"/>
    <xdr:sp macro="" textlink="">
      <xdr:nvSpPr>
        <xdr:cNvPr id="85" name="テキスト ボックス 84"/>
        <xdr:cNvSpPr txBox="1"/>
      </xdr:nvSpPr>
      <xdr:spPr>
        <a:xfrm>
          <a:off x="3562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64407</xdr:rowOff>
    </xdr:from>
    <xdr:to>
      <xdr:col>15</xdr:col>
      <xdr:colOff>101600</xdr:colOff>
      <xdr:row>33</xdr:row>
      <xdr:rowOff>166007</xdr:rowOff>
    </xdr:to>
    <xdr:sp macro="" textlink="">
      <xdr:nvSpPr>
        <xdr:cNvPr id="86" name="楕円 85"/>
        <xdr:cNvSpPr/>
      </xdr:nvSpPr>
      <xdr:spPr>
        <a:xfrm>
          <a:off x="2857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11084</xdr:rowOff>
    </xdr:from>
    <xdr:ext cx="469744" cy="259045"/>
    <xdr:sp macro="" textlink="">
      <xdr:nvSpPr>
        <xdr:cNvPr id="87" name="テキスト ボックス 86"/>
        <xdr:cNvSpPr txBox="1"/>
      </xdr:nvSpPr>
      <xdr:spPr>
        <a:xfrm>
          <a:off x="2673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10523</xdr:rowOff>
    </xdr:from>
    <xdr:to>
      <xdr:col>10</xdr:col>
      <xdr:colOff>165100</xdr:colOff>
      <xdr:row>33</xdr:row>
      <xdr:rowOff>112123</xdr:rowOff>
    </xdr:to>
    <xdr:sp macro="" textlink="">
      <xdr:nvSpPr>
        <xdr:cNvPr id="88" name="楕円 87"/>
        <xdr:cNvSpPr/>
      </xdr:nvSpPr>
      <xdr:spPr>
        <a:xfrm>
          <a:off x="1968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128650</xdr:rowOff>
    </xdr:from>
    <xdr:ext cx="469744" cy="259045"/>
    <xdr:sp macro="" textlink="">
      <xdr:nvSpPr>
        <xdr:cNvPr id="89" name="テキスト ボックス 88"/>
        <xdr:cNvSpPr txBox="1"/>
      </xdr:nvSpPr>
      <xdr:spPr>
        <a:xfrm>
          <a:off x="1784428"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33383</xdr:rowOff>
    </xdr:from>
    <xdr:to>
      <xdr:col>6</xdr:col>
      <xdr:colOff>38100</xdr:colOff>
      <xdr:row>33</xdr:row>
      <xdr:rowOff>134983</xdr:rowOff>
    </xdr:to>
    <xdr:sp macro="" textlink="">
      <xdr:nvSpPr>
        <xdr:cNvPr id="90" name="楕円 89"/>
        <xdr:cNvSpPr/>
      </xdr:nvSpPr>
      <xdr:spPr>
        <a:xfrm>
          <a:off x="1079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151510</xdr:rowOff>
    </xdr:from>
    <xdr:ext cx="469744" cy="259045"/>
    <xdr:sp macro="" textlink="">
      <xdr:nvSpPr>
        <xdr:cNvPr id="91" name="テキスト ボックス 90"/>
        <xdr:cNvSpPr txBox="1"/>
      </xdr:nvSpPr>
      <xdr:spPr>
        <a:xfrm>
          <a:off x="895428" y="5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71642</xdr:rowOff>
    </xdr:from>
    <xdr:to>
      <xdr:col>24</xdr:col>
      <xdr:colOff>62865</xdr:colOff>
      <xdr:row>58</xdr:row>
      <xdr:rowOff>159784</xdr:rowOff>
    </xdr:to>
    <xdr:cxnSp macro="">
      <xdr:nvCxnSpPr>
        <xdr:cNvPr id="118" name="直線コネクタ 117"/>
        <xdr:cNvCxnSpPr/>
      </xdr:nvCxnSpPr>
      <xdr:spPr>
        <a:xfrm flipV="1">
          <a:off x="4633595" y="9329942"/>
          <a:ext cx="1270" cy="77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163611</xdr:rowOff>
    </xdr:from>
    <xdr:ext cx="534377" cy="259045"/>
    <xdr:sp macro="" textlink="">
      <xdr:nvSpPr>
        <xdr:cNvPr id="119" name="総務費最小値テキスト"/>
        <xdr:cNvSpPr txBox="1"/>
      </xdr:nvSpPr>
      <xdr:spPr>
        <a:xfrm>
          <a:off x="4686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159784</xdr:rowOff>
    </xdr:from>
    <xdr:to>
      <xdr:col>24</xdr:col>
      <xdr:colOff>152400</xdr:colOff>
      <xdr:row>58</xdr:row>
      <xdr:rowOff>159784</xdr:rowOff>
    </xdr:to>
    <xdr:cxnSp macro="">
      <xdr:nvCxnSpPr>
        <xdr:cNvPr id="120" name="直線コネクタ 119"/>
        <xdr:cNvCxnSpPr/>
      </xdr:nvCxnSpPr>
      <xdr:spPr>
        <a:xfrm>
          <a:off x="4546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18319</xdr:rowOff>
    </xdr:from>
    <xdr:ext cx="534377" cy="259045"/>
    <xdr:sp macro="" textlink="">
      <xdr:nvSpPr>
        <xdr:cNvPr id="121" name="総務費最大値テキスト"/>
        <xdr:cNvSpPr txBox="1"/>
      </xdr:nvSpPr>
      <xdr:spPr>
        <a:xfrm>
          <a:off x="4686300" y="91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71642</xdr:rowOff>
    </xdr:from>
    <xdr:to>
      <xdr:col>24</xdr:col>
      <xdr:colOff>152400</xdr:colOff>
      <xdr:row>54</xdr:row>
      <xdr:rowOff>71642</xdr:rowOff>
    </xdr:to>
    <xdr:cxnSp macro="">
      <xdr:nvCxnSpPr>
        <xdr:cNvPr id="122" name="直線コネクタ 121"/>
        <xdr:cNvCxnSpPr/>
      </xdr:nvCxnSpPr>
      <xdr:spPr>
        <a:xfrm>
          <a:off x="4546600" y="932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31148</xdr:rowOff>
    </xdr:from>
    <xdr:to>
      <xdr:col>24</xdr:col>
      <xdr:colOff>63500</xdr:colOff>
      <xdr:row>56</xdr:row>
      <xdr:rowOff>37353</xdr:rowOff>
    </xdr:to>
    <xdr:cxnSp macro="">
      <xdr:nvCxnSpPr>
        <xdr:cNvPr id="123" name="直線コネクタ 122"/>
        <xdr:cNvCxnSpPr/>
      </xdr:nvCxnSpPr>
      <xdr:spPr>
        <a:xfrm>
          <a:off x="3797300" y="9460898"/>
          <a:ext cx="8382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110761</xdr:rowOff>
    </xdr:from>
    <xdr:ext cx="534377" cy="259045"/>
    <xdr:sp macro="" textlink="">
      <xdr:nvSpPr>
        <xdr:cNvPr id="124" name="総務費平均値テキスト"/>
        <xdr:cNvSpPr txBox="1"/>
      </xdr:nvSpPr>
      <xdr:spPr>
        <a:xfrm>
          <a:off x="4686300" y="971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132334</xdr:rowOff>
    </xdr:from>
    <xdr:to>
      <xdr:col>24</xdr:col>
      <xdr:colOff>114300</xdr:colOff>
      <xdr:row>57</xdr:row>
      <xdr:rowOff>62484</xdr:rowOff>
    </xdr:to>
    <xdr:sp macro="" textlink="">
      <xdr:nvSpPr>
        <xdr:cNvPr id="125" name="フローチャート: 判断 124"/>
        <xdr:cNvSpPr/>
      </xdr:nvSpPr>
      <xdr:spPr>
        <a:xfrm>
          <a:off x="4584700" y="97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135651</xdr:rowOff>
    </xdr:from>
    <xdr:to>
      <xdr:col>19</xdr:col>
      <xdr:colOff>177800</xdr:colOff>
      <xdr:row>55</xdr:row>
      <xdr:rowOff>31148</xdr:rowOff>
    </xdr:to>
    <xdr:cxnSp macro="">
      <xdr:nvCxnSpPr>
        <xdr:cNvPr id="126" name="直線コネクタ 125"/>
        <xdr:cNvCxnSpPr/>
      </xdr:nvCxnSpPr>
      <xdr:spPr>
        <a:xfrm>
          <a:off x="2908300" y="9222501"/>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24435</xdr:rowOff>
    </xdr:from>
    <xdr:to>
      <xdr:col>20</xdr:col>
      <xdr:colOff>38100</xdr:colOff>
      <xdr:row>57</xdr:row>
      <xdr:rowOff>126035</xdr:rowOff>
    </xdr:to>
    <xdr:sp macro="" textlink="">
      <xdr:nvSpPr>
        <xdr:cNvPr id="127" name="フローチャート: 判断 126"/>
        <xdr:cNvSpPr/>
      </xdr:nvSpPr>
      <xdr:spPr>
        <a:xfrm>
          <a:off x="3746500" y="97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117162</xdr:rowOff>
    </xdr:from>
    <xdr:ext cx="534377" cy="259045"/>
    <xdr:sp macro="" textlink="">
      <xdr:nvSpPr>
        <xdr:cNvPr id="128" name="テキスト ボックス 127"/>
        <xdr:cNvSpPr txBox="1"/>
      </xdr:nvSpPr>
      <xdr:spPr>
        <a:xfrm>
          <a:off x="3530111" y="98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48391</xdr:rowOff>
    </xdr:from>
    <xdr:to>
      <xdr:col>15</xdr:col>
      <xdr:colOff>50800</xdr:colOff>
      <xdr:row>53</xdr:row>
      <xdr:rowOff>135651</xdr:rowOff>
    </xdr:to>
    <xdr:cxnSp macro="">
      <xdr:nvCxnSpPr>
        <xdr:cNvPr id="129" name="直線コネクタ 128"/>
        <xdr:cNvCxnSpPr/>
      </xdr:nvCxnSpPr>
      <xdr:spPr>
        <a:xfrm>
          <a:off x="2019300" y="8963791"/>
          <a:ext cx="889000" cy="25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44911</xdr:rowOff>
    </xdr:from>
    <xdr:to>
      <xdr:col>15</xdr:col>
      <xdr:colOff>101600</xdr:colOff>
      <xdr:row>57</xdr:row>
      <xdr:rowOff>146511</xdr:rowOff>
    </xdr:to>
    <xdr:sp macro="" textlink="">
      <xdr:nvSpPr>
        <xdr:cNvPr id="130" name="フローチャート: 判断 129"/>
        <xdr:cNvSpPr/>
      </xdr:nvSpPr>
      <xdr:spPr>
        <a:xfrm>
          <a:off x="2857500" y="981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137638</xdr:rowOff>
    </xdr:from>
    <xdr:ext cx="534377" cy="259045"/>
    <xdr:sp macro="" textlink="">
      <xdr:nvSpPr>
        <xdr:cNvPr id="131" name="テキスト ボックス 130"/>
        <xdr:cNvSpPr txBox="1"/>
      </xdr:nvSpPr>
      <xdr:spPr>
        <a:xfrm>
          <a:off x="2641111" y="991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168014</xdr:rowOff>
    </xdr:from>
    <xdr:to>
      <xdr:col>10</xdr:col>
      <xdr:colOff>114300</xdr:colOff>
      <xdr:row>52</xdr:row>
      <xdr:rowOff>48391</xdr:rowOff>
    </xdr:to>
    <xdr:cxnSp macro="">
      <xdr:nvCxnSpPr>
        <xdr:cNvPr id="132" name="直線コネクタ 131"/>
        <xdr:cNvCxnSpPr/>
      </xdr:nvCxnSpPr>
      <xdr:spPr>
        <a:xfrm>
          <a:off x="1130300" y="8740514"/>
          <a:ext cx="889000" cy="2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147062</xdr:rowOff>
    </xdr:from>
    <xdr:to>
      <xdr:col>10</xdr:col>
      <xdr:colOff>165100</xdr:colOff>
      <xdr:row>57</xdr:row>
      <xdr:rowOff>77212</xdr:rowOff>
    </xdr:to>
    <xdr:sp macro="" textlink="">
      <xdr:nvSpPr>
        <xdr:cNvPr id="133" name="フローチャート: 判断 132"/>
        <xdr:cNvSpPr/>
      </xdr:nvSpPr>
      <xdr:spPr>
        <a:xfrm>
          <a:off x="1968500" y="974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68339</xdr:rowOff>
    </xdr:from>
    <xdr:ext cx="534377" cy="259045"/>
    <xdr:sp macro="" textlink="">
      <xdr:nvSpPr>
        <xdr:cNvPr id="134" name="テキスト ボックス 133"/>
        <xdr:cNvSpPr txBox="1"/>
      </xdr:nvSpPr>
      <xdr:spPr>
        <a:xfrm>
          <a:off x="1752111" y="98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169465</xdr:rowOff>
    </xdr:from>
    <xdr:to>
      <xdr:col>6</xdr:col>
      <xdr:colOff>38100</xdr:colOff>
      <xdr:row>57</xdr:row>
      <xdr:rowOff>99615</xdr:rowOff>
    </xdr:to>
    <xdr:sp macro="" textlink="">
      <xdr:nvSpPr>
        <xdr:cNvPr id="135" name="フローチャート: 判断 134"/>
        <xdr:cNvSpPr/>
      </xdr:nvSpPr>
      <xdr:spPr>
        <a:xfrm>
          <a:off x="1079500" y="97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90742</xdr:rowOff>
    </xdr:from>
    <xdr:ext cx="534377" cy="259045"/>
    <xdr:sp macro="" textlink="">
      <xdr:nvSpPr>
        <xdr:cNvPr id="136" name="テキスト ボックス 135"/>
        <xdr:cNvSpPr txBox="1"/>
      </xdr:nvSpPr>
      <xdr:spPr>
        <a:xfrm>
          <a:off x="863111" y="98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158003</xdr:rowOff>
    </xdr:from>
    <xdr:to>
      <xdr:col>24</xdr:col>
      <xdr:colOff>114300</xdr:colOff>
      <xdr:row>56</xdr:row>
      <xdr:rowOff>88153</xdr:rowOff>
    </xdr:to>
    <xdr:sp macro="" textlink="">
      <xdr:nvSpPr>
        <xdr:cNvPr id="142" name="楕円 141"/>
        <xdr:cNvSpPr/>
      </xdr:nvSpPr>
      <xdr:spPr>
        <a:xfrm>
          <a:off x="4584700" y="95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9430</xdr:rowOff>
    </xdr:from>
    <xdr:ext cx="534377" cy="259045"/>
    <xdr:sp macro="" textlink="">
      <xdr:nvSpPr>
        <xdr:cNvPr id="143" name="総務費該当値テキスト"/>
        <xdr:cNvSpPr txBox="1"/>
      </xdr:nvSpPr>
      <xdr:spPr>
        <a:xfrm>
          <a:off x="4686300" y="943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151798</xdr:rowOff>
    </xdr:from>
    <xdr:to>
      <xdr:col>20</xdr:col>
      <xdr:colOff>38100</xdr:colOff>
      <xdr:row>55</xdr:row>
      <xdr:rowOff>81948</xdr:rowOff>
    </xdr:to>
    <xdr:sp macro="" textlink="">
      <xdr:nvSpPr>
        <xdr:cNvPr id="144" name="楕円 143"/>
        <xdr:cNvSpPr/>
      </xdr:nvSpPr>
      <xdr:spPr>
        <a:xfrm>
          <a:off x="3746500" y="9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98475</xdr:rowOff>
    </xdr:from>
    <xdr:ext cx="534377" cy="259045"/>
    <xdr:sp macro="" textlink="">
      <xdr:nvSpPr>
        <xdr:cNvPr id="145" name="テキスト ボックス 144"/>
        <xdr:cNvSpPr txBox="1"/>
      </xdr:nvSpPr>
      <xdr:spPr>
        <a:xfrm>
          <a:off x="3530111" y="91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84851</xdr:rowOff>
    </xdr:from>
    <xdr:to>
      <xdr:col>15</xdr:col>
      <xdr:colOff>101600</xdr:colOff>
      <xdr:row>54</xdr:row>
      <xdr:rowOff>15001</xdr:rowOff>
    </xdr:to>
    <xdr:sp macro="" textlink="">
      <xdr:nvSpPr>
        <xdr:cNvPr id="146" name="楕円 145"/>
        <xdr:cNvSpPr/>
      </xdr:nvSpPr>
      <xdr:spPr>
        <a:xfrm>
          <a:off x="2857500" y="91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31528</xdr:rowOff>
    </xdr:from>
    <xdr:ext cx="534377" cy="259045"/>
    <xdr:sp macro="" textlink="">
      <xdr:nvSpPr>
        <xdr:cNvPr id="147" name="テキスト ボックス 146"/>
        <xdr:cNvSpPr txBox="1"/>
      </xdr:nvSpPr>
      <xdr:spPr>
        <a:xfrm>
          <a:off x="2641111" y="89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169041</xdr:rowOff>
    </xdr:from>
    <xdr:to>
      <xdr:col>10</xdr:col>
      <xdr:colOff>165100</xdr:colOff>
      <xdr:row>52</xdr:row>
      <xdr:rowOff>99191</xdr:rowOff>
    </xdr:to>
    <xdr:sp macro="" textlink="">
      <xdr:nvSpPr>
        <xdr:cNvPr id="148" name="楕円 147"/>
        <xdr:cNvSpPr/>
      </xdr:nvSpPr>
      <xdr:spPr>
        <a:xfrm>
          <a:off x="1968500" y="89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115718</xdr:rowOff>
    </xdr:from>
    <xdr:ext cx="534377" cy="259045"/>
    <xdr:sp macro="" textlink="">
      <xdr:nvSpPr>
        <xdr:cNvPr id="149" name="テキスト ボックス 148"/>
        <xdr:cNvSpPr txBox="1"/>
      </xdr:nvSpPr>
      <xdr:spPr>
        <a:xfrm>
          <a:off x="1752111" y="86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117214</xdr:rowOff>
    </xdr:from>
    <xdr:to>
      <xdr:col>6</xdr:col>
      <xdr:colOff>38100</xdr:colOff>
      <xdr:row>51</xdr:row>
      <xdr:rowOff>47364</xdr:rowOff>
    </xdr:to>
    <xdr:sp macro="" textlink="">
      <xdr:nvSpPr>
        <xdr:cNvPr id="150" name="楕円 149"/>
        <xdr:cNvSpPr/>
      </xdr:nvSpPr>
      <xdr:spPr>
        <a:xfrm>
          <a:off x="1079500" y="86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63891</xdr:rowOff>
    </xdr:from>
    <xdr:ext cx="534377" cy="259045"/>
    <xdr:sp macro="" textlink="">
      <xdr:nvSpPr>
        <xdr:cNvPr id="151" name="テキスト ボックス 150"/>
        <xdr:cNvSpPr txBox="1"/>
      </xdr:nvSpPr>
      <xdr:spPr>
        <a:xfrm>
          <a:off x="863111" y="84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8" name="直線コネクタ 177"/>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9"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80" name="直線コネクタ 179"/>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81"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82" name="直線コネクタ 181"/>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48957</xdr:rowOff>
    </xdr:from>
    <xdr:to>
      <xdr:col>24</xdr:col>
      <xdr:colOff>63500</xdr:colOff>
      <xdr:row>77</xdr:row>
      <xdr:rowOff>67343</xdr:rowOff>
    </xdr:to>
    <xdr:cxnSp macro="">
      <xdr:nvCxnSpPr>
        <xdr:cNvPr id="183" name="直線コネクタ 182"/>
        <xdr:cNvCxnSpPr/>
      </xdr:nvCxnSpPr>
      <xdr:spPr>
        <a:xfrm flipV="1">
          <a:off x="3797300" y="13250607"/>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4"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5" name="フローチャート: 判断 184"/>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67343</xdr:rowOff>
    </xdr:from>
    <xdr:to>
      <xdr:col>19</xdr:col>
      <xdr:colOff>177800</xdr:colOff>
      <xdr:row>77</xdr:row>
      <xdr:rowOff>95656</xdr:rowOff>
    </xdr:to>
    <xdr:cxnSp macro="">
      <xdr:nvCxnSpPr>
        <xdr:cNvPr id="186" name="直線コネクタ 185"/>
        <xdr:cNvCxnSpPr/>
      </xdr:nvCxnSpPr>
      <xdr:spPr>
        <a:xfrm flipV="1">
          <a:off x="2908300" y="13268993"/>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7" name="フローチャート: 判断 186"/>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8" name="テキスト ボックス 187"/>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95656</xdr:rowOff>
    </xdr:from>
    <xdr:to>
      <xdr:col>15</xdr:col>
      <xdr:colOff>50800</xdr:colOff>
      <xdr:row>78</xdr:row>
      <xdr:rowOff>16549</xdr:rowOff>
    </xdr:to>
    <xdr:cxnSp macro="">
      <xdr:nvCxnSpPr>
        <xdr:cNvPr id="189" name="直線コネクタ 188"/>
        <xdr:cNvCxnSpPr/>
      </xdr:nvCxnSpPr>
      <xdr:spPr>
        <a:xfrm flipV="1">
          <a:off x="2019300" y="13297306"/>
          <a:ext cx="8890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90" name="フローチャート: 判断 189"/>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91" name="テキスト ボックス 190"/>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16549</xdr:rowOff>
    </xdr:from>
    <xdr:to>
      <xdr:col>10</xdr:col>
      <xdr:colOff>114300</xdr:colOff>
      <xdr:row>78</xdr:row>
      <xdr:rowOff>72045</xdr:rowOff>
    </xdr:to>
    <xdr:cxnSp macro="">
      <xdr:nvCxnSpPr>
        <xdr:cNvPr id="192" name="直線コネクタ 191"/>
        <xdr:cNvCxnSpPr/>
      </xdr:nvCxnSpPr>
      <xdr:spPr>
        <a:xfrm flipV="1">
          <a:off x="1130300" y="13389649"/>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93" name="フローチャート: 判断 192"/>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4" name="テキスト ボックス 193"/>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5" name="フローチャート: 判断 194"/>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6" name="テキスト ボックス 195"/>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169607</xdr:rowOff>
    </xdr:from>
    <xdr:to>
      <xdr:col>24</xdr:col>
      <xdr:colOff>114300</xdr:colOff>
      <xdr:row>77</xdr:row>
      <xdr:rowOff>99757</xdr:rowOff>
    </xdr:to>
    <xdr:sp macro="" textlink="">
      <xdr:nvSpPr>
        <xdr:cNvPr id="202" name="楕円 201"/>
        <xdr:cNvSpPr/>
      </xdr:nvSpPr>
      <xdr:spPr>
        <a:xfrm>
          <a:off x="4584700" y="1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148034</xdr:rowOff>
    </xdr:from>
    <xdr:ext cx="599010" cy="259045"/>
    <xdr:sp macro="" textlink="">
      <xdr:nvSpPr>
        <xdr:cNvPr id="203" name="民生費該当値テキスト"/>
        <xdr:cNvSpPr txBox="1"/>
      </xdr:nvSpPr>
      <xdr:spPr>
        <a:xfrm>
          <a:off x="4686300" y="1317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16543</xdr:rowOff>
    </xdr:from>
    <xdr:to>
      <xdr:col>20</xdr:col>
      <xdr:colOff>38100</xdr:colOff>
      <xdr:row>77</xdr:row>
      <xdr:rowOff>118143</xdr:rowOff>
    </xdr:to>
    <xdr:sp macro="" textlink="">
      <xdr:nvSpPr>
        <xdr:cNvPr id="204" name="楕円 203"/>
        <xdr:cNvSpPr/>
      </xdr:nvSpPr>
      <xdr:spPr>
        <a:xfrm>
          <a:off x="3746500" y="13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109270</xdr:rowOff>
    </xdr:from>
    <xdr:ext cx="599010" cy="259045"/>
    <xdr:sp macro="" textlink="">
      <xdr:nvSpPr>
        <xdr:cNvPr id="205" name="テキスト ボックス 204"/>
        <xdr:cNvSpPr txBox="1"/>
      </xdr:nvSpPr>
      <xdr:spPr>
        <a:xfrm>
          <a:off x="3497795" y="133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44856</xdr:rowOff>
    </xdr:from>
    <xdr:to>
      <xdr:col>15</xdr:col>
      <xdr:colOff>101600</xdr:colOff>
      <xdr:row>77</xdr:row>
      <xdr:rowOff>146456</xdr:rowOff>
    </xdr:to>
    <xdr:sp macro="" textlink="">
      <xdr:nvSpPr>
        <xdr:cNvPr id="206" name="楕円 205"/>
        <xdr:cNvSpPr/>
      </xdr:nvSpPr>
      <xdr:spPr>
        <a:xfrm>
          <a:off x="2857500" y="132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137583</xdr:rowOff>
    </xdr:from>
    <xdr:ext cx="599010" cy="259045"/>
    <xdr:sp macro="" textlink="">
      <xdr:nvSpPr>
        <xdr:cNvPr id="207" name="テキスト ボックス 206"/>
        <xdr:cNvSpPr txBox="1"/>
      </xdr:nvSpPr>
      <xdr:spPr>
        <a:xfrm>
          <a:off x="2608795" y="1333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137199</xdr:rowOff>
    </xdr:from>
    <xdr:to>
      <xdr:col>10</xdr:col>
      <xdr:colOff>165100</xdr:colOff>
      <xdr:row>78</xdr:row>
      <xdr:rowOff>67349</xdr:rowOff>
    </xdr:to>
    <xdr:sp macro="" textlink="">
      <xdr:nvSpPr>
        <xdr:cNvPr id="208" name="楕円 207"/>
        <xdr:cNvSpPr/>
      </xdr:nvSpPr>
      <xdr:spPr>
        <a:xfrm>
          <a:off x="1968500" y="133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58476</xdr:rowOff>
    </xdr:from>
    <xdr:ext cx="599010" cy="259045"/>
    <xdr:sp macro="" textlink="">
      <xdr:nvSpPr>
        <xdr:cNvPr id="209" name="テキスト ボックス 208"/>
        <xdr:cNvSpPr txBox="1"/>
      </xdr:nvSpPr>
      <xdr:spPr>
        <a:xfrm>
          <a:off x="1719795" y="1343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21245</xdr:rowOff>
    </xdr:from>
    <xdr:to>
      <xdr:col>6</xdr:col>
      <xdr:colOff>38100</xdr:colOff>
      <xdr:row>78</xdr:row>
      <xdr:rowOff>122845</xdr:rowOff>
    </xdr:to>
    <xdr:sp macro="" textlink="">
      <xdr:nvSpPr>
        <xdr:cNvPr id="210" name="楕円 209"/>
        <xdr:cNvSpPr/>
      </xdr:nvSpPr>
      <xdr:spPr>
        <a:xfrm>
          <a:off x="1079500" y="133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113972</xdr:rowOff>
    </xdr:from>
    <xdr:ext cx="599010" cy="259045"/>
    <xdr:sp macro="" textlink="">
      <xdr:nvSpPr>
        <xdr:cNvPr id="211" name="テキスト ボックス 210"/>
        <xdr:cNvSpPr txBox="1"/>
      </xdr:nvSpPr>
      <xdr:spPr>
        <a:xfrm>
          <a:off x="830795" y="1348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6" name="直線コネクタ 235"/>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7"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8" name="直線コネクタ 237"/>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9"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40" name="直線コネクタ 239"/>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30735</xdr:rowOff>
    </xdr:from>
    <xdr:to>
      <xdr:col>24</xdr:col>
      <xdr:colOff>63500</xdr:colOff>
      <xdr:row>96</xdr:row>
      <xdr:rowOff>39078</xdr:rowOff>
    </xdr:to>
    <xdr:cxnSp macro="">
      <xdr:nvCxnSpPr>
        <xdr:cNvPr id="241" name="直線コネクタ 240"/>
        <xdr:cNvCxnSpPr/>
      </xdr:nvCxnSpPr>
      <xdr:spPr>
        <a:xfrm flipV="1">
          <a:off x="3797300" y="16489935"/>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42"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43" name="フローチャート: 判断 242"/>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161379</xdr:rowOff>
    </xdr:from>
    <xdr:to>
      <xdr:col>19</xdr:col>
      <xdr:colOff>177800</xdr:colOff>
      <xdr:row>96</xdr:row>
      <xdr:rowOff>39078</xdr:rowOff>
    </xdr:to>
    <xdr:cxnSp macro="">
      <xdr:nvCxnSpPr>
        <xdr:cNvPr id="244" name="直線コネクタ 243"/>
        <xdr:cNvCxnSpPr/>
      </xdr:nvCxnSpPr>
      <xdr:spPr>
        <a:xfrm>
          <a:off x="2908300" y="1644912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5" name="フローチャート: 判断 244"/>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6" name="テキスト ボックス 245"/>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161379</xdr:rowOff>
    </xdr:from>
    <xdr:to>
      <xdr:col>15</xdr:col>
      <xdr:colOff>50800</xdr:colOff>
      <xdr:row>96</xdr:row>
      <xdr:rowOff>78360</xdr:rowOff>
    </xdr:to>
    <xdr:cxnSp macro="">
      <xdr:nvCxnSpPr>
        <xdr:cNvPr id="247" name="直線コネクタ 246"/>
        <xdr:cNvCxnSpPr/>
      </xdr:nvCxnSpPr>
      <xdr:spPr>
        <a:xfrm flipV="1">
          <a:off x="2019300" y="16449129"/>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8" name="フローチャート: 判断 247"/>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9" name="テキスト ボックス 248"/>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78360</xdr:rowOff>
    </xdr:from>
    <xdr:to>
      <xdr:col>10</xdr:col>
      <xdr:colOff>114300</xdr:colOff>
      <xdr:row>97</xdr:row>
      <xdr:rowOff>23304</xdr:rowOff>
    </xdr:to>
    <xdr:cxnSp macro="">
      <xdr:nvCxnSpPr>
        <xdr:cNvPr id="250" name="直線コネクタ 249"/>
        <xdr:cNvCxnSpPr/>
      </xdr:nvCxnSpPr>
      <xdr:spPr>
        <a:xfrm flipV="1">
          <a:off x="1130300" y="16537560"/>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51" name="フローチャート: 判断 250"/>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52" name="テキスト ボックス 251"/>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53" name="フローチャート: 判断 252"/>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4" name="テキスト ボックス 253"/>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151385</xdr:rowOff>
    </xdr:from>
    <xdr:to>
      <xdr:col>24</xdr:col>
      <xdr:colOff>114300</xdr:colOff>
      <xdr:row>96</xdr:row>
      <xdr:rowOff>81535</xdr:rowOff>
    </xdr:to>
    <xdr:sp macro="" textlink="">
      <xdr:nvSpPr>
        <xdr:cNvPr id="260" name="楕円 259"/>
        <xdr:cNvSpPr/>
      </xdr:nvSpPr>
      <xdr:spPr>
        <a:xfrm>
          <a:off x="45847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129812</xdr:rowOff>
    </xdr:from>
    <xdr:ext cx="534377" cy="259045"/>
    <xdr:sp macro="" textlink="">
      <xdr:nvSpPr>
        <xdr:cNvPr id="261" name="衛生費該当値テキスト"/>
        <xdr:cNvSpPr txBox="1"/>
      </xdr:nvSpPr>
      <xdr:spPr>
        <a:xfrm>
          <a:off x="4686300" y="164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159728</xdr:rowOff>
    </xdr:from>
    <xdr:to>
      <xdr:col>20</xdr:col>
      <xdr:colOff>38100</xdr:colOff>
      <xdr:row>96</xdr:row>
      <xdr:rowOff>89878</xdr:rowOff>
    </xdr:to>
    <xdr:sp macro="" textlink="">
      <xdr:nvSpPr>
        <xdr:cNvPr id="262" name="楕円 261"/>
        <xdr:cNvSpPr/>
      </xdr:nvSpPr>
      <xdr:spPr>
        <a:xfrm>
          <a:off x="3746500" y="16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106405</xdr:rowOff>
    </xdr:from>
    <xdr:ext cx="534377" cy="259045"/>
    <xdr:sp macro="" textlink="">
      <xdr:nvSpPr>
        <xdr:cNvPr id="263" name="テキスト ボックス 262"/>
        <xdr:cNvSpPr txBox="1"/>
      </xdr:nvSpPr>
      <xdr:spPr>
        <a:xfrm>
          <a:off x="3530111" y="162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110579</xdr:rowOff>
    </xdr:from>
    <xdr:to>
      <xdr:col>15</xdr:col>
      <xdr:colOff>101600</xdr:colOff>
      <xdr:row>96</xdr:row>
      <xdr:rowOff>40729</xdr:rowOff>
    </xdr:to>
    <xdr:sp macro="" textlink="">
      <xdr:nvSpPr>
        <xdr:cNvPr id="264" name="楕円 263"/>
        <xdr:cNvSpPr/>
      </xdr:nvSpPr>
      <xdr:spPr>
        <a:xfrm>
          <a:off x="2857500" y="163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57256</xdr:rowOff>
    </xdr:from>
    <xdr:ext cx="534377" cy="259045"/>
    <xdr:sp macro="" textlink="">
      <xdr:nvSpPr>
        <xdr:cNvPr id="265" name="テキスト ボックス 264"/>
        <xdr:cNvSpPr txBox="1"/>
      </xdr:nvSpPr>
      <xdr:spPr>
        <a:xfrm>
          <a:off x="2641111" y="161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27560</xdr:rowOff>
    </xdr:from>
    <xdr:to>
      <xdr:col>10</xdr:col>
      <xdr:colOff>165100</xdr:colOff>
      <xdr:row>96</xdr:row>
      <xdr:rowOff>129160</xdr:rowOff>
    </xdr:to>
    <xdr:sp macro="" textlink="">
      <xdr:nvSpPr>
        <xdr:cNvPr id="266" name="楕円 265"/>
        <xdr:cNvSpPr/>
      </xdr:nvSpPr>
      <xdr:spPr>
        <a:xfrm>
          <a:off x="1968500" y="16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145687</xdr:rowOff>
    </xdr:from>
    <xdr:ext cx="534377" cy="259045"/>
    <xdr:sp macro="" textlink="">
      <xdr:nvSpPr>
        <xdr:cNvPr id="267" name="テキスト ボックス 266"/>
        <xdr:cNvSpPr txBox="1"/>
      </xdr:nvSpPr>
      <xdr:spPr>
        <a:xfrm>
          <a:off x="1752111" y="16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143954</xdr:rowOff>
    </xdr:from>
    <xdr:to>
      <xdr:col>6</xdr:col>
      <xdr:colOff>38100</xdr:colOff>
      <xdr:row>97</xdr:row>
      <xdr:rowOff>74104</xdr:rowOff>
    </xdr:to>
    <xdr:sp macro="" textlink="">
      <xdr:nvSpPr>
        <xdr:cNvPr id="268" name="楕円 267"/>
        <xdr:cNvSpPr/>
      </xdr:nvSpPr>
      <xdr:spPr>
        <a:xfrm>
          <a:off x="1079500" y="1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65231</xdr:rowOff>
    </xdr:from>
    <xdr:ext cx="534377" cy="259045"/>
    <xdr:sp macro="" textlink="">
      <xdr:nvSpPr>
        <xdr:cNvPr id="269" name="テキスト ボックス 268"/>
        <xdr:cNvSpPr txBox="1"/>
      </xdr:nvSpPr>
      <xdr:spPr>
        <a:xfrm>
          <a:off x="863111" y="166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64643</xdr:rowOff>
    </xdr:from>
    <xdr:to>
      <xdr:col>54</xdr:col>
      <xdr:colOff>189865</xdr:colOff>
      <xdr:row>39</xdr:row>
      <xdr:rowOff>29972</xdr:rowOff>
    </xdr:to>
    <xdr:cxnSp macro="">
      <xdr:nvCxnSpPr>
        <xdr:cNvPr id="293" name="直線コネクタ 292"/>
        <xdr:cNvCxnSpPr/>
      </xdr:nvCxnSpPr>
      <xdr:spPr>
        <a:xfrm flipV="1">
          <a:off x="10475595" y="6065393"/>
          <a:ext cx="1270" cy="65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33799</xdr:rowOff>
    </xdr:from>
    <xdr:ext cx="313932" cy="259045"/>
    <xdr:sp macro="" textlink="">
      <xdr:nvSpPr>
        <xdr:cNvPr id="294" name="労働費最小値テキスト"/>
        <xdr:cNvSpPr txBox="1"/>
      </xdr:nvSpPr>
      <xdr:spPr>
        <a:xfrm>
          <a:off x="10528300" y="6720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29972</xdr:rowOff>
    </xdr:from>
    <xdr:to>
      <xdr:col>55</xdr:col>
      <xdr:colOff>88900</xdr:colOff>
      <xdr:row>39</xdr:row>
      <xdr:rowOff>29972</xdr:rowOff>
    </xdr:to>
    <xdr:cxnSp macro="">
      <xdr:nvCxnSpPr>
        <xdr:cNvPr id="295" name="直線コネクタ 294"/>
        <xdr:cNvCxnSpPr/>
      </xdr:nvCxnSpPr>
      <xdr:spPr>
        <a:xfrm>
          <a:off x="10388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11320</xdr:rowOff>
    </xdr:from>
    <xdr:ext cx="469744" cy="259045"/>
    <xdr:sp macro="" textlink="">
      <xdr:nvSpPr>
        <xdr:cNvPr id="296" name="労働費最大値テキスト"/>
        <xdr:cNvSpPr txBox="1"/>
      </xdr:nvSpPr>
      <xdr:spPr>
        <a:xfrm>
          <a:off x="10528300" y="58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64643</xdr:rowOff>
    </xdr:from>
    <xdr:to>
      <xdr:col>55</xdr:col>
      <xdr:colOff>88900</xdr:colOff>
      <xdr:row>35</xdr:row>
      <xdr:rowOff>64643</xdr:rowOff>
    </xdr:to>
    <xdr:cxnSp macro="">
      <xdr:nvCxnSpPr>
        <xdr:cNvPr id="297" name="直線コネクタ 296"/>
        <xdr:cNvCxnSpPr/>
      </xdr:nvCxnSpPr>
      <xdr:spPr>
        <a:xfrm>
          <a:off x="10388600" y="60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54737</xdr:rowOff>
    </xdr:from>
    <xdr:to>
      <xdr:col>55</xdr:col>
      <xdr:colOff>0</xdr:colOff>
      <xdr:row>38</xdr:row>
      <xdr:rowOff>57404</xdr:rowOff>
    </xdr:to>
    <xdr:cxnSp macro="">
      <xdr:nvCxnSpPr>
        <xdr:cNvPr id="298" name="直線コネクタ 297"/>
        <xdr:cNvCxnSpPr/>
      </xdr:nvCxnSpPr>
      <xdr:spPr>
        <a:xfrm>
          <a:off x="9639300" y="656983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6748</xdr:rowOff>
    </xdr:from>
    <xdr:ext cx="378565" cy="259045"/>
    <xdr:sp macro="" textlink="">
      <xdr:nvSpPr>
        <xdr:cNvPr id="299" name="労働費平均値テキスト"/>
        <xdr:cNvSpPr txBox="1"/>
      </xdr:nvSpPr>
      <xdr:spPr>
        <a:xfrm>
          <a:off x="10528300" y="65218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28321</xdr:rowOff>
    </xdr:from>
    <xdr:to>
      <xdr:col>55</xdr:col>
      <xdr:colOff>50800</xdr:colOff>
      <xdr:row>38</xdr:row>
      <xdr:rowOff>129921</xdr:rowOff>
    </xdr:to>
    <xdr:sp macro="" textlink="">
      <xdr:nvSpPr>
        <xdr:cNvPr id="300" name="フローチャート: 判断 299"/>
        <xdr:cNvSpPr/>
      </xdr:nvSpPr>
      <xdr:spPr>
        <a:xfrm>
          <a:off x="10426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54737</xdr:rowOff>
    </xdr:to>
    <xdr:cxnSp macro="">
      <xdr:nvCxnSpPr>
        <xdr:cNvPr id="301" name="直線コネクタ 300"/>
        <xdr:cNvCxnSpPr/>
      </xdr:nvCxnSpPr>
      <xdr:spPr>
        <a:xfrm>
          <a:off x="8750300" y="650163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13081</xdr:rowOff>
    </xdr:from>
    <xdr:to>
      <xdr:col>50</xdr:col>
      <xdr:colOff>165100</xdr:colOff>
      <xdr:row>38</xdr:row>
      <xdr:rowOff>114681</xdr:rowOff>
    </xdr:to>
    <xdr:sp macro="" textlink="">
      <xdr:nvSpPr>
        <xdr:cNvPr id="302" name="フローチャート: 判断 301"/>
        <xdr:cNvSpPr/>
      </xdr:nvSpPr>
      <xdr:spPr>
        <a:xfrm>
          <a:off x="9588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105808</xdr:rowOff>
    </xdr:from>
    <xdr:ext cx="378565" cy="259045"/>
    <xdr:sp macro="" textlink="">
      <xdr:nvSpPr>
        <xdr:cNvPr id="303" name="テキスト ボックス 302"/>
        <xdr:cNvSpPr txBox="1"/>
      </xdr:nvSpPr>
      <xdr:spPr>
        <a:xfrm>
          <a:off x="9450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41783</xdr:rowOff>
    </xdr:from>
    <xdr:to>
      <xdr:col>45</xdr:col>
      <xdr:colOff>177800</xdr:colOff>
      <xdr:row>37</xdr:row>
      <xdr:rowOff>157988</xdr:rowOff>
    </xdr:to>
    <xdr:cxnSp macro="">
      <xdr:nvCxnSpPr>
        <xdr:cNvPr id="304" name="直線コネクタ 303"/>
        <xdr:cNvCxnSpPr/>
      </xdr:nvCxnSpPr>
      <xdr:spPr>
        <a:xfrm>
          <a:off x="7861300" y="6213983"/>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120015</xdr:rowOff>
    </xdr:to>
    <xdr:sp macro="" textlink="">
      <xdr:nvSpPr>
        <xdr:cNvPr id="305" name="フローチャート: 判断 304"/>
        <xdr:cNvSpPr/>
      </xdr:nvSpPr>
      <xdr:spPr>
        <a:xfrm>
          <a:off x="8699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111142</xdr:rowOff>
    </xdr:from>
    <xdr:ext cx="378565" cy="259045"/>
    <xdr:sp macro="" textlink="">
      <xdr:nvSpPr>
        <xdr:cNvPr id="306" name="テキスト ボックス 305"/>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130937</xdr:rowOff>
    </xdr:from>
    <xdr:to>
      <xdr:col>41</xdr:col>
      <xdr:colOff>50800</xdr:colOff>
      <xdr:row>36</xdr:row>
      <xdr:rowOff>41783</xdr:rowOff>
    </xdr:to>
    <xdr:cxnSp macro="">
      <xdr:nvCxnSpPr>
        <xdr:cNvPr id="307" name="直線コネクタ 306"/>
        <xdr:cNvCxnSpPr/>
      </xdr:nvCxnSpPr>
      <xdr:spPr>
        <a:xfrm>
          <a:off x="6972300" y="5274437"/>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8" name="フローチャート: 判断 307"/>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9" name="テキスト ボックス 308"/>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32131</xdr:rowOff>
    </xdr:from>
    <xdr:to>
      <xdr:col>36</xdr:col>
      <xdr:colOff>165100</xdr:colOff>
      <xdr:row>37</xdr:row>
      <xdr:rowOff>133731</xdr:rowOff>
    </xdr:to>
    <xdr:sp macro="" textlink="">
      <xdr:nvSpPr>
        <xdr:cNvPr id="310" name="フローチャート: 判断 309"/>
        <xdr:cNvSpPr/>
      </xdr:nvSpPr>
      <xdr:spPr>
        <a:xfrm>
          <a:off x="6921500" y="637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124858</xdr:rowOff>
    </xdr:from>
    <xdr:ext cx="378565" cy="259045"/>
    <xdr:sp macro="" textlink="">
      <xdr:nvSpPr>
        <xdr:cNvPr id="311" name="テキスト ボックス 310"/>
        <xdr:cNvSpPr txBox="1"/>
      </xdr:nvSpPr>
      <xdr:spPr>
        <a:xfrm>
          <a:off x="6783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17" name="楕円 316"/>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378565" cy="259045"/>
    <xdr:sp macro="" textlink="">
      <xdr:nvSpPr>
        <xdr:cNvPr id="318" name="労働費該当値テキスト"/>
        <xdr:cNvSpPr txBox="1"/>
      </xdr:nvSpPr>
      <xdr:spPr>
        <a:xfrm>
          <a:off x="10528300"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3937</xdr:rowOff>
    </xdr:from>
    <xdr:to>
      <xdr:col>50</xdr:col>
      <xdr:colOff>165100</xdr:colOff>
      <xdr:row>38</xdr:row>
      <xdr:rowOff>105537</xdr:rowOff>
    </xdr:to>
    <xdr:sp macro="" textlink="">
      <xdr:nvSpPr>
        <xdr:cNvPr id="319" name="楕円 318"/>
        <xdr:cNvSpPr/>
      </xdr:nvSpPr>
      <xdr:spPr>
        <a:xfrm>
          <a:off x="9588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122064</xdr:rowOff>
    </xdr:from>
    <xdr:ext cx="378565" cy="259045"/>
    <xdr:sp macro="" textlink="">
      <xdr:nvSpPr>
        <xdr:cNvPr id="320" name="テキスト ボックス 319"/>
        <xdr:cNvSpPr txBox="1"/>
      </xdr:nvSpPr>
      <xdr:spPr>
        <a:xfrm>
          <a:off x="9450017" y="62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21" name="楕円 320"/>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322" name="テキスト ボックス 321"/>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162433</xdr:rowOff>
    </xdr:from>
    <xdr:to>
      <xdr:col>41</xdr:col>
      <xdr:colOff>101600</xdr:colOff>
      <xdr:row>36</xdr:row>
      <xdr:rowOff>92583</xdr:rowOff>
    </xdr:to>
    <xdr:sp macro="" textlink="">
      <xdr:nvSpPr>
        <xdr:cNvPr id="323" name="楕円 322"/>
        <xdr:cNvSpPr/>
      </xdr:nvSpPr>
      <xdr:spPr>
        <a:xfrm>
          <a:off x="7810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109110</xdr:rowOff>
    </xdr:from>
    <xdr:ext cx="469744" cy="259045"/>
    <xdr:sp macro="" textlink="">
      <xdr:nvSpPr>
        <xdr:cNvPr id="324" name="テキスト ボックス 323"/>
        <xdr:cNvSpPr txBox="1"/>
      </xdr:nvSpPr>
      <xdr:spPr>
        <a:xfrm>
          <a:off x="7626428" y="593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80137</xdr:rowOff>
    </xdr:from>
    <xdr:to>
      <xdr:col>36</xdr:col>
      <xdr:colOff>165100</xdr:colOff>
      <xdr:row>31</xdr:row>
      <xdr:rowOff>10287</xdr:rowOff>
    </xdr:to>
    <xdr:sp macro="" textlink="">
      <xdr:nvSpPr>
        <xdr:cNvPr id="325" name="楕円 324"/>
        <xdr:cNvSpPr/>
      </xdr:nvSpPr>
      <xdr:spPr>
        <a:xfrm>
          <a:off x="6921500" y="52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26814</xdr:rowOff>
    </xdr:from>
    <xdr:ext cx="469744" cy="259045"/>
    <xdr:sp macro="" textlink="">
      <xdr:nvSpPr>
        <xdr:cNvPr id="326" name="テキスト ボックス 325"/>
        <xdr:cNvSpPr txBox="1"/>
      </xdr:nvSpPr>
      <xdr:spPr>
        <a:xfrm>
          <a:off x="6737428" y="499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52" name="直線コネクタ 351"/>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53"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4" name="直線コネクタ 353"/>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5"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6" name="直線コネクタ 355"/>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95939</xdr:rowOff>
    </xdr:from>
    <xdr:to>
      <xdr:col>55</xdr:col>
      <xdr:colOff>0</xdr:colOff>
      <xdr:row>57</xdr:row>
      <xdr:rowOff>102798</xdr:rowOff>
    </xdr:to>
    <xdr:cxnSp macro="">
      <xdr:nvCxnSpPr>
        <xdr:cNvPr id="357" name="直線コネクタ 356"/>
        <xdr:cNvCxnSpPr/>
      </xdr:nvCxnSpPr>
      <xdr:spPr>
        <a:xfrm flipV="1">
          <a:off x="9639300" y="986858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8"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9" name="フローチャート: 判断 358"/>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8255</xdr:rowOff>
    </xdr:from>
    <xdr:to>
      <xdr:col>50</xdr:col>
      <xdr:colOff>114300</xdr:colOff>
      <xdr:row>57</xdr:row>
      <xdr:rowOff>102798</xdr:rowOff>
    </xdr:to>
    <xdr:cxnSp macro="">
      <xdr:nvCxnSpPr>
        <xdr:cNvPr id="360" name="直線コネクタ 359"/>
        <xdr:cNvCxnSpPr/>
      </xdr:nvCxnSpPr>
      <xdr:spPr>
        <a:xfrm>
          <a:off x="8750300" y="9780905"/>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61" name="フローチャート: 判断 360"/>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62" name="テキスト ボックス 361"/>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8255</xdr:rowOff>
    </xdr:from>
    <xdr:to>
      <xdr:col>45</xdr:col>
      <xdr:colOff>177800</xdr:colOff>
      <xdr:row>57</xdr:row>
      <xdr:rowOff>79121</xdr:rowOff>
    </xdr:to>
    <xdr:cxnSp macro="">
      <xdr:nvCxnSpPr>
        <xdr:cNvPr id="363" name="直線コネクタ 362"/>
        <xdr:cNvCxnSpPr/>
      </xdr:nvCxnSpPr>
      <xdr:spPr>
        <a:xfrm flipV="1">
          <a:off x="7861300" y="9780905"/>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4" name="フローチャート: 判断 363"/>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5" name="テキスト ボックス 364"/>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142312</xdr:rowOff>
    </xdr:from>
    <xdr:to>
      <xdr:col>41</xdr:col>
      <xdr:colOff>50800</xdr:colOff>
      <xdr:row>57</xdr:row>
      <xdr:rowOff>79121</xdr:rowOff>
    </xdr:to>
    <xdr:cxnSp macro="">
      <xdr:nvCxnSpPr>
        <xdr:cNvPr id="366" name="直線コネクタ 365"/>
        <xdr:cNvCxnSpPr/>
      </xdr:nvCxnSpPr>
      <xdr:spPr>
        <a:xfrm>
          <a:off x="6972300" y="974351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7" name="フローチャート: 判断 366"/>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8" name="テキスト ボックス 367"/>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9" name="フローチャート: 判断 368"/>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70" name="テキスト ボックス 369"/>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45139</xdr:rowOff>
    </xdr:from>
    <xdr:to>
      <xdr:col>55</xdr:col>
      <xdr:colOff>50800</xdr:colOff>
      <xdr:row>57</xdr:row>
      <xdr:rowOff>146739</xdr:rowOff>
    </xdr:to>
    <xdr:sp macro="" textlink="">
      <xdr:nvSpPr>
        <xdr:cNvPr id="376" name="楕円 375"/>
        <xdr:cNvSpPr/>
      </xdr:nvSpPr>
      <xdr:spPr>
        <a:xfrm>
          <a:off x="10426700" y="9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68016</xdr:rowOff>
    </xdr:from>
    <xdr:ext cx="469744" cy="259045"/>
    <xdr:sp macro="" textlink="">
      <xdr:nvSpPr>
        <xdr:cNvPr id="377" name="農林水産業費該当値テキスト"/>
        <xdr:cNvSpPr txBox="1"/>
      </xdr:nvSpPr>
      <xdr:spPr>
        <a:xfrm>
          <a:off x="10528300" y="966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51998</xdr:rowOff>
    </xdr:from>
    <xdr:to>
      <xdr:col>50</xdr:col>
      <xdr:colOff>165100</xdr:colOff>
      <xdr:row>57</xdr:row>
      <xdr:rowOff>153598</xdr:rowOff>
    </xdr:to>
    <xdr:sp macro="" textlink="">
      <xdr:nvSpPr>
        <xdr:cNvPr id="378" name="楕円 377"/>
        <xdr:cNvSpPr/>
      </xdr:nvSpPr>
      <xdr:spPr>
        <a:xfrm>
          <a:off x="9588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144725</xdr:rowOff>
    </xdr:from>
    <xdr:ext cx="469744" cy="259045"/>
    <xdr:sp macro="" textlink="">
      <xdr:nvSpPr>
        <xdr:cNvPr id="379" name="テキスト ボックス 378"/>
        <xdr:cNvSpPr txBox="1"/>
      </xdr:nvSpPr>
      <xdr:spPr>
        <a:xfrm>
          <a:off x="9404428" y="991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128905</xdr:rowOff>
    </xdr:from>
    <xdr:to>
      <xdr:col>46</xdr:col>
      <xdr:colOff>38100</xdr:colOff>
      <xdr:row>57</xdr:row>
      <xdr:rowOff>59055</xdr:rowOff>
    </xdr:to>
    <xdr:sp macro="" textlink="">
      <xdr:nvSpPr>
        <xdr:cNvPr id="380" name="楕円 379"/>
        <xdr:cNvSpPr/>
      </xdr:nvSpPr>
      <xdr:spPr>
        <a:xfrm>
          <a:off x="869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75582</xdr:rowOff>
    </xdr:from>
    <xdr:ext cx="469744" cy="259045"/>
    <xdr:sp macro="" textlink="">
      <xdr:nvSpPr>
        <xdr:cNvPr id="381" name="テキスト ボックス 380"/>
        <xdr:cNvSpPr txBox="1"/>
      </xdr:nvSpPr>
      <xdr:spPr>
        <a:xfrm>
          <a:off x="8515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28321</xdr:rowOff>
    </xdr:from>
    <xdr:to>
      <xdr:col>41</xdr:col>
      <xdr:colOff>101600</xdr:colOff>
      <xdr:row>57</xdr:row>
      <xdr:rowOff>129921</xdr:rowOff>
    </xdr:to>
    <xdr:sp macro="" textlink="">
      <xdr:nvSpPr>
        <xdr:cNvPr id="382" name="楕円 381"/>
        <xdr:cNvSpPr/>
      </xdr:nvSpPr>
      <xdr:spPr>
        <a:xfrm>
          <a:off x="78105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146448</xdr:rowOff>
    </xdr:from>
    <xdr:ext cx="469744" cy="259045"/>
    <xdr:sp macro="" textlink="">
      <xdr:nvSpPr>
        <xdr:cNvPr id="383" name="テキスト ボックス 382"/>
        <xdr:cNvSpPr txBox="1"/>
      </xdr:nvSpPr>
      <xdr:spPr>
        <a:xfrm>
          <a:off x="7626428" y="957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91512</xdr:rowOff>
    </xdr:from>
    <xdr:to>
      <xdr:col>36</xdr:col>
      <xdr:colOff>165100</xdr:colOff>
      <xdr:row>57</xdr:row>
      <xdr:rowOff>21662</xdr:rowOff>
    </xdr:to>
    <xdr:sp macro="" textlink="">
      <xdr:nvSpPr>
        <xdr:cNvPr id="384" name="楕円 383"/>
        <xdr:cNvSpPr/>
      </xdr:nvSpPr>
      <xdr:spPr>
        <a:xfrm>
          <a:off x="6921500" y="96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38189</xdr:rowOff>
    </xdr:from>
    <xdr:ext cx="469744" cy="259045"/>
    <xdr:sp macro="" textlink="">
      <xdr:nvSpPr>
        <xdr:cNvPr id="385" name="テキスト ボックス 384"/>
        <xdr:cNvSpPr txBox="1"/>
      </xdr:nvSpPr>
      <xdr:spPr>
        <a:xfrm>
          <a:off x="6737428" y="94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11" name="直線コネクタ 410"/>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12"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13" name="直線コネクタ 412"/>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4"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5" name="直線コネクタ 414"/>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38757</xdr:rowOff>
    </xdr:from>
    <xdr:to>
      <xdr:col>55</xdr:col>
      <xdr:colOff>0</xdr:colOff>
      <xdr:row>76</xdr:row>
      <xdr:rowOff>95842</xdr:rowOff>
    </xdr:to>
    <xdr:cxnSp macro="">
      <xdr:nvCxnSpPr>
        <xdr:cNvPr id="416" name="直線コネクタ 415"/>
        <xdr:cNvCxnSpPr/>
      </xdr:nvCxnSpPr>
      <xdr:spPr>
        <a:xfrm>
          <a:off x="9639300" y="13068957"/>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7"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8" name="フローチャート: 判断 417"/>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160437</xdr:rowOff>
    </xdr:from>
    <xdr:to>
      <xdr:col>50</xdr:col>
      <xdr:colOff>114300</xdr:colOff>
      <xdr:row>76</xdr:row>
      <xdr:rowOff>38757</xdr:rowOff>
    </xdr:to>
    <xdr:cxnSp macro="">
      <xdr:nvCxnSpPr>
        <xdr:cNvPr id="419" name="直線コネクタ 418"/>
        <xdr:cNvCxnSpPr/>
      </xdr:nvCxnSpPr>
      <xdr:spPr>
        <a:xfrm>
          <a:off x="8750300" y="13019187"/>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20" name="フローチャート: 判断 419"/>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21" name="テキスト ボックス 420"/>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144043</xdr:rowOff>
    </xdr:from>
    <xdr:to>
      <xdr:col>45</xdr:col>
      <xdr:colOff>177800</xdr:colOff>
      <xdr:row>75</xdr:row>
      <xdr:rowOff>160437</xdr:rowOff>
    </xdr:to>
    <xdr:cxnSp macro="">
      <xdr:nvCxnSpPr>
        <xdr:cNvPr id="422" name="直線コネクタ 421"/>
        <xdr:cNvCxnSpPr/>
      </xdr:nvCxnSpPr>
      <xdr:spPr>
        <a:xfrm>
          <a:off x="7861300" y="12831343"/>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23" name="フローチャート: 判断 422"/>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4" name="テキスト ボックス 423"/>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127747</xdr:rowOff>
    </xdr:from>
    <xdr:to>
      <xdr:col>41</xdr:col>
      <xdr:colOff>50800</xdr:colOff>
      <xdr:row>74</xdr:row>
      <xdr:rowOff>144043</xdr:rowOff>
    </xdr:to>
    <xdr:cxnSp macro="">
      <xdr:nvCxnSpPr>
        <xdr:cNvPr id="425" name="直線コネクタ 424"/>
        <xdr:cNvCxnSpPr/>
      </xdr:nvCxnSpPr>
      <xdr:spPr>
        <a:xfrm>
          <a:off x="6972300" y="12815047"/>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6" name="フローチャート: 判断 425"/>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7" name="テキスト ボックス 426"/>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8" name="フローチャート: 判断 427"/>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9" name="テキスト ボックス 428"/>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45042</xdr:rowOff>
    </xdr:from>
    <xdr:to>
      <xdr:col>55</xdr:col>
      <xdr:colOff>50800</xdr:colOff>
      <xdr:row>76</xdr:row>
      <xdr:rowOff>146642</xdr:rowOff>
    </xdr:to>
    <xdr:sp macro="" textlink="">
      <xdr:nvSpPr>
        <xdr:cNvPr id="435" name="楕円 434"/>
        <xdr:cNvSpPr/>
      </xdr:nvSpPr>
      <xdr:spPr>
        <a:xfrm>
          <a:off x="10426700" y="130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23469</xdr:rowOff>
    </xdr:from>
    <xdr:ext cx="534377" cy="259045"/>
    <xdr:sp macro="" textlink="">
      <xdr:nvSpPr>
        <xdr:cNvPr id="436" name="商工費該当値テキスト"/>
        <xdr:cNvSpPr txBox="1"/>
      </xdr:nvSpPr>
      <xdr:spPr>
        <a:xfrm>
          <a:off x="10528300" y="130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159407</xdr:rowOff>
    </xdr:from>
    <xdr:to>
      <xdr:col>50</xdr:col>
      <xdr:colOff>165100</xdr:colOff>
      <xdr:row>76</xdr:row>
      <xdr:rowOff>89557</xdr:rowOff>
    </xdr:to>
    <xdr:sp macro="" textlink="">
      <xdr:nvSpPr>
        <xdr:cNvPr id="437" name="楕円 436"/>
        <xdr:cNvSpPr/>
      </xdr:nvSpPr>
      <xdr:spPr>
        <a:xfrm>
          <a:off x="9588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80684</xdr:rowOff>
    </xdr:from>
    <xdr:ext cx="534377" cy="259045"/>
    <xdr:sp macro="" textlink="">
      <xdr:nvSpPr>
        <xdr:cNvPr id="438" name="テキスト ボックス 437"/>
        <xdr:cNvSpPr txBox="1"/>
      </xdr:nvSpPr>
      <xdr:spPr>
        <a:xfrm>
          <a:off x="9372111" y="131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109637</xdr:rowOff>
    </xdr:from>
    <xdr:to>
      <xdr:col>46</xdr:col>
      <xdr:colOff>38100</xdr:colOff>
      <xdr:row>76</xdr:row>
      <xdr:rowOff>39787</xdr:rowOff>
    </xdr:to>
    <xdr:sp macro="" textlink="">
      <xdr:nvSpPr>
        <xdr:cNvPr id="439" name="楕円 438"/>
        <xdr:cNvSpPr/>
      </xdr:nvSpPr>
      <xdr:spPr>
        <a:xfrm>
          <a:off x="86995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30914</xdr:rowOff>
    </xdr:from>
    <xdr:ext cx="534377" cy="259045"/>
    <xdr:sp macro="" textlink="">
      <xdr:nvSpPr>
        <xdr:cNvPr id="440" name="テキスト ボックス 439"/>
        <xdr:cNvSpPr txBox="1"/>
      </xdr:nvSpPr>
      <xdr:spPr>
        <a:xfrm>
          <a:off x="8483111" y="130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93243</xdr:rowOff>
    </xdr:from>
    <xdr:to>
      <xdr:col>41</xdr:col>
      <xdr:colOff>101600</xdr:colOff>
      <xdr:row>75</xdr:row>
      <xdr:rowOff>23393</xdr:rowOff>
    </xdr:to>
    <xdr:sp macro="" textlink="">
      <xdr:nvSpPr>
        <xdr:cNvPr id="441" name="楕円 440"/>
        <xdr:cNvSpPr/>
      </xdr:nvSpPr>
      <xdr:spPr>
        <a:xfrm>
          <a:off x="7810500" y="127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14520</xdr:rowOff>
    </xdr:from>
    <xdr:ext cx="534377" cy="259045"/>
    <xdr:sp macro="" textlink="">
      <xdr:nvSpPr>
        <xdr:cNvPr id="442" name="テキスト ボックス 441"/>
        <xdr:cNvSpPr txBox="1"/>
      </xdr:nvSpPr>
      <xdr:spPr>
        <a:xfrm>
          <a:off x="7594111" y="128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76947</xdr:rowOff>
    </xdr:from>
    <xdr:to>
      <xdr:col>36</xdr:col>
      <xdr:colOff>165100</xdr:colOff>
      <xdr:row>75</xdr:row>
      <xdr:rowOff>7097</xdr:rowOff>
    </xdr:to>
    <xdr:sp macro="" textlink="">
      <xdr:nvSpPr>
        <xdr:cNvPr id="443" name="楕円 442"/>
        <xdr:cNvSpPr/>
      </xdr:nvSpPr>
      <xdr:spPr>
        <a:xfrm>
          <a:off x="6921500" y="1276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169674</xdr:rowOff>
    </xdr:from>
    <xdr:ext cx="534377" cy="259045"/>
    <xdr:sp macro="" textlink="">
      <xdr:nvSpPr>
        <xdr:cNvPr id="444" name="テキスト ボックス 443"/>
        <xdr:cNvSpPr txBox="1"/>
      </xdr:nvSpPr>
      <xdr:spPr>
        <a:xfrm>
          <a:off x="6705111" y="128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5" name="テキスト ボックス 45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7" name="テキスト ボックス 45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9" name="テキスト ボックス 45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63" name="テキスト ボックス 46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5" name="テキスト ボックス 46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20732</xdr:rowOff>
    </xdr:from>
    <xdr:to>
      <xdr:col>54</xdr:col>
      <xdr:colOff>189865</xdr:colOff>
      <xdr:row>99</xdr:row>
      <xdr:rowOff>101619</xdr:rowOff>
    </xdr:to>
    <xdr:cxnSp macro="">
      <xdr:nvCxnSpPr>
        <xdr:cNvPr id="469" name="直線コネクタ 468"/>
        <xdr:cNvCxnSpPr/>
      </xdr:nvCxnSpPr>
      <xdr:spPr>
        <a:xfrm flipV="1">
          <a:off x="10475595" y="16308482"/>
          <a:ext cx="1270" cy="76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105446</xdr:rowOff>
    </xdr:from>
    <xdr:ext cx="534377" cy="259045"/>
    <xdr:sp macro="" textlink="">
      <xdr:nvSpPr>
        <xdr:cNvPr id="470" name="土木費最小値テキスト"/>
        <xdr:cNvSpPr txBox="1"/>
      </xdr:nvSpPr>
      <xdr:spPr>
        <a:xfrm>
          <a:off x="10528300" y="170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101619</xdr:rowOff>
    </xdr:from>
    <xdr:to>
      <xdr:col>55</xdr:col>
      <xdr:colOff>88900</xdr:colOff>
      <xdr:row>99</xdr:row>
      <xdr:rowOff>101619</xdr:rowOff>
    </xdr:to>
    <xdr:cxnSp macro="">
      <xdr:nvCxnSpPr>
        <xdr:cNvPr id="471" name="直線コネクタ 470"/>
        <xdr:cNvCxnSpPr/>
      </xdr:nvCxnSpPr>
      <xdr:spPr>
        <a:xfrm>
          <a:off x="10388600" y="1707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138859</xdr:rowOff>
    </xdr:from>
    <xdr:ext cx="534377" cy="259045"/>
    <xdr:sp macro="" textlink="">
      <xdr:nvSpPr>
        <xdr:cNvPr id="472" name="土木費最大値テキスト"/>
        <xdr:cNvSpPr txBox="1"/>
      </xdr:nvSpPr>
      <xdr:spPr>
        <a:xfrm>
          <a:off x="10528300" y="160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20732</xdr:rowOff>
    </xdr:from>
    <xdr:to>
      <xdr:col>55</xdr:col>
      <xdr:colOff>88900</xdr:colOff>
      <xdr:row>95</xdr:row>
      <xdr:rowOff>20732</xdr:rowOff>
    </xdr:to>
    <xdr:cxnSp macro="">
      <xdr:nvCxnSpPr>
        <xdr:cNvPr id="473" name="直線コネクタ 472"/>
        <xdr:cNvCxnSpPr/>
      </xdr:nvCxnSpPr>
      <xdr:spPr>
        <a:xfrm>
          <a:off x="10388600" y="1630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147016</xdr:rowOff>
    </xdr:from>
    <xdr:to>
      <xdr:col>55</xdr:col>
      <xdr:colOff>0</xdr:colOff>
      <xdr:row>96</xdr:row>
      <xdr:rowOff>165570</xdr:rowOff>
    </xdr:to>
    <xdr:cxnSp macro="">
      <xdr:nvCxnSpPr>
        <xdr:cNvPr id="474" name="直線コネクタ 473"/>
        <xdr:cNvCxnSpPr/>
      </xdr:nvCxnSpPr>
      <xdr:spPr>
        <a:xfrm>
          <a:off x="9639300" y="16606216"/>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75"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76" name="フローチャート: 判断 475"/>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147016</xdr:rowOff>
    </xdr:from>
    <xdr:to>
      <xdr:col>50</xdr:col>
      <xdr:colOff>114300</xdr:colOff>
      <xdr:row>96</xdr:row>
      <xdr:rowOff>171095</xdr:rowOff>
    </xdr:to>
    <xdr:cxnSp macro="">
      <xdr:nvCxnSpPr>
        <xdr:cNvPr id="477" name="直線コネクタ 476"/>
        <xdr:cNvCxnSpPr/>
      </xdr:nvCxnSpPr>
      <xdr:spPr>
        <a:xfrm flipV="1">
          <a:off x="8750300" y="16606216"/>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66497</xdr:rowOff>
    </xdr:from>
    <xdr:to>
      <xdr:col>50</xdr:col>
      <xdr:colOff>165100</xdr:colOff>
      <xdr:row>96</xdr:row>
      <xdr:rowOff>168097</xdr:rowOff>
    </xdr:to>
    <xdr:sp macro="" textlink="">
      <xdr:nvSpPr>
        <xdr:cNvPr id="478" name="フローチャート: 判断 477"/>
        <xdr:cNvSpPr/>
      </xdr:nvSpPr>
      <xdr:spPr>
        <a:xfrm>
          <a:off x="95885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13174</xdr:rowOff>
    </xdr:from>
    <xdr:ext cx="534377" cy="259045"/>
    <xdr:sp macro="" textlink="">
      <xdr:nvSpPr>
        <xdr:cNvPr id="479" name="テキスト ボックス 478"/>
        <xdr:cNvSpPr txBox="1"/>
      </xdr:nvSpPr>
      <xdr:spPr>
        <a:xfrm>
          <a:off x="9372111" y="16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46774</xdr:rowOff>
    </xdr:from>
    <xdr:to>
      <xdr:col>45</xdr:col>
      <xdr:colOff>177800</xdr:colOff>
      <xdr:row>96</xdr:row>
      <xdr:rowOff>171095</xdr:rowOff>
    </xdr:to>
    <xdr:cxnSp macro="">
      <xdr:nvCxnSpPr>
        <xdr:cNvPr id="480" name="直線コネクタ 479"/>
        <xdr:cNvCxnSpPr/>
      </xdr:nvCxnSpPr>
      <xdr:spPr>
        <a:xfrm>
          <a:off x="7861300" y="15991624"/>
          <a:ext cx="889000" cy="6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76118</xdr:rowOff>
    </xdr:from>
    <xdr:to>
      <xdr:col>46</xdr:col>
      <xdr:colOff>38100</xdr:colOff>
      <xdr:row>97</xdr:row>
      <xdr:rowOff>6268</xdr:rowOff>
    </xdr:to>
    <xdr:sp macro="" textlink="">
      <xdr:nvSpPr>
        <xdr:cNvPr id="481" name="フローチャート: 判断 480"/>
        <xdr:cNvSpPr/>
      </xdr:nvSpPr>
      <xdr:spPr>
        <a:xfrm>
          <a:off x="8699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22795</xdr:rowOff>
    </xdr:from>
    <xdr:ext cx="534377" cy="259045"/>
    <xdr:sp macro="" textlink="">
      <xdr:nvSpPr>
        <xdr:cNvPr id="482" name="テキスト ボックス 481"/>
        <xdr:cNvSpPr txBox="1"/>
      </xdr:nvSpPr>
      <xdr:spPr>
        <a:xfrm>
          <a:off x="8483111" y="163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118497</xdr:rowOff>
    </xdr:from>
    <xdr:to>
      <xdr:col>41</xdr:col>
      <xdr:colOff>50800</xdr:colOff>
      <xdr:row>93</xdr:row>
      <xdr:rowOff>46774</xdr:rowOff>
    </xdr:to>
    <xdr:cxnSp macro="">
      <xdr:nvCxnSpPr>
        <xdr:cNvPr id="483" name="直線コネクタ 482"/>
        <xdr:cNvCxnSpPr/>
      </xdr:nvCxnSpPr>
      <xdr:spPr>
        <a:xfrm>
          <a:off x="6972300" y="15720447"/>
          <a:ext cx="889000" cy="2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38988</xdr:rowOff>
    </xdr:from>
    <xdr:to>
      <xdr:col>41</xdr:col>
      <xdr:colOff>101600</xdr:colOff>
      <xdr:row>96</xdr:row>
      <xdr:rowOff>140588</xdr:rowOff>
    </xdr:to>
    <xdr:sp macro="" textlink="">
      <xdr:nvSpPr>
        <xdr:cNvPr id="484" name="フローチャート: 判断 483"/>
        <xdr:cNvSpPr/>
      </xdr:nvSpPr>
      <xdr:spPr>
        <a:xfrm>
          <a:off x="7810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131715</xdr:rowOff>
    </xdr:from>
    <xdr:ext cx="534377" cy="259045"/>
    <xdr:sp macro="" textlink="">
      <xdr:nvSpPr>
        <xdr:cNvPr id="485" name="テキスト ボックス 484"/>
        <xdr:cNvSpPr txBox="1"/>
      </xdr:nvSpPr>
      <xdr:spPr>
        <a:xfrm>
          <a:off x="7594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52076</xdr:rowOff>
    </xdr:from>
    <xdr:to>
      <xdr:col>36</xdr:col>
      <xdr:colOff>165100</xdr:colOff>
      <xdr:row>96</xdr:row>
      <xdr:rowOff>153676</xdr:rowOff>
    </xdr:to>
    <xdr:sp macro="" textlink="">
      <xdr:nvSpPr>
        <xdr:cNvPr id="486" name="フローチャート: 判断 485"/>
        <xdr:cNvSpPr/>
      </xdr:nvSpPr>
      <xdr:spPr>
        <a:xfrm>
          <a:off x="6921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144803</xdr:rowOff>
    </xdr:from>
    <xdr:ext cx="534377" cy="259045"/>
    <xdr:sp macro="" textlink="">
      <xdr:nvSpPr>
        <xdr:cNvPr id="487" name="テキスト ボックス 486"/>
        <xdr:cNvSpPr txBox="1"/>
      </xdr:nvSpPr>
      <xdr:spPr>
        <a:xfrm>
          <a:off x="6705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114770</xdr:rowOff>
    </xdr:from>
    <xdr:to>
      <xdr:col>55</xdr:col>
      <xdr:colOff>50800</xdr:colOff>
      <xdr:row>97</xdr:row>
      <xdr:rowOff>44920</xdr:rowOff>
    </xdr:to>
    <xdr:sp macro="" textlink="">
      <xdr:nvSpPr>
        <xdr:cNvPr id="493" name="楕円 492"/>
        <xdr:cNvSpPr/>
      </xdr:nvSpPr>
      <xdr:spPr>
        <a:xfrm>
          <a:off x="104267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93197</xdr:rowOff>
    </xdr:from>
    <xdr:ext cx="534377" cy="259045"/>
    <xdr:sp macro="" textlink="">
      <xdr:nvSpPr>
        <xdr:cNvPr id="494" name="土木費該当値テキスト"/>
        <xdr:cNvSpPr txBox="1"/>
      </xdr:nvSpPr>
      <xdr:spPr>
        <a:xfrm>
          <a:off x="10528300" y="165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96216</xdr:rowOff>
    </xdr:from>
    <xdr:to>
      <xdr:col>50</xdr:col>
      <xdr:colOff>165100</xdr:colOff>
      <xdr:row>97</xdr:row>
      <xdr:rowOff>26366</xdr:rowOff>
    </xdr:to>
    <xdr:sp macro="" textlink="">
      <xdr:nvSpPr>
        <xdr:cNvPr id="495" name="楕円 494"/>
        <xdr:cNvSpPr/>
      </xdr:nvSpPr>
      <xdr:spPr>
        <a:xfrm>
          <a:off x="9588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17493</xdr:rowOff>
    </xdr:from>
    <xdr:ext cx="534377" cy="259045"/>
    <xdr:sp macro="" textlink="">
      <xdr:nvSpPr>
        <xdr:cNvPr id="496" name="テキスト ボックス 495"/>
        <xdr:cNvSpPr txBox="1"/>
      </xdr:nvSpPr>
      <xdr:spPr>
        <a:xfrm>
          <a:off x="9372111" y="166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120295</xdr:rowOff>
    </xdr:from>
    <xdr:to>
      <xdr:col>46</xdr:col>
      <xdr:colOff>38100</xdr:colOff>
      <xdr:row>97</xdr:row>
      <xdr:rowOff>50445</xdr:rowOff>
    </xdr:to>
    <xdr:sp macro="" textlink="">
      <xdr:nvSpPr>
        <xdr:cNvPr id="497" name="楕円 496"/>
        <xdr:cNvSpPr/>
      </xdr:nvSpPr>
      <xdr:spPr>
        <a:xfrm>
          <a:off x="8699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41572</xdr:rowOff>
    </xdr:from>
    <xdr:ext cx="534377" cy="259045"/>
    <xdr:sp macro="" textlink="">
      <xdr:nvSpPr>
        <xdr:cNvPr id="498" name="テキスト ボックス 497"/>
        <xdr:cNvSpPr txBox="1"/>
      </xdr:nvSpPr>
      <xdr:spPr>
        <a:xfrm>
          <a:off x="8483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167424</xdr:rowOff>
    </xdr:from>
    <xdr:to>
      <xdr:col>41</xdr:col>
      <xdr:colOff>101600</xdr:colOff>
      <xdr:row>93</xdr:row>
      <xdr:rowOff>97574</xdr:rowOff>
    </xdr:to>
    <xdr:sp macro="" textlink="">
      <xdr:nvSpPr>
        <xdr:cNvPr id="499" name="楕円 498"/>
        <xdr:cNvSpPr/>
      </xdr:nvSpPr>
      <xdr:spPr>
        <a:xfrm>
          <a:off x="7810500" y="159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114101</xdr:rowOff>
    </xdr:from>
    <xdr:ext cx="534377" cy="259045"/>
    <xdr:sp macro="" textlink="">
      <xdr:nvSpPr>
        <xdr:cNvPr id="500" name="テキスト ボックス 499"/>
        <xdr:cNvSpPr txBox="1"/>
      </xdr:nvSpPr>
      <xdr:spPr>
        <a:xfrm>
          <a:off x="7594111" y="157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67697</xdr:rowOff>
    </xdr:from>
    <xdr:to>
      <xdr:col>36</xdr:col>
      <xdr:colOff>165100</xdr:colOff>
      <xdr:row>91</xdr:row>
      <xdr:rowOff>169297</xdr:rowOff>
    </xdr:to>
    <xdr:sp macro="" textlink="">
      <xdr:nvSpPr>
        <xdr:cNvPr id="501" name="楕円 500"/>
        <xdr:cNvSpPr/>
      </xdr:nvSpPr>
      <xdr:spPr>
        <a:xfrm>
          <a:off x="6921500" y="156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14374</xdr:rowOff>
    </xdr:from>
    <xdr:ext cx="599010" cy="259045"/>
    <xdr:sp macro="" textlink="">
      <xdr:nvSpPr>
        <xdr:cNvPr id="502" name="テキスト ボックス 501"/>
        <xdr:cNvSpPr txBox="1"/>
      </xdr:nvSpPr>
      <xdr:spPr>
        <a:xfrm>
          <a:off x="6672795" y="1544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5" name="テキスト ボックス 51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7" name="テキスト ボックス 51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9" name="テキスト ボックス 51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1" name="テキスト ボックス 52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9" name="直線コネクタ 528"/>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30"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31" name="直線コネクタ 530"/>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2"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3" name="直線コネクタ 532"/>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120106</xdr:rowOff>
    </xdr:from>
    <xdr:to>
      <xdr:col>85</xdr:col>
      <xdr:colOff>127000</xdr:colOff>
      <xdr:row>34</xdr:row>
      <xdr:rowOff>59363</xdr:rowOff>
    </xdr:to>
    <xdr:cxnSp macro="">
      <xdr:nvCxnSpPr>
        <xdr:cNvPr id="534" name="直線コネクタ 533"/>
        <xdr:cNvCxnSpPr/>
      </xdr:nvCxnSpPr>
      <xdr:spPr>
        <a:xfrm flipV="1">
          <a:off x="15481300" y="5777956"/>
          <a:ext cx="8382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5"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6" name="フローチャート: 判断 535"/>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59363</xdr:rowOff>
    </xdr:from>
    <xdr:to>
      <xdr:col>81</xdr:col>
      <xdr:colOff>50800</xdr:colOff>
      <xdr:row>34</xdr:row>
      <xdr:rowOff>61323</xdr:rowOff>
    </xdr:to>
    <xdr:cxnSp macro="">
      <xdr:nvCxnSpPr>
        <xdr:cNvPr id="537" name="直線コネクタ 536"/>
        <xdr:cNvCxnSpPr/>
      </xdr:nvCxnSpPr>
      <xdr:spPr>
        <a:xfrm flipV="1">
          <a:off x="14592300" y="588866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8" name="フローチャート: 判断 537"/>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9" name="テキスト ボックス 538"/>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76835</xdr:rowOff>
    </xdr:from>
    <xdr:to>
      <xdr:col>76</xdr:col>
      <xdr:colOff>114300</xdr:colOff>
      <xdr:row>34</xdr:row>
      <xdr:rowOff>61323</xdr:rowOff>
    </xdr:to>
    <xdr:cxnSp macro="">
      <xdr:nvCxnSpPr>
        <xdr:cNvPr id="540" name="直線コネクタ 539"/>
        <xdr:cNvCxnSpPr/>
      </xdr:nvCxnSpPr>
      <xdr:spPr>
        <a:xfrm>
          <a:off x="13703300" y="5734685"/>
          <a:ext cx="8890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41" name="フローチャート: 判断 540"/>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42" name="テキスト ボックス 541"/>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76835</xdr:rowOff>
    </xdr:from>
    <xdr:to>
      <xdr:col>71</xdr:col>
      <xdr:colOff>177800</xdr:colOff>
      <xdr:row>34</xdr:row>
      <xdr:rowOff>73896</xdr:rowOff>
    </xdr:to>
    <xdr:cxnSp macro="">
      <xdr:nvCxnSpPr>
        <xdr:cNvPr id="543" name="直線コネクタ 542"/>
        <xdr:cNvCxnSpPr/>
      </xdr:nvCxnSpPr>
      <xdr:spPr>
        <a:xfrm flipV="1">
          <a:off x="12814300" y="5734685"/>
          <a:ext cx="889000" cy="1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4" name="フローチャート: 判断 543"/>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5" name="テキスト ボックス 544"/>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6" name="フローチャート: 判断 545"/>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7" name="テキスト ボックス 546"/>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69306</xdr:rowOff>
    </xdr:from>
    <xdr:to>
      <xdr:col>85</xdr:col>
      <xdr:colOff>177800</xdr:colOff>
      <xdr:row>33</xdr:row>
      <xdr:rowOff>170906</xdr:rowOff>
    </xdr:to>
    <xdr:sp macro="" textlink="">
      <xdr:nvSpPr>
        <xdr:cNvPr id="553" name="楕円 552"/>
        <xdr:cNvSpPr/>
      </xdr:nvSpPr>
      <xdr:spPr>
        <a:xfrm>
          <a:off x="162687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92183</xdr:rowOff>
    </xdr:from>
    <xdr:ext cx="534377" cy="259045"/>
    <xdr:sp macro="" textlink="">
      <xdr:nvSpPr>
        <xdr:cNvPr id="554" name="消防費該当値テキスト"/>
        <xdr:cNvSpPr txBox="1"/>
      </xdr:nvSpPr>
      <xdr:spPr>
        <a:xfrm>
          <a:off x="16370300" y="5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8563</xdr:rowOff>
    </xdr:from>
    <xdr:to>
      <xdr:col>81</xdr:col>
      <xdr:colOff>101600</xdr:colOff>
      <xdr:row>34</xdr:row>
      <xdr:rowOff>110163</xdr:rowOff>
    </xdr:to>
    <xdr:sp macro="" textlink="">
      <xdr:nvSpPr>
        <xdr:cNvPr id="555" name="楕円 554"/>
        <xdr:cNvSpPr/>
      </xdr:nvSpPr>
      <xdr:spPr>
        <a:xfrm>
          <a:off x="15430500" y="58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126690</xdr:rowOff>
    </xdr:from>
    <xdr:ext cx="534377" cy="259045"/>
    <xdr:sp macro="" textlink="">
      <xdr:nvSpPr>
        <xdr:cNvPr id="556" name="テキスト ボックス 555"/>
        <xdr:cNvSpPr txBox="1"/>
      </xdr:nvSpPr>
      <xdr:spPr>
        <a:xfrm>
          <a:off x="15214111" y="56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10523</xdr:rowOff>
    </xdr:from>
    <xdr:to>
      <xdr:col>76</xdr:col>
      <xdr:colOff>165100</xdr:colOff>
      <xdr:row>34</xdr:row>
      <xdr:rowOff>112123</xdr:rowOff>
    </xdr:to>
    <xdr:sp macro="" textlink="">
      <xdr:nvSpPr>
        <xdr:cNvPr id="557" name="楕円 556"/>
        <xdr:cNvSpPr/>
      </xdr:nvSpPr>
      <xdr:spPr>
        <a:xfrm>
          <a:off x="14541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128650</xdr:rowOff>
    </xdr:from>
    <xdr:ext cx="534377" cy="259045"/>
    <xdr:sp macro="" textlink="">
      <xdr:nvSpPr>
        <xdr:cNvPr id="558" name="テキスト ボックス 557"/>
        <xdr:cNvSpPr txBox="1"/>
      </xdr:nvSpPr>
      <xdr:spPr>
        <a:xfrm>
          <a:off x="14325111" y="561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26035</xdr:rowOff>
    </xdr:from>
    <xdr:to>
      <xdr:col>72</xdr:col>
      <xdr:colOff>38100</xdr:colOff>
      <xdr:row>33</xdr:row>
      <xdr:rowOff>127635</xdr:rowOff>
    </xdr:to>
    <xdr:sp macro="" textlink="">
      <xdr:nvSpPr>
        <xdr:cNvPr id="559" name="楕円 558"/>
        <xdr:cNvSpPr/>
      </xdr:nvSpPr>
      <xdr:spPr>
        <a:xfrm>
          <a:off x="13652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144162</xdr:rowOff>
    </xdr:from>
    <xdr:ext cx="534377" cy="259045"/>
    <xdr:sp macro="" textlink="">
      <xdr:nvSpPr>
        <xdr:cNvPr id="560" name="テキスト ボックス 559"/>
        <xdr:cNvSpPr txBox="1"/>
      </xdr:nvSpPr>
      <xdr:spPr>
        <a:xfrm>
          <a:off x="13436111" y="545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23096</xdr:rowOff>
    </xdr:from>
    <xdr:to>
      <xdr:col>67</xdr:col>
      <xdr:colOff>101600</xdr:colOff>
      <xdr:row>34</xdr:row>
      <xdr:rowOff>124696</xdr:rowOff>
    </xdr:to>
    <xdr:sp macro="" textlink="">
      <xdr:nvSpPr>
        <xdr:cNvPr id="561" name="楕円 560"/>
        <xdr:cNvSpPr/>
      </xdr:nvSpPr>
      <xdr:spPr>
        <a:xfrm>
          <a:off x="12763500" y="58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141223</xdr:rowOff>
    </xdr:from>
    <xdr:ext cx="534377" cy="259045"/>
    <xdr:sp macro="" textlink="">
      <xdr:nvSpPr>
        <xdr:cNvPr id="562" name="テキスト ボックス 561"/>
        <xdr:cNvSpPr txBox="1"/>
      </xdr:nvSpPr>
      <xdr:spPr>
        <a:xfrm>
          <a:off x="12547111" y="562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5" name="直線コネクタ 584"/>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6"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7" name="直線コネクタ 586"/>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8"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9" name="直線コネクタ 588"/>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88128</xdr:rowOff>
    </xdr:from>
    <xdr:to>
      <xdr:col>85</xdr:col>
      <xdr:colOff>127000</xdr:colOff>
      <xdr:row>52</xdr:row>
      <xdr:rowOff>153896</xdr:rowOff>
    </xdr:to>
    <xdr:cxnSp macro="">
      <xdr:nvCxnSpPr>
        <xdr:cNvPr id="590" name="直線コネクタ 589"/>
        <xdr:cNvCxnSpPr/>
      </xdr:nvCxnSpPr>
      <xdr:spPr>
        <a:xfrm flipV="1">
          <a:off x="15481300" y="9003528"/>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91"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2" name="フローチャート: 判断 591"/>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153896</xdr:rowOff>
    </xdr:from>
    <xdr:to>
      <xdr:col>81</xdr:col>
      <xdr:colOff>50800</xdr:colOff>
      <xdr:row>58</xdr:row>
      <xdr:rowOff>71189</xdr:rowOff>
    </xdr:to>
    <xdr:cxnSp macro="">
      <xdr:nvCxnSpPr>
        <xdr:cNvPr id="593" name="直線コネクタ 592"/>
        <xdr:cNvCxnSpPr/>
      </xdr:nvCxnSpPr>
      <xdr:spPr>
        <a:xfrm flipV="1">
          <a:off x="14592300" y="9069296"/>
          <a:ext cx="889000" cy="9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4" name="フローチャート: 判断 593"/>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5" name="テキスト ボックス 594"/>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71189</xdr:rowOff>
    </xdr:from>
    <xdr:to>
      <xdr:col>76</xdr:col>
      <xdr:colOff>114300</xdr:colOff>
      <xdr:row>58</xdr:row>
      <xdr:rowOff>151176</xdr:rowOff>
    </xdr:to>
    <xdr:cxnSp macro="">
      <xdr:nvCxnSpPr>
        <xdr:cNvPr id="596" name="直線コネクタ 595"/>
        <xdr:cNvCxnSpPr/>
      </xdr:nvCxnSpPr>
      <xdr:spPr>
        <a:xfrm flipV="1">
          <a:off x="13703300" y="10015289"/>
          <a:ext cx="889000" cy="7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7" name="フローチャート: 判断 596"/>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8" name="テキスト ボックス 597"/>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106919</xdr:rowOff>
    </xdr:from>
    <xdr:to>
      <xdr:col>71</xdr:col>
      <xdr:colOff>177800</xdr:colOff>
      <xdr:row>58</xdr:row>
      <xdr:rowOff>151176</xdr:rowOff>
    </xdr:to>
    <xdr:cxnSp macro="">
      <xdr:nvCxnSpPr>
        <xdr:cNvPr id="599" name="直線コネクタ 598"/>
        <xdr:cNvCxnSpPr/>
      </xdr:nvCxnSpPr>
      <xdr:spPr>
        <a:xfrm>
          <a:off x="12814300" y="10051019"/>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600" name="フローチャート: 判断 599"/>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601" name="テキスト ボックス 600"/>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2" name="フローチャート: 判断 601"/>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3" name="テキスト ボックス 602"/>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37328</xdr:rowOff>
    </xdr:from>
    <xdr:to>
      <xdr:col>85</xdr:col>
      <xdr:colOff>177800</xdr:colOff>
      <xdr:row>52</xdr:row>
      <xdr:rowOff>138928</xdr:rowOff>
    </xdr:to>
    <xdr:sp macro="" textlink="">
      <xdr:nvSpPr>
        <xdr:cNvPr id="609" name="楕円 608"/>
        <xdr:cNvSpPr/>
      </xdr:nvSpPr>
      <xdr:spPr>
        <a:xfrm>
          <a:off x="16268700" y="89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123705</xdr:rowOff>
    </xdr:from>
    <xdr:ext cx="534377" cy="259045"/>
    <xdr:sp macro="" textlink="">
      <xdr:nvSpPr>
        <xdr:cNvPr id="610" name="教育費該当値テキスト"/>
        <xdr:cNvSpPr txBox="1"/>
      </xdr:nvSpPr>
      <xdr:spPr>
        <a:xfrm>
          <a:off x="16370300" y="8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103096</xdr:rowOff>
    </xdr:from>
    <xdr:to>
      <xdr:col>81</xdr:col>
      <xdr:colOff>101600</xdr:colOff>
      <xdr:row>53</xdr:row>
      <xdr:rowOff>33246</xdr:rowOff>
    </xdr:to>
    <xdr:sp macro="" textlink="">
      <xdr:nvSpPr>
        <xdr:cNvPr id="611" name="楕円 610"/>
        <xdr:cNvSpPr/>
      </xdr:nvSpPr>
      <xdr:spPr>
        <a:xfrm>
          <a:off x="15430500" y="90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49773</xdr:rowOff>
    </xdr:from>
    <xdr:ext cx="534377" cy="259045"/>
    <xdr:sp macro="" textlink="">
      <xdr:nvSpPr>
        <xdr:cNvPr id="612" name="テキスト ボックス 611"/>
        <xdr:cNvSpPr txBox="1"/>
      </xdr:nvSpPr>
      <xdr:spPr>
        <a:xfrm>
          <a:off x="15214111" y="87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20389</xdr:rowOff>
    </xdr:from>
    <xdr:to>
      <xdr:col>76</xdr:col>
      <xdr:colOff>165100</xdr:colOff>
      <xdr:row>58</xdr:row>
      <xdr:rowOff>121989</xdr:rowOff>
    </xdr:to>
    <xdr:sp macro="" textlink="">
      <xdr:nvSpPr>
        <xdr:cNvPr id="613" name="楕円 612"/>
        <xdr:cNvSpPr/>
      </xdr:nvSpPr>
      <xdr:spPr>
        <a:xfrm>
          <a:off x="14541500" y="99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138516</xdr:rowOff>
    </xdr:from>
    <xdr:ext cx="534377" cy="259045"/>
    <xdr:sp macro="" textlink="">
      <xdr:nvSpPr>
        <xdr:cNvPr id="614" name="テキスト ボックス 613"/>
        <xdr:cNvSpPr txBox="1"/>
      </xdr:nvSpPr>
      <xdr:spPr>
        <a:xfrm>
          <a:off x="14325111" y="97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100376</xdr:rowOff>
    </xdr:from>
    <xdr:to>
      <xdr:col>72</xdr:col>
      <xdr:colOff>38100</xdr:colOff>
      <xdr:row>59</xdr:row>
      <xdr:rowOff>30526</xdr:rowOff>
    </xdr:to>
    <xdr:sp macro="" textlink="">
      <xdr:nvSpPr>
        <xdr:cNvPr id="615" name="楕円 614"/>
        <xdr:cNvSpPr/>
      </xdr:nvSpPr>
      <xdr:spPr>
        <a:xfrm>
          <a:off x="13652500" y="100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21653</xdr:rowOff>
    </xdr:from>
    <xdr:ext cx="534377" cy="259045"/>
    <xdr:sp macro="" textlink="">
      <xdr:nvSpPr>
        <xdr:cNvPr id="616" name="テキスト ボックス 615"/>
        <xdr:cNvSpPr txBox="1"/>
      </xdr:nvSpPr>
      <xdr:spPr>
        <a:xfrm>
          <a:off x="13436111" y="101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56119</xdr:rowOff>
    </xdr:from>
    <xdr:to>
      <xdr:col>67</xdr:col>
      <xdr:colOff>101600</xdr:colOff>
      <xdr:row>58</xdr:row>
      <xdr:rowOff>157719</xdr:rowOff>
    </xdr:to>
    <xdr:sp macro="" textlink="">
      <xdr:nvSpPr>
        <xdr:cNvPr id="617" name="楕円 616"/>
        <xdr:cNvSpPr/>
      </xdr:nvSpPr>
      <xdr:spPr>
        <a:xfrm>
          <a:off x="12763500" y="100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2796</xdr:rowOff>
    </xdr:from>
    <xdr:ext cx="534377" cy="259045"/>
    <xdr:sp macro="" textlink="">
      <xdr:nvSpPr>
        <xdr:cNvPr id="618" name="テキスト ボックス 617"/>
        <xdr:cNvSpPr txBox="1"/>
      </xdr:nvSpPr>
      <xdr:spPr>
        <a:xfrm>
          <a:off x="12547111" y="97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146483</xdr:rowOff>
    </xdr:from>
    <xdr:to>
      <xdr:col>85</xdr:col>
      <xdr:colOff>127000</xdr:colOff>
      <xdr:row>78</xdr:row>
      <xdr:rowOff>167970</xdr:rowOff>
    </xdr:to>
    <xdr:cxnSp macro="">
      <xdr:nvCxnSpPr>
        <xdr:cNvPr id="647" name="直線コネクタ 646"/>
        <xdr:cNvCxnSpPr/>
      </xdr:nvCxnSpPr>
      <xdr:spPr>
        <a:xfrm>
          <a:off x="15481300" y="13348133"/>
          <a:ext cx="838200" cy="19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4369</xdr:rowOff>
    </xdr:from>
    <xdr:to>
      <xdr:col>81</xdr:col>
      <xdr:colOff>50800</xdr:colOff>
      <xdr:row>77</xdr:row>
      <xdr:rowOff>146483</xdr:rowOff>
    </xdr:to>
    <xdr:cxnSp macro="">
      <xdr:nvCxnSpPr>
        <xdr:cNvPr id="650" name="直線コネクタ 649"/>
        <xdr:cNvCxnSpPr/>
      </xdr:nvCxnSpPr>
      <xdr:spPr>
        <a:xfrm>
          <a:off x="14592300" y="13206019"/>
          <a:ext cx="889000" cy="1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24426</xdr:rowOff>
    </xdr:from>
    <xdr:ext cx="378565" cy="259045"/>
    <xdr:sp macro="" textlink="">
      <xdr:nvSpPr>
        <xdr:cNvPr id="652" name="テキスト ボックス 651"/>
        <xdr:cNvSpPr txBox="1"/>
      </xdr:nvSpPr>
      <xdr:spPr>
        <a:xfrm>
          <a:off x="15292017" y="1356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102133</xdr:rowOff>
    </xdr:from>
    <xdr:to>
      <xdr:col>76</xdr:col>
      <xdr:colOff>114300</xdr:colOff>
      <xdr:row>77</xdr:row>
      <xdr:rowOff>4369</xdr:rowOff>
    </xdr:to>
    <xdr:cxnSp macro="">
      <xdr:nvCxnSpPr>
        <xdr:cNvPr id="653" name="直線コネクタ 652"/>
        <xdr:cNvCxnSpPr/>
      </xdr:nvCxnSpPr>
      <xdr:spPr>
        <a:xfrm>
          <a:off x="13703300" y="13132333"/>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24731</xdr:rowOff>
    </xdr:from>
    <xdr:ext cx="378565" cy="259045"/>
    <xdr:sp macro="" textlink="">
      <xdr:nvSpPr>
        <xdr:cNvPr id="655" name="テキスト ボックス 654"/>
        <xdr:cNvSpPr txBox="1"/>
      </xdr:nvSpPr>
      <xdr:spPr>
        <a:xfrm>
          <a:off x="14403017" y="1356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107467</xdr:rowOff>
    </xdr:from>
    <xdr:to>
      <xdr:col>71</xdr:col>
      <xdr:colOff>177800</xdr:colOff>
      <xdr:row>76</xdr:row>
      <xdr:rowOff>102133</xdr:rowOff>
    </xdr:to>
    <xdr:cxnSp macro="">
      <xdr:nvCxnSpPr>
        <xdr:cNvPr id="656" name="直線コネクタ 655"/>
        <xdr:cNvCxnSpPr/>
      </xdr:nvCxnSpPr>
      <xdr:spPr>
        <a:xfrm>
          <a:off x="12814300" y="12966217"/>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8" name="テキスト ボックス 657"/>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28236</xdr:rowOff>
    </xdr:from>
    <xdr:ext cx="378565" cy="259045"/>
    <xdr:sp macro="" textlink="">
      <xdr:nvSpPr>
        <xdr:cNvPr id="660" name="テキスト ボックス 659"/>
        <xdr:cNvSpPr txBox="1"/>
      </xdr:nvSpPr>
      <xdr:spPr>
        <a:xfrm>
          <a:off x="12625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117170</xdr:rowOff>
    </xdr:from>
    <xdr:to>
      <xdr:col>85</xdr:col>
      <xdr:colOff>177800</xdr:colOff>
      <xdr:row>79</xdr:row>
      <xdr:rowOff>47320</xdr:rowOff>
    </xdr:to>
    <xdr:sp macro="" textlink="">
      <xdr:nvSpPr>
        <xdr:cNvPr id="666" name="楕円 665"/>
        <xdr:cNvSpPr/>
      </xdr:nvSpPr>
      <xdr:spPr>
        <a:xfrm>
          <a:off x="162687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33189</xdr:rowOff>
    </xdr:from>
    <xdr:ext cx="378565" cy="259045"/>
    <xdr:sp macro="" textlink="">
      <xdr:nvSpPr>
        <xdr:cNvPr id="667" name="災害復旧費該当値テキスト"/>
        <xdr:cNvSpPr txBox="1"/>
      </xdr:nvSpPr>
      <xdr:spPr>
        <a:xfrm>
          <a:off x="16370300" y="1340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95683</xdr:rowOff>
    </xdr:from>
    <xdr:to>
      <xdr:col>81</xdr:col>
      <xdr:colOff>101600</xdr:colOff>
      <xdr:row>78</xdr:row>
      <xdr:rowOff>25833</xdr:rowOff>
    </xdr:to>
    <xdr:sp macro="" textlink="">
      <xdr:nvSpPr>
        <xdr:cNvPr id="668" name="楕円 667"/>
        <xdr:cNvSpPr/>
      </xdr:nvSpPr>
      <xdr:spPr>
        <a:xfrm>
          <a:off x="15430500" y="132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42360</xdr:rowOff>
    </xdr:from>
    <xdr:ext cx="469744" cy="259045"/>
    <xdr:sp macro="" textlink="">
      <xdr:nvSpPr>
        <xdr:cNvPr id="669" name="テキスト ボックス 668"/>
        <xdr:cNvSpPr txBox="1"/>
      </xdr:nvSpPr>
      <xdr:spPr>
        <a:xfrm>
          <a:off x="15246428" y="130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125019</xdr:rowOff>
    </xdr:from>
    <xdr:to>
      <xdr:col>76</xdr:col>
      <xdr:colOff>165100</xdr:colOff>
      <xdr:row>77</xdr:row>
      <xdr:rowOff>55169</xdr:rowOff>
    </xdr:to>
    <xdr:sp macro="" textlink="">
      <xdr:nvSpPr>
        <xdr:cNvPr id="670" name="楕円 669"/>
        <xdr:cNvSpPr/>
      </xdr:nvSpPr>
      <xdr:spPr>
        <a:xfrm>
          <a:off x="14541500" y="131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71696</xdr:rowOff>
    </xdr:from>
    <xdr:ext cx="469744" cy="259045"/>
    <xdr:sp macro="" textlink="">
      <xdr:nvSpPr>
        <xdr:cNvPr id="671" name="テキスト ボックス 670"/>
        <xdr:cNvSpPr txBox="1"/>
      </xdr:nvSpPr>
      <xdr:spPr>
        <a:xfrm>
          <a:off x="14357428" y="129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51333</xdr:rowOff>
    </xdr:from>
    <xdr:to>
      <xdr:col>72</xdr:col>
      <xdr:colOff>38100</xdr:colOff>
      <xdr:row>76</xdr:row>
      <xdr:rowOff>152933</xdr:rowOff>
    </xdr:to>
    <xdr:sp macro="" textlink="">
      <xdr:nvSpPr>
        <xdr:cNvPr id="672" name="楕円 671"/>
        <xdr:cNvSpPr/>
      </xdr:nvSpPr>
      <xdr:spPr>
        <a:xfrm>
          <a:off x="13652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169460</xdr:rowOff>
    </xdr:from>
    <xdr:ext cx="469744" cy="259045"/>
    <xdr:sp macro="" textlink="">
      <xdr:nvSpPr>
        <xdr:cNvPr id="673" name="テキスト ボックス 672"/>
        <xdr:cNvSpPr txBox="1"/>
      </xdr:nvSpPr>
      <xdr:spPr>
        <a:xfrm>
          <a:off x="13468428" y="128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56667</xdr:rowOff>
    </xdr:from>
    <xdr:to>
      <xdr:col>67</xdr:col>
      <xdr:colOff>101600</xdr:colOff>
      <xdr:row>75</xdr:row>
      <xdr:rowOff>158266</xdr:rowOff>
    </xdr:to>
    <xdr:sp macro="" textlink="">
      <xdr:nvSpPr>
        <xdr:cNvPr id="674" name="楕円 673"/>
        <xdr:cNvSpPr/>
      </xdr:nvSpPr>
      <xdr:spPr>
        <a:xfrm>
          <a:off x="12763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3344</xdr:rowOff>
    </xdr:from>
    <xdr:ext cx="469744" cy="259045"/>
    <xdr:sp macro="" textlink="">
      <xdr:nvSpPr>
        <xdr:cNvPr id="675" name="テキスト ボックス 674"/>
        <xdr:cNvSpPr txBox="1"/>
      </xdr:nvSpPr>
      <xdr:spPr>
        <a:xfrm>
          <a:off x="12579428" y="126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93160</xdr:rowOff>
    </xdr:from>
    <xdr:to>
      <xdr:col>85</xdr:col>
      <xdr:colOff>127000</xdr:colOff>
      <xdr:row>97</xdr:row>
      <xdr:rowOff>94971</xdr:rowOff>
    </xdr:to>
    <xdr:cxnSp macro="">
      <xdr:nvCxnSpPr>
        <xdr:cNvPr id="705" name="直線コネクタ 704"/>
        <xdr:cNvCxnSpPr/>
      </xdr:nvCxnSpPr>
      <xdr:spPr>
        <a:xfrm>
          <a:off x="15481300" y="16723810"/>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6"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20219</xdr:rowOff>
    </xdr:from>
    <xdr:to>
      <xdr:col>81</xdr:col>
      <xdr:colOff>50800</xdr:colOff>
      <xdr:row>97</xdr:row>
      <xdr:rowOff>93160</xdr:rowOff>
    </xdr:to>
    <xdr:cxnSp macro="">
      <xdr:nvCxnSpPr>
        <xdr:cNvPr id="708" name="直線コネクタ 707"/>
        <xdr:cNvCxnSpPr/>
      </xdr:nvCxnSpPr>
      <xdr:spPr>
        <a:xfrm>
          <a:off x="14592300" y="16650869"/>
          <a:ext cx="889000" cy="7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10" name="テキスト ボックス 709"/>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20219</xdr:rowOff>
    </xdr:from>
    <xdr:to>
      <xdr:col>76</xdr:col>
      <xdr:colOff>114300</xdr:colOff>
      <xdr:row>97</xdr:row>
      <xdr:rowOff>52946</xdr:rowOff>
    </xdr:to>
    <xdr:cxnSp macro="">
      <xdr:nvCxnSpPr>
        <xdr:cNvPr id="711" name="直線コネクタ 710"/>
        <xdr:cNvCxnSpPr/>
      </xdr:nvCxnSpPr>
      <xdr:spPr>
        <a:xfrm flipV="1">
          <a:off x="13703300" y="16650869"/>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3" name="テキスト ボックス 712"/>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52946</xdr:rowOff>
    </xdr:from>
    <xdr:to>
      <xdr:col>71</xdr:col>
      <xdr:colOff>177800</xdr:colOff>
      <xdr:row>97</xdr:row>
      <xdr:rowOff>54299</xdr:rowOff>
    </xdr:to>
    <xdr:cxnSp macro="">
      <xdr:nvCxnSpPr>
        <xdr:cNvPr id="714" name="直線コネクタ 713"/>
        <xdr:cNvCxnSpPr/>
      </xdr:nvCxnSpPr>
      <xdr:spPr>
        <a:xfrm flipV="1">
          <a:off x="12814300" y="1668359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6" name="テキスト ボックス 715"/>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8" name="テキスト ボックス 717"/>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44171</xdr:rowOff>
    </xdr:from>
    <xdr:to>
      <xdr:col>85</xdr:col>
      <xdr:colOff>177800</xdr:colOff>
      <xdr:row>97</xdr:row>
      <xdr:rowOff>145771</xdr:rowOff>
    </xdr:to>
    <xdr:sp macro="" textlink="">
      <xdr:nvSpPr>
        <xdr:cNvPr id="724" name="楕円 723"/>
        <xdr:cNvSpPr/>
      </xdr:nvSpPr>
      <xdr:spPr>
        <a:xfrm>
          <a:off x="16268700" y="166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22598</xdr:rowOff>
    </xdr:from>
    <xdr:ext cx="534377" cy="259045"/>
    <xdr:sp macro="" textlink="">
      <xdr:nvSpPr>
        <xdr:cNvPr id="725" name="公債費該当値テキスト"/>
        <xdr:cNvSpPr txBox="1"/>
      </xdr:nvSpPr>
      <xdr:spPr>
        <a:xfrm>
          <a:off x="16370300" y="166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42360</xdr:rowOff>
    </xdr:from>
    <xdr:to>
      <xdr:col>81</xdr:col>
      <xdr:colOff>101600</xdr:colOff>
      <xdr:row>97</xdr:row>
      <xdr:rowOff>143960</xdr:rowOff>
    </xdr:to>
    <xdr:sp macro="" textlink="">
      <xdr:nvSpPr>
        <xdr:cNvPr id="726" name="楕円 725"/>
        <xdr:cNvSpPr/>
      </xdr:nvSpPr>
      <xdr:spPr>
        <a:xfrm>
          <a:off x="15430500" y="166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135087</xdr:rowOff>
    </xdr:from>
    <xdr:ext cx="534377" cy="259045"/>
    <xdr:sp macro="" textlink="">
      <xdr:nvSpPr>
        <xdr:cNvPr id="727" name="テキスト ボックス 726"/>
        <xdr:cNvSpPr txBox="1"/>
      </xdr:nvSpPr>
      <xdr:spPr>
        <a:xfrm>
          <a:off x="15214111" y="167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140869</xdr:rowOff>
    </xdr:from>
    <xdr:to>
      <xdr:col>76</xdr:col>
      <xdr:colOff>165100</xdr:colOff>
      <xdr:row>97</xdr:row>
      <xdr:rowOff>71019</xdr:rowOff>
    </xdr:to>
    <xdr:sp macro="" textlink="">
      <xdr:nvSpPr>
        <xdr:cNvPr id="728" name="楕円 727"/>
        <xdr:cNvSpPr/>
      </xdr:nvSpPr>
      <xdr:spPr>
        <a:xfrm>
          <a:off x="14541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87546</xdr:rowOff>
    </xdr:from>
    <xdr:ext cx="534377" cy="259045"/>
    <xdr:sp macro="" textlink="">
      <xdr:nvSpPr>
        <xdr:cNvPr id="729" name="テキスト ボックス 728"/>
        <xdr:cNvSpPr txBox="1"/>
      </xdr:nvSpPr>
      <xdr:spPr>
        <a:xfrm>
          <a:off x="14325111" y="1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2146</xdr:rowOff>
    </xdr:from>
    <xdr:to>
      <xdr:col>72</xdr:col>
      <xdr:colOff>38100</xdr:colOff>
      <xdr:row>97</xdr:row>
      <xdr:rowOff>103746</xdr:rowOff>
    </xdr:to>
    <xdr:sp macro="" textlink="">
      <xdr:nvSpPr>
        <xdr:cNvPr id="730" name="楕円 729"/>
        <xdr:cNvSpPr/>
      </xdr:nvSpPr>
      <xdr:spPr>
        <a:xfrm>
          <a:off x="13652500" y="166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94873</xdr:rowOff>
    </xdr:from>
    <xdr:ext cx="534377" cy="259045"/>
    <xdr:sp macro="" textlink="">
      <xdr:nvSpPr>
        <xdr:cNvPr id="731" name="テキスト ボックス 730"/>
        <xdr:cNvSpPr txBox="1"/>
      </xdr:nvSpPr>
      <xdr:spPr>
        <a:xfrm>
          <a:off x="13436111"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3499</xdr:rowOff>
    </xdr:from>
    <xdr:to>
      <xdr:col>67</xdr:col>
      <xdr:colOff>101600</xdr:colOff>
      <xdr:row>97</xdr:row>
      <xdr:rowOff>105099</xdr:rowOff>
    </xdr:to>
    <xdr:sp macro="" textlink="">
      <xdr:nvSpPr>
        <xdr:cNvPr id="732" name="楕円 731"/>
        <xdr:cNvSpPr/>
      </xdr:nvSpPr>
      <xdr:spPr>
        <a:xfrm>
          <a:off x="12763500" y="166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96226</xdr:rowOff>
    </xdr:from>
    <xdr:ext cx="534377" cy="259045"/>
    <xdr:sp macro="" textlink="">
      <xdr:nvSpPr>
        <xdr:cNvPr id="733" name="テキスト ボックス 732"/>
        <xdr:cNvSpPr txBox="1"/>
      </xdr:nvSpPr>
      <xdr:spPr>
        <a:xfrm>
          <a:off x="12547111" y="167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9" name="テキスト ボックス 74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51" name="テキスト ボックス 75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61671</xdr:rowOff>
    </xdr:from>
    <xdr:to>
      <xdr:col>116</xdr:col>
      <xdr:colOff>62864</xdr:colOff>
      <xdr:row>39</xdr:row>
      <xdr:rowOff>44450</xdr:rowOff>
    </xdr:to>
    <xdr:cxnSp macro="">
      <xdr:nvCxnSpPr>
        <xdr:cNvPr id="757" name="直線コネクタ 756"/>
        <xdr:cNvCxnSpPr/>
      </xdr:nvCxnSpPr>
      <xdr:spPr>
        <a:xfrm flipV="1">
          <a:off x="22159595" y="5719521"/>
          <a:ext cx="1269" cy="1011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8348</xdr:rowOff>
    </xdr:from>
    <xdr:ext cx="534377" cy="259045"/>
    <xdr:sp macro="" textlink="">
      <xdr:nvSpPr>
        <xdr:cNvPr id="760" name="諸支出金最大値テキスト"/>
        <xdr:cNvSpPr txBox="1"/>
      </xdr:nvSpPr>
      <xdr:spPr>
        <a:xfrm>
          <a:off x="22212300" y="54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61671</xdr:rowOff>
    </xdr:from>
    <xdr:to>
      <xdr:col>116</xdr:col>
      <xdr:colOff>152400</xdr:colOff>
      <xdr:row>33</xdr:row>
      <xdr:rowOff>61671</xdr:rowOff>
    </xdr:to>
    <xdr:cxnSp macro="">
      <xdr:nvCxnSpPr>
        <xdr:cNvPr id="761" name="直線コネクタ 760"/>
        <xdr:cNvCxnSpPr/>
      </xdr:nvCxnSpPr>
      <xdr:spPr>
        <a:xfrm>
          <a:off x="22072600" y="571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161188</xdr:rowOff>
    </xdr:from>
    <xdr:to>
      <xdr:col>116</xdr:col>
      <xdr:colOff>63500</xdr:colOff>
      <xdr:row>37</xdr:row>
      <xdr:rowOff>2083</xdr:rowOff>
    </xdr:to>
    <xdr:cxnSp macro="">
      <xdr:nvCxnSpPr>
        <xdr:cNvPr id="762" name="直線コネクタ 761"/>
        <xdr:cNvCxnSpPr/>
      </xdr:nvCxnSpPr>
      <xdr:spPr>
        <a:xfrm>
          <a:off x="21323300" y="6333388"/>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45381</xdr:rowOff>
    </xdr:from>
    <xdr:ext cx="469744" cy="259045"/>
    <xdr:sp macro="" textlink="">
      <xdr:nvSpPr>
        <xdr:cNvPr id="763" name="諸支出金平均値テキスト"/>
        <xdr:cNvSpPr txBox="1"/>
      </xdr:nvSpPr>
      <xdr:spPr>
        <a:xfrm>
          <a:off x="22212300" y="6389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66954</xdr:rowOff>
    </xdr:from>
    <xdr:to>
      <xdr:col>116</xdr:col>
      <xdr:colOff>114300</xdr:colOff>
      <xdr:row>37</xdr:row>
      <xdr:rowOff>168554</xdr:rowOff>
    </xdr:to>
    <xdr:sp macro="" textlink="">
      <xdr:nvSpPr>
        <xdr:cNvPr id="764" name="フローチャート: 判断 763"/>
        <xdr:cNvSpPr/>
      </xdr:nvSpPr>
      <xdr:spPr>
        <a:xfrm>
          <a:off x="22110700" y="64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96190</xdr:rowOff>
    </xdr:from>
    <xdr:to>
      <xdr:col>111</xdr:col>
      <xdr:colOff>177800</xdr:colOff>
      <xdr:row>36</xdr:row>
      <xdr:rowOff>161188</xdr:rowOff>
    </xdr:to>
    <xdr:cxnSp macro="">
      <xdr:nvCxnSpPr>
        <xdr:cNvPr id="765" name="直線コネクタ 764"/>
        <xdr:cNvCxnSpPr/>
      </xdr:nvCxnSpPr>
      <xdr:spPr>
        <a:xfrm>
          <a:off x="20434300" y="6268390"/>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49733</xdr:rowOff>
    </xdr:from>
    <xdr:to>
      <xdr:col>112</xdr:col>
      <xdr:colOff>38100</xdr:colOff>
      <xdr:row>37</xdr:row>
      <xdr:rowOff>151333</xdr:rowOff>
    </xdr:to>
    <xdr:sp macro="" textlink="">
      <xdr:nvSpPr>
        <xdr:cNvPr id="766" name="フローチャート: 判断 765"/>
        <xdr:cNvSpPr/>
      </xdr:nvSpPr>
      <xdr:spPr>
        <a:xfrm>
          <a:off x="21272500" y="639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142460</xdr:rowOff>
    </xdr:from>
    <xdr:ext cx="469744" cy="259045"/>
    <xdr:sp macro="" textlink="">
      <xdr:nvSpPr>
        <xdr:cNvPr id="767" name="テキスト ボックス 766"/>
        <xdr:cNvSpPr txBox="1"/>
      </xdr:nvSpPr>
      <xdr:spPr>
        <a:xfrm>
          <a:off x="21088428" y="648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90703</xdr:rowOff>
    </xdr:from>
    <xdr:to>
      <xdr:col>107</xdr:col>
      <xdr:colOff>50800</xdr:colOff>
      <xdr:row>36</xdr:row>
      <xdr:rowOff>96190</xdr:rowOff>
    </xdr:to>
    <xdr:cxnSp macro="">
      <xdr:nvCxnSpPr>
        <xdr:cNvPr id="768" name="直線コネクタ 767"/>
        <xdr:cNvCxnSpPr/>
      </xdr:nvCxnSpPr>
      <xdr:spPr>
        <a:xfrm>
          <a:off x="19545300" y="5405653"/>
          <a:ext cx="889000" cy="8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33426</xdr:rowOff>
    </xdr:from>
    <xdr:to>
      <xdr:col>107</xdr:col>
      <xdr:colOff>101600</xdr:colOff>
      <xdr:row>37</xdr:row>
      <xdr:rowOff>135026</xdr:rowOff>
    </xdr:to>
    <xdr:sp macro="" textlink="">
      <xdr:nvSpPr>
        <xdr:cNvPr id="769" name="フローチャート: 判断 768"/>
        <xdr:cNvSpPr/>
      </xdr:nvSpPr>
      <xdr:spPr>
        <a:xfrm>
          <a:off x="20383500" y="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126154</xdr:rowOff>
    </xdr:from>
    <xdr:ext cx="469744" cy="259045"/>
    <xdr:sp macro="" textlink="">
      <xdr:nvSpPr>
        <xdr:cNvPr id="770" name="テキスト ボックス 769"/>
        <xdr:cNvSpPr txBox="1"/>
      </xdr:nvSpPr>
      <xdr:spPr>
        <a:xfrm>
          <a:off x="20199428"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80797</xdr:rowOff>
    </xdr:from>
    <xdr:to>
      <xdr:col>102</xdr:col>
      <xdr:colOff>114300</xdr:colOff>
      <xdr:row>31</xdr:row>
      <xdr:rowOff>90703</xdr:rowOff>
    </xdr:to>
    <xdr:cxnSp macro="">
      <xdr:nvCxnSpPr>
        <xdr:cNvPr id="771" name="直線コネクタ 770"/>
        <xdr:cNvCxnSpPr/>
      </xdr:nvCxnSpPr>
      <xdr:spPr>
        <a:xfrm>
          <a:off x="18656300" y="5224297"/>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163043</xdr:rowOff>
    </xdr:from>
    <xdr:to>
      <xdr:col>102</xdr:col>
      <xdr:colOff>165100</xdr:colOff>
      <xdr:row>37</xdr:row>
      <xdr:rowOff>93193</xdr:rowOff>
    </xdr:to>
    <xdr:sp macro="" textlink="">
      <xdr:nvSpPr>
        <xdr:cNvPr id="772" name="フローチャート: 判断 771"/>
        <xdr:cNvSpPr/>
      </xdr:nvSpPr>
      <xdr:spPr>
        <a:xfrm>
          <a:off x="19494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84320</xdr:rowOff>
    </xdr:from>
    <xdr:ext cx="469744" cy="259045"/>
    <xdr:sp macro="" textlink="">
      <xdr:nvSpPr>
        <xdr:cNvPr id="773" name="テキスト ボックス 772"/>
        <xdr:cNvSpPr txBox="1"/>
      </xdr:nvSpPr>
      <xdr:spPr>
        <a:xfrm>
          <a:off x="19310428" y="64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76556</xdr:rowOff>
    </xdr:from>
    <xdr:to>
      <xdr:col>98</xdr:col>
      <xdr:colOff>38100</xdr:colOff>
      <xdr:row>37</xdr:row>
      <xdr:rowOff>6706</xdr:rowOff>
    </xdr:to>
    <xdr:sp macro="" textlink="">
      <xdr:nvSpPr>
        <xdr:cNvPr id="774" name="フローチャート: 判断 773"/>
        <xdr:cNvSpPr/>
      </xdr:nvSpPr>
      <xdr:spPr>
        <a:xfrm>
          <a:off x="18605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169283</xdr:rowOff>
    </xdr:from>
    <xdr:ext cx="469744" cy="259045"/>
    <xdr:sp macro="" textlink="">
      <xdr:nvSpPr>
        <xdr:cNvPr id="775" name="テキスト ボックス 774"/>
        <xdr:cNvSpPr txBox="1"/>
      </xdr:nvSpPr>
      <xdr:spPr>
        <a:xfrm>
          <a:off x="18421428"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122733</xdr:rowOff>
    </xdr:from>
    <xdr:to>
      <xdr:col>116</xdr:col>
      <xdr:colOff>114300</xdr:colOff>
      <xdr:row>37</xdr:row>
      <xdr:rowOff>52883</xdr:rowOff>
    </xdr:to>
    <xdr:sp macro="" textlink="">
      <xdr:nvSpPr>
        <xdr:cNvPr id="781" name="楕円 780"/>
        <xdr:cNvSpPr/>
      </xdr:nvSpPr>
      <xdr:spPr>
        <a:xfrm>
          <a:off x="221107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145610</xdr:rowOff>
    </xdr:from>
    <xdr:ext cx="469744" cy="259045"/>
    <xdr:sp macro="" textlink="">
      <xdr:nvSpPr>
        <xdr:cNvPr id="782" name="諸支出金該当値テキスト"/>
        <xdr:cNvSpPr txBox="1"/>
      </xdr:nvSpPr>
      <xdr:spPr>
        <a:xfrm>
          <a:off x="22212300" y="61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110388</xdr:rowOff>
    </xdr:from>
    <xdr:to>
      <xdr:col>112</xdr:col>
      <xdr:colOff>38100</xdr:colOff>
      <xdr:row>37</xdr:row>
      <xdr:rowOff>40538</xdr:rowOff>
    </xdr:to>
    <xdr:sp macro="" textlink="">
      <xdr:nvSpPr>
        <xdr:cNvPr id="783" name="楕円 782"/>
        <xdr:cNvSpPr/>
      </xdr:nvSpPr>
      <xdr:spPr>
        <a:xfrm>
          <a:off x="21272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57065</xdr:rowOff>
    </xdr:from>
    <xdr:ext cx="469744" cy="259045"/>
    <xdr:sp macro="" textlink="">
      <xdr:nvSpPr>
        <xdr:cNvPr id="784" name="テキスト ボックス 783"/>
        <xdr:cNvSpPr txBox="1"/>
      </xdr:nvSpPr>
      <xdr:spPr>
        <a:xfrm>
          <a:off x="21088428" y="60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45390</xdr:rowOff>
    </xdr:from>
    <xdr:to>
      <xdr:col>107</xdr:col>
      <xdr:colOff>101600</xdr:colOff>
      <xdr:row>36</xdr:row>
      <xdr:rowOff>146990</xdr:rowOff>
    </xdr:to>
    <xdr:sp macro="" textlink="">
      <xdr:nvSpPr>
        <xdr:cNvPr id="785" name="楕円 784"/>
        <xdr:cNvSpPr/>
      </xdr:nvSpPr>
      <xdr:spPr>
        <a:xfrm>
          <a:off x="20383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163517</xdr:rowOff>
    </xdr:from>
    <xdr:ext cx="469744" cy="259045"/>
    <xdr:sp macro="" textlink="">
      <xdr:nvSpPr>
        <xdr:cNvPr id="786" name="テキスト ボックス 785"/>
        <xdr:cNvSpPr txBox="1"/>
      </xdr:nvSpPr>
      <xdr:spPr>
        <a:xfrm>
          <a:off x="20199428" y="59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39903</xdr:rowOff>
    </xdr:from>
    <xdr:to>
      <xdr:col>102</xdr:col>
      <xdr:colOff>165100</xdr:colOff>
      <xdr:row>31</xdr:row>
      <xdr:rowOff>141503</xdr:rowOff>
    </xdr:to>
    <xdr:sp macro="" textlink="">
      <xdr:nvSpPr>
        <xdr:cNvPr id="787" name="楕円 786"/>
        <xdr:cNvSpPr/>
      </xdr:nvSpPr>
      <xdr:spPr>
        <a:xfrm>
          <a:off x="19494500" y="53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158030</xdr:rowOff>
    </xdr:from>
    <xdr:ext cx="534377" cy="259045"/>
    <xdr:sp macro="" textlink="">
      <xdr:nvSpPr>
        <xdr:cNvPr id="788" name="テキスト ボックス 787"/>
        <xdr:cNvSpPr txBox="1"/>
      </xdr:nvSpPr>
      <xdr:spPr>
        <a:xfrm>
          <a:off x="19278111" y="513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29997</xdr:rowOff>
    </xdr:from>
    <xdr:to>
      <xdr:col>98</xdr:col>
      <xdr:colOff>38100</xdr:colOff>
      <xdr:row>30</xdr:row>
      <xdr:rowOff>131597</xdr:rowOff>
    </xdr:to>
    <xdr:sp macro="" textlink="">
      <xdr:nvSpPr>
        <xdr:cNvPr id="789" name="楕円 788"/>
        <xdr:cNvSpPr/>
      </xdr:nvSpPr>
      <xdr:spPr>
        <a:xfrm>
          <a:off x="18605500" y="51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148124</xdr:rowOff>
    </xdr:from>
    <xdr:ext cx="534377" cy="259045"/>
    <xdr:sp macro="" textlink="">
      <xdr:nvSpPr>
        <xdr:cNvPr id="790" name="テキスト ボックス 789"/>
        <xdr:cNvSpPr txBox="1"/>
      </xdr:nvSpPr>
      <xdr:spPr>
        <a:xfrm>
          <a:off x="18389111" y="49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・歳出総額は、昨年度比約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億円の減となっているが、これは総務費が減少したことなどによるものである。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・総務費が平成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年度決算から減となり、類似団体平均との差も縮小しているが、これは東日本大震災復興交付金基金への積み立てが減少したことによるものである。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・民生費は類似団体平均より低い状況が続いているが、これは他都市に比べて保護率や高齢化率が低い傾向にあることなどが要因と考えられる。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・教育費が平成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年度決算から増となっているが、これは学校建設費の増加などによるものである。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年度決算から減となり、類似団体平均との差も縮小しているが、これは復興事業に係る事業費の減少によるものである。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実質単年度収支に関する標準財政規模比が平成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0.65</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1.87</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1.98</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0.95</a:t>
          </a:r>
          <a:r>
            <a:rPr kumimoji="1" lang="ja-JP" altLang="en-US" sz="1100">
              <a:latin typeface="ＭＳ ゴシック" pitchFamily="49" charset="-128"/>
              <a:ea typeface="ＭＳ ゴシック" pitchFamily="49" charset="-128"/>
            </a:rPr>
            <a:t>％と変動している。平成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年度における実質収支は約</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億円となり、また財政調整基金を取り崩さなかったため、実質単年度収支も黒字に改善している。平成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年度決算では、実質収支は約</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億円と前年度と同程度であったが、財政調整基金残高の減少により、前年度比</a:t>
          </a:r>
          <a:r>
            <a:rPr kumimoji="1" lang="en-US" altLang="ja-JP" sz="1100">
              <a:latin typeface="ＭＳ ゴシック" pitchFamily="49" charset="-128"/>
              <a:ea typeface="ＭＳ ゴシック" pitchFamily="49" charset="-128"/>
            </a:rPr>
            <a:t>2.52</a:t>
          </a:r>
          <a:r>
            <a:rPr kumimoji="1" lang="ja-JP" altLang="en-US" sz="1100">
              <a:latin typeface="ＭＳ ゴシック" pitchFamily="49" charset="-128"/>
              <a:ea typeface="ＭＳ ゴシック" pitchFamily="49" charset="-128"/>
            </a:rPr>
            <a:t>ポイント低下となった。平成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年度決算では、実質収支は約</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億円と前年度と同程度であったが、財政調整基金残高の減少により、前年度比</a:t>
          </a:r>
          <a:r>
            <a:rPr kumimoji="1" lang="en-US" altLang="ja-JP" sz="1100">
              <a:latin typeface="ＭＳ ゴシック" pitchFamily="49" charset="-128"/>
              <a:ea typeface="ＭＳ ゴシック" pitchFamily="49" charset="-128"/>
            </a:rPr>
            <a:t>0.11</a:t>
          </a:r>
          <a:r>
            <a:rPr kumimoji="1" lang="ja-JP" altLang="en-US" sz="1100">
              <a:latin typeface="ＭＳ ゴシック" pitchFamily="49" charset="-128"/>
              <a:ea typeface="ＭＳ ゴシック" pitchFamily="49" charset="-128"/>
            </a:rPr>
            <a:t>ポイント低下となった。平成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年度決算では、実質収支は約</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億円と前年度と同程度であったが、財政調整基金取り崩し額の減少により、前年度比</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ポイント上昇した。</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会計ごとの実質収支の黒字／赤字について</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年度決算からは自動車運送事業会計のみ実質収支での赤字が発生している。（平成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年度の赤字額は▲</a:t>
          </a:r>
          <a:r>
            <a:rPr kumimoji="1" lang="en-US" altLang="ja-JP" sz="1400">
              <a:latin typeface="ＭＳ ゴシック" pitchFamily="49" charset="-128"/>
              <a:ea typeface="ＭＳ ゴシック" pitchFamily="49" charset="-128"/>
            </a:rPr>
            <a:t>439,012</a:t>
          </a:r>
          <a:r>
            <a:rPr kumimoji="1" lang="ja-JP" altLang="en-US" sz="1400">
              <a:latin typeface="ＭＳ ゴシック" pitchFamily="49" charset="-128"/>
              <a:ea typeface="ＭＳ ゴシック" pitchFamily="49" charset="-128"/>
            </a:rPr>
            <a:t>千円）</a:t>
          </a:r>
        </a:p>
        <a:p>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年度との比較について</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ポイント減少している。これは、国民健康保険事業特別会計において剰余金を基金に積み立てたことによる黒字額の減少等によるものである。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041009_&#20185;&#2148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108.5</v>
          </cell>
          <cell r="CN51">
            <v>101.1</v>
          </cell>
          <cell r="CV51">
            <v>85.5</v>
          </cell>
        </row>
        <row r="53">
          <cell r="CF53">
            <v>60.9</v>
          </cell>
          <cell r="CN53">
            <v>61.8</v>
          </cell>
          <cell r="CV53">
            <v>62</v>
          </cell>
        </row>
        <row r="55">
          <cell r="AN55" t="str">
            <v>類似団体内平均値</v>
          </cell>
          <cell r="CF55">
            <v>115.7</v>
          </cell>
          <cell r="CN55">
            <v>106</v>
          </cell>
          <cell r="CV55">
            <v>97.6</v>
          </cell>
        </row>
        <row r="57">
          <cell r="CF57">
            <v>61</v>
          </cell>
          <cell r="CN57">
            <v>62</v>
          </cell>
          <cell r="CV57">
            <v>62.8</v>
          </cell>
        </row>
        <row r="72">
          <cell r="BP72" t="str">
            <v>H26</v>
          </cell>
          <cell r="BX72" t="str">
            <v>H27</v>
          </cell>
          <cell r="CF72" t="str">
            <v>H28</v>
          </cell>
          <cell r="CN72" t="str">
            <v>H29</v>
          </cell>
          <cell r="CV72" t="str">
            <v>H30</v>
          </cell>
        </row>
        <row r="73">
          <cell r="AN73" t="str">
            <v>当該団体値</v>
          </cell>
          <cell r="BP73">
            <v>133.19999999999999</v>
          </cell>
          <cell r="BX73">
            <v>122.8</v>
          </cell>
          <cell r="CF73">
            <v>108.5</v>
          </cell>
          <cell r="CN73">
            <v>101.1</v>
          </cell>
          <cell r="CV73">
            <v>85.5</v>
          </cell>
        </row>
        <row r="75">
          <cell r="BP75">
            <v>10.8</v>
          </cell>
          <cell r="BX75">
            <v>9.8000000000000007</v>
          </cell>
          <cell r="CF75">
            <v>9.3000000000000007</v>
          </cell>
          <cell r="CN75">
            <v>8.1999999999999993</v>
          </cell>
          <cell r="CV75">
            <v>7.2</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513230780</v>
      </c>
      <c r="BO4" s="423"/>
      <c r="BP4" s="423"/>
      <c r="BQ4" s="423"/>
      <c r="BR4" s="423"/>
      <c r="BS4" s="423"/>
      <c r="BT4" s="423"/>
      <c r="BU4" s="424"/>
      <c r="BV4" s="422">
        <v>520511188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1.2</v>
      </c>
      <c r="CU4" s="604"/>
      <c r="CV4" s="604"/>
      <c r="CW4" s="604"/>
      <c r="CX4" s="604"/>
      <c r="CY4" s="604"/>
      <c r="CZ4" s="604"/>
      <c r="DA4" s="605"/>
      <c r="DB4" s="603">
        <v>1.3</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499855712</v>
      </c>
      <c r="BO5" s="428"/>
      <c r="BP5" s="428"/>
      <c r="BQ5" s="428"/>
      <c r="BR5" s="428"/>
      <c r="BS5" s="428"/>
      <c r="BT5" s="428"/>
      <c r="BU5" s="429"/>
      <c r="BV5" s="427">
        <v>504719654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97.4</v>
      </c>
      <c r="CU5" s="398"/>
      <c r="CV5" s="398"/>
      <c r="CW5" s="398"/>
      <c r="CX5" s="398"/>
      <c r="CY5" s="398"/>
      <c r="CZ5" s="398"/>
      <c r="DA5" s="399"/>
      <c r="DB5" s="397">
        <v>98.5</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13375068</v>
      </c>
      <c r="BO6" s="428"/>
      <c r="BP6" s="428"/>
      <c r="BQ6" s="428"/>
      <c r="BR6" s="428"/>
      <c r="BS6" s="428"/>
      <c r="BT6" s="428"/>
      <c r="BU6" s="429"/>
      <c r="BV6" s="427">
        <v>15791534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106.8</v>
      </c>
      <c r="CU6" s="578"/>
      <c r="CV6" s="578"/>
      <c r="CW6" s="578"/>
      <c r="CX6" s="578"/>
      <c r="CY6" s="578"/>
      <c r="CZ6" s="578"/>
      <c r="DA6" s="579"/>
      <c r="DB6" s="577">
        <v>108.2</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10063826</v>
      </c>
      <c r="BO7" s="428"/>
      <c r="BP7" s="428"/>
      <c r="BQ7" s="428"/>
      <c r="BR7" s="428"/>
      <c r="BS7" s="428"/>
      <c r="BT7" s="428"/>
      <c r="BU7" s="429"/>
      <c r="BV7" s="427">
        <v>12149034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276712919</v>
      </c>
      <c r="CU7" s="428"/>
      <c r="CV7" s="428"/>
      <c r="CW7" s="428"/>
      <c r="CX7" s="428"/>
      <c r="CY7" s="428"/>
      <c r="CZ7" s="428"/>
      <c r="DA7" s="429"/>
      <c r="DB7" s="427">
        <v>274096100</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3311242</v>
      </c>
      <c r="BO8" s="428"/>
      <c r="BP8" s="428"/>
      <c r="BQ8" s="428"/>
      <c r="BR8" s="428"/>
      <c r="BS8" s="428"/>
      <c r="BT8" s="428"/>
      <c r="BU8" s="429"/>
      <c r="BV8" s="427">
        <v>3642500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0.91</v>
      </c>
      <c r="CU8" s="541"/>
      <c r="CV8" s="541"/>
      <c r="CW8" s="541"/>
      <c r="CX8" s="541"/>
      <c r="CY8" s="541"/>
      <c r="CZ8" s="541"/>
      <c r="DA8" s="542"/>
      <c r="DB8" s="540">
        <v>0.91</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1082159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-331258</v>
      </c>
      <c r="BO9" s="428"/>
      <c r="BP9" s="428"/>
      <c r="BQ9" s="428"/>
      <c r="BR9" s="428"/>
      <c r="BS9" s="428"/>
      <c r="BT9" s="428"/>
      <c r="BU9" s="429"/>
      <c r="BV9" s="427">
        <v>332104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15.9</v>
      </c>
      <c r="CU9" s="398"/>
      <c r="CV9" s="398"/>
      <c r="CW9" s="398"/>
      <c r="CX9" s="398"/>
      <c r="CY9" s="398"/>
      <c r="CZ9" s="398"/>
      <c r="DA9" s="399"/>
      <c r="DB9" s="397">
        <v>16</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1045986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257824</v>
      </c>
      <c r="BO10" s="428"/>
      <c r="BP10" s="428"/>
      <c r="BQ10" s="428"/>
      <c r="BR10" s="428"/>
      <c r="BS10" s="428"/>
      <c r="BT10" s="428"/>
      <c r="BU10" s="429"/>
      <c r="BV10" s="427">
        <v>315384</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22829</v>
      </c>
      <c r="BO11" s="428"/>
      <c r="BP11" s="428"/>
      <c r="BQ11" s="428"/>
      <c r="BR11" s="428"/>
      <c r="BS11" s="428"/>
      <c r="BT11" s="428"/>
      <c r="BU11" s="429"/>
      <c r="BV11" s="427">
        <v>12467</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1062585</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2591540</v>
      </c>
      <c r="BO12" s="428"/>
      <c r="BP12" s="428"/>
      <c r="BQ12" s="428"/>
      <c r="BR12" s="428"/>
      <c r="BS12" s="428"/>
      <c r="BT12" s="428"/>
      <c r="BU12" s="429"/>
      <c r="BV12" s="427">
        <v>6076503</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136</v>
      </c>
      <c r="N13" s="528"/>
      <c r="O13" s="528"/>
      <c r="P13" s="528"/>
      <c r="Q13" s="529"/>
      <c r="R13" s="530">
        <v>1049702</v>
      </c>
      <c r="S13" s="531"/>
      <c r="T13" s="531"/>
      <c r="U13" s="531"/>
      <c r="V13" s="532"/>
      <c r="W13" s="518" t="s">
        <v>137</v>
      </c>
      <c r="X13" s="440"/>
      <c r="Y13" s="440"/>
      <c r="Z13" s="440"/>
      <c r="AA13" s="440"/>
      <c r="AB13" s="441"/>
      <c r="AC13" s="403">
        <v>3717</v>
      </c>
      <c r="AD13" s="404"/>
      <c r="AE13" s="404"/>
      <c r="AF13" s="404"/>
      <c r="AG13" s="405"/>
      <c r="AH13" s="403">
        <v>4005</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-2642145</v>
      </c>
      <c r="BO13" s="428"/>
      <c r="BP13" s="428"/>
      <c r="BQ13" s="428"/>
      <c r="BR13" s="428"/>
      <c r="BS13" s="428"/>
      <c r="BT13" s="428"/>
      <c r="BU13" s="429"/>
      <c r="BV13" s="427">
        <v>-5416548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7.2</v>
      </c>
      <c r="CU13" s="398"/>
      <c r="CV13" s="398"/>
      <c r="CW13" s="398"/>
      <c r="CX13" s="398"/>
      <c r="CY13" s="398"/>
      <c r="CZ13" s="398"/>
      <c r="DA13" s="399"/>
      <c r="DB13" s="397">
        <v>8.1999999999999993</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1060545</v>
      </c>
      <c r="S14" s="531"/>
      <c r="T14" s="531"/>
      <c r="U14" s="531"/>
      <c r="V14" s="532"/>
      <c r="W14" s="533"/>
      <c r="X14" s="443"/>
      <c r="Y14" s="443"/>
      <c r="Z14" s="443"/>
      <c r="AA14" s="443"/>
      <c r="AB14" s="444"/>
      <c r="AC14" s="523">
        <v>0.8</v>
      </c>
      <c r="AD14" s="524"/>
      <c r="AE14" s="524"/>
      <c r="AF14" s="524"/>
      <c r="AG14" s="525"/>
      <c r="AH14" s="523">
        <v>0.9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85.5</v>
      </c>
      <c r="CU14" s="535"/>
      <c r="CV14" s="535"/>
      <c r="CW14" s="535"/>
      <c r="CX14" s="535"/>
      <c r="CY14" s="535"/>
      <c r="CZ14" s="535"/>
      <c r="DA14" s="536"/>
      <c r="DB14" s="534">
        <v>101.1</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144</v>
      </c>
      <c r="N15" s="528"/>
      <c r="O15" s="528"/>
      <c r="P15" s="528"/>
      <c r="Q15" s="529"/>
      <c r="R15" s="530">
        <v>1048020</v>
      </c>
      <c r="S15" s="531"/>
      <c r="T15" s="531"/>
      <c r="U15" s="531"/>
      <c r="V15" s="532"/>
      <c r="W15" s="518" t="s">
        <v>145</v>
      </c>
      <c r="X15" s="440"/>
      <c r="Y15" s="440"/>
      <c r="Z15" s="440"/>
      <c r="AA15" s="440"/>
      <c r="AB15" s="441"/>
      <c r="AC15" s="403">
        <v>77038</v>
      </c>
      <c r="AD15" s="404"/>
      <c r="AE15" s="404"/>
      <c r="AF15" s="404"/>
      <c r="AG15" s="405"/>
      <c r="AH15" s="403">
        <v>67162</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185534859</v>
      </c>
      <c r="BO15" s="423"/>
      <c r="BP15" s="423"/>
      <c r="BQ15" s="423"/>
      <c r="BR15" s="423"/>
      <c r="BS15" s="423"/>
      <c r="BT15" s="423"/>
      <c r="BU15" s="424"/>
      <c r="BV15" s="422">
        <v>182353758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16.5</v>
      </c>
      <c r="AD16" s="524"/>
      <c r="AE16" s="524"/>
      <c r="AF16" s="524"/>
      <c r="AG16" s="525"/>
      <c r="AH16" s="523">
        <v>15.1</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203860602</v>
      </c>
      <c r="BO16" s="428"/>
      <c r="BP16" s="428"/>
      <c r="BQ16" s="428"/>
      <c r="BR16" s="428"/>
      <c r="BS16" s="428"/>
      <c r="BT16" s="428"/>
      <c r="BU16" s="429"/>
      <c r="BV16" s="427">
        <v>201972967</v>
      </c>
      <c r="BW16" s="428"/>
      <c r="BX16" s="428"/>
      <c r="BY16" s="428"/>
      <c r="BZ16" s="428"/>
      <c r="CA16" s="428"/>
      <c r="CB16" s="428"/>
      <c r="CC16" s="429"/>
      <c r="CD16" s="200"/>
      <c r="CE16" s="425" t="s">
        <v>151</v>
      </c>
      <c r="CF16" s="425"/>
      <c r="CG16" s="425"/>
      <c r="CH16" s="425"/>
      <c r="CI16" s="425"/>
      <c r="CJ16" s="425"/>
      <c r="CK16" s="425"/>
      <c r="CL16" s="425"/>
      <c r="CM16" s="425"/>
      <c r="CN16" s="425"/>
      <c r="CO16" s="425"/>
      <c r="CP16" s="425"/>
      <c r="CQ16" s="425"/>
      <c r="CR16" s="425"/>
      <c r="CS16" s="426"/>
      <c r="CT16" s="397">
        <v>6.5</v>
      </c>
      <c r="CU16" s="398"/>
      <c r="CV16" s="398"/>
      <c r="CW16" s="398"/>
      <c r="CX16" s="398"/>
      <c r="CY16" s="398"/>
      <c r="CZ16" s="398"/>
      <c r="DA16" s="399"/>
      <c r="DB16" s="397">
        <v>9.4</v>
      </c>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386007</v>
      </c>
      <c r="AD17" s="404"/>
      <c r="AE17" s="404"/>
      <c r="AF17" s="404"/>
      <c r="AG17" s="405"/>
      <c r="AH17" s="403">
        <v>372941</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233627647</v>
      </c>
      <c r="BO17" s="428"/>
      <c r="BP17" s="428"/>
      <c r="BQ17" s="428"/>
      <c r="BR17" s="428"/>
      <c r="BS17" s="428"/>
      <c r="BT17" s="428"/>
      <c r="BU17" s="429"/>
      <c r="BV17" s="427">
        <v>229865762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786.3</v>
      </c>
      <c r="M18" s="492"/>
      <c r="N18" s="492"/>
      <c r="O18" s="492"/>
      <c r="P18" s="492"/>
      <c r="Q18" s="492"/>
      <c r="R18" s="493"/>
      <c r="S18" s="493"/>
      <c r="T18" s="493"/>
      <c r="U18" s="493"/>
      <c r="V18" s="494"/>
      <c r="W18" s="508"/>
      <c r="X18" s="509"/>
      <c r="Y18" s="509"/>
      <c r="Z18" s="509"/>
      <c r="AA18" s="509"/>
      <c r="AB18" s="519"/>
      <c r="AC18" s="391">
        <v>82.7</v>
      </c>
      <c r="AD18" s="392"/>
      <c r="AE18" s="392"/>
      <c r="AF18" s="392"/>
      <c r="AG18" s="495"/>
      <c r="AH18" s="391">
        <v>84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273043302</v>
      </c>
      <c r="BO18" s="428"/>
      <c r="BP18" s="428"/>
      <c r="BQ18" s="428"/>
      <c r="BR18" s="428"/>
      <c r="BS18" s="428"/>
      <c r="BT18" s="428"/>
      <c r="BU18" s="429"/>
      <c r="BV18" s="427">
        <v>272726012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1376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331865881</v>
      </c>
      <c r="BO19" s="428"/>
      <c r="BP19" s="428"/>
      <c r="BQ19" s="428"/>
      <c r="BR19" s="428"/>
      <c r="BS19" s="428"/>
      <c r="BT19" s="428"/>
      <c r="BU19" s="429"/>
      <c r="BV19" s="427">
        <v>332345551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498953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767572650</v>
      </c>
      <c r="BO23" s="428"/>
      <c r="BP23" s="428"/>
      <c r="BQ23" s="428"/>
      <c r="BR23" s="428"/>
      <c r="BS23" s="428"/>
      <c r="BT23" s="428"/>
      <c r="BU23" s="429"/>
      <c r="BV23" s="427">
        <v>770894032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12183</v>
      </c>
      <c r="R24" s="404"/>
      <c r="S24" s="404"/>
      <c r="T24" s="404"/>
      <c r="U24" s="404"/>
      <c r="V24" s="405"/>
      <c r="W24" s="469"/>
      <c r="X24" s="460"/>
      <c r="Y24" s="461"/>
      <c r="Z24" s="400" t="s">
        <v>170</v>
      </c>
      <c r="AA24" s="401"/>
      <c r="AB24" s="401"/>
      <c r="AC24" s="401"/>
      <c r="AD24" s="401"/>
      <c r="AE24" s="401"/>
      <c r="AF24" s="401"/>
      <c r="AG24" s="402"/>
      <c r="AH24" s="403">
        <v>6529</v>
      </c>
      <c r="AI24" s="404"/>
      <c r="AJ24" s="404"/>
      <c r="AK24" s="404"/>
      <c r="AL24" s="405"/>
      <c r="AM24" s="403">
        <v>21134373</v>
      </c>
      <c r="AN24" s="404"/>
      <c r="AO24" s="404"/>
      <c r="AP24" s="404"/>
      <c r="AQ24" s="404"/>
      <c r="AR24" s="405"/>
      <c r="AS24" s="403">
        <v>3237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284876375</v>
      </c>
      <c r="BO24" s="428"/>
      <c r="BP24" s="428"/>
      <c r="BQ24" s="428"/>
      <c r="BR24" s="428"/>
      <c r="BS24" s="428"/>
      <c r="BT24" s="428"/>
      <c r="BU24" s="429"/>
      <c r="BV24" s="427">
        <v>297233159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3</v>
      </c>
      <c r="M25" s="404"/>
      <c r="N25" s="404"/>
      <c r="O25" s="404"/>
      <c r="P25" s="405"/>
      <c r="Q25" s="403">
        <v>9690</v>
      </c>
      <c r="R25" s="404"/>
      <c r="S25" s="404"/>
      <c r="T25" s="404"/>
      <c r="U25" s="404"/>
      <c r="V25" s="405"/>
      <c r="W25" s="469"/>
      <c r="X25" s="460"/>
      <c r="Y25" s="461"/>
      <c r="Z25" s="400" t="s">
        <v>173</v>
      </c>
      <c r="AA25" s="401"/>
      <c r="AB25" s="401"/>
      <c r="AC25" s="401"/>
      <c r="AD25" s="401"/>
      <c r="AE25" s="401"/>
      <c r="AF25" s="401"/>
      <c r="AG25" s="402"/>
      <c r="AH25" s="403">
        <v>1101</v>
      </c>
      <c r="AI25" s="404"/>
      <c r="AJ25" s="404"/>
      <c r="AK25" s="404"/>
      <c r="AL25" s="405"/>
      <c r="AM25" s="403">
        <v>3483564</v>
      </c>
      <c r="AN25" s="404"/>
      <c r="AO25" s="404"/>
      <c r="AP25" s="404"/>
      <c r="AQ25" s="404"/>
      <c r="AR25" s="405"/>
      <c r="AS25" s="403">
        <v>3164</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117569033</v>
      </c>
      <c r="BO25" s="423"/>
      <c r="BP25" s="423"/>
      <c r="BQ25" s="423"/>
      <c r="BR25" s="423"/>
      <c r="BS25" s="423"/>
      <c r="BT25" s="423"/>
      <c r="BU25" s="424"/>
      <c r="BV25" s="422">
        <v>162246222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175</v>
      </c>
      <c r="F26" s="401"/>
      <c r="G26" s="401"/>
      <c r="H26" s="401"/>
      <c r="I26" s="401"/>
      <c r="J26" s="401"/>
      <c r="K26" s="402"/>
      <c r="L26" s="403">
        <v>1</v>
      </c>
      <c r="M26" s="404"/>
      <c r="N26" s="404"/>
      <c r="O26" s="404"/>
      <c r="P26" s="405"/>
      <c r="Q26" s="403">
        <v>8051</v>
      </c>
      <c r="R26" s="404"/>
      <c r="S26" s="404"/>
      <c r="T26" s="404"/>
      <c r="U26" s="404"/>
      <c r="V26" s="405"/>
      <c r="W26" s="469"/>
      <c r="X26" s="460"/>
      <c r="Y26" s="461"/>
      <c r="Z26" s="400" t="s">
        <v>176</v>
      </c>
      <c r="AA26" s="482"/>
      <c r="AB26" s="482"/>
      <c r="AC26" s="482"/>
      <c r="AD26" s="482"/>
      <c r="AE26" s="482"/>
      <c r="AF26" s="482"/>
      <c r="AG26" s="483"/>
      <c r="AH26" s="403">
        <v>453</v>
      </c>
      <c r="AI26" s="404"/>
      <c r="AJ26" s="404"/>
      <c r="AK26" s="404"/>
      <c r="AL26" s="405"/>
      <c r="AM26" s="403">
        <v>1620381</v>
      </c>
      <c r="AN26" s="404"/>
      <c r="AO26" s="404"/>
      <c r="AP26" s="404"/>
      <c r="AQ26" s="404"/>
      <c r="AR26" s="405"/>
      <c r="AS26" s="403">
        <v>3577</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v>2136397</v>
      </c>
      <c r="BO26" s="428"/>
      <c r="BP26" s="428"/>
      <c r="BQ26" s="428"/>
      <c r="BR26" s="428"/>
      <c r="BS26" s="428"/>
      <c r="BT26" s="428"/>
      <c r="BU26" s="429"/>
      <c r="BV26" s="427">
        <v>2118738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178</v>
      </c>
      <c r="F27" s="401"/>
      <c r="G27" s="401"/>
      <c r="H27" s="401"/>
      <c r="I27" s="401"/>
      <c r="J27" s="401"/>
      <c r="K27" s="402"/>
      <c r="L27" s="403">
        <v>1</v>
      </c>
      <c r="M27" s="404"/>
      <c r="N27" s="404"/>
      <c r="O27" s="404"/>
      <c r="P27" s="405"/>
      <c r="Q27" s="403">
        <v>10200</v>
      </c>
      <c r="R27" s="404"/>
      <c r="S27" s="404"/>
      <c r="T27" s="404"/>
      <c r="U27" s="404"/>
      <c r="V27" s="405"/>
      <c r="W27" s="469"/>
      <c r="X27" s="460"/>
      <c r="Y27" s="461"/>
      <c r="Z27" s="400" t="s">
        <v>179</v>
      </c>
      <c r="AA27" s="401"/>
      <c r="AB27" s="401"/>
      <c r="AC27" s="401"/>
      <c r="AD27" s="401"/>
      <c r="AE27" s="401"/>
      <c r="AF27" s="401"/>
      <c r="AG27" s="402"/>
      <c r="AH27" s="403">
        <v>5093</v>
      </c>
      <c r="AI27" s="404"/>
      <c r="AJ27" s="404"/>
      <c r="AK27" s="404"/>
      <c r="AL27" s="405"/>
      <c r="AM27" s="403">
        <v>18351200</v>
      </c>
      <c r="AN27" s="404"/>
      <c r="AO27" s="404"/>
      <c r="AP27" s="404"/>
      <c r="AQ27" s="404"/>
      <c r="AR27" s="405"/>
      <c r="AS27" s="403">
        <v>3603</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18420797</v>
      </c>
      <c r="BO27" s="431"/>
      <c r="BP27" s="431"/>
      <c r="BQ27" s="431"/>
      <c r="BR27" s="431"/>
      <c r="BS27" s="431"/>
      <c r="BT27" s="431"/>
      <c r="BU27" s="432"/>
      <c r="BV27" s="430">
        <v>18374656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181</v>
      </c>
      <c r="F28" s="401"/>
      <c r="G28" s="401"/>
      <c r="H28" s="401"/>
      <c r="I28" s="401"/>
      <c r="J28" s="401"/>
      <c r="K28" s="402"/>
      <c r="L28" s="403">
        <v>1</v>
      </c>
      <c r="M28" s="404"/>
      <c r="N28" s="404"/>
      <c r="O28" s="404"/>
      <c r="P28" s="405"/>
      <c r="Q28" s="403">
        <v>9100</v>
      </c>
      <c r="R28" s="404"/>
      <c r="S28" s="404"/>
      <c r="T28" s="404"/>
      <c r="U28" s="404"/>
      <c r="V28" s="405"/>
      <c r="W28" s="469"/>
      <c r="X28" s="460"/>
      <c r="Y28" s="461"/>
      <c r="Z28" s="400" t="s">
        <v>182</v>
      </c>
      <c r="AA28" s="401"/>
      <c r="AB28" s="401"/>
      <c r="AC28" s="401"/>
      <c r="AD28" s="401"/>
      <c r="AE28" s="401"/>
      <c r="AF28" s="401"/>
      <c r="AG28" s="402"/>
      <c r="AH28" s="403" t="s">
        <v>183</v>
      </c>
      <c r="AI28" s="404"/>
      <c r="AJ28" s="404"/>
      <c r="AK28" s="404"/>
      <c r="AL28" s="405"/>
      <c r="AM28" s="403" t="s">
        <v>184</v>
      </c>
      <c r="AN28" s="404"/>
      <c r="AO28" s="404"/>
      <c r="AP28" s="404"/>
      <c r="AQ28" s="404"/>
      <c r="AR28" s="405"/>
      <c r="AS28" s="403" t="s">
        <v>184</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24694476</v>
      </c>
      <c r="BO28" s="423"/>
      <c r="BP28" s="423"/>
      <c r="BQ28" s="423"/>
      <c r="BR28" s="423"/>
      <c r="BS28" s="423"/>
      <c r="BT28" s="423"/>
      <c r="BU28" s="424"/>
      <c r="BV28" s="422">
        <v>25228192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53</v>
      </c>
      <c r="M29" s="404"/>
      <c r="N29" s="404"/>
      <c r="O29" s="404"/>
      <c r="P29" s="405"/>
      <c r="Q29" s="403">
        <v>8400</v>
      </c>
      <c r="R29" s="404"/>
      <c r="S29" s="404"/>
      <c r="T29" s="404"/>
      <c r="U29" s="404"/>
      <c r="V29" s="405"/>
      <c r="W29" s="470"/>
      <c r="X29" s="471"/>
      <c r="Y29" s="472"/>
      <c r="Z29" s="400" t="s">
        <v>187</v>
      </c>
      <c r="AA29" s="401"/>
      <c r="AB29" s="401"/>
      <c r="AC29" s="401"/>
      <c r="AD29" s="401"/>
      <c r="AE29" s="401"/>
      <c r="AF29" s="401"/>
      <c r="AG29" s="402"/>
      <c r="AH29" s="403">
        <v>11622</v>
      </c>
      <c r="AI29" s="404"/>
      <c r="AJ29" s="404"/>
      <c r="AK29" s="404"/>
      <c r="AL29" s="405"/>
      <c r="AM29" s="403">
        <v>39485573</v>
      </c>
      <c r="AN29" s="404"/>
      <c r="AO29" s="404"/>
      <c r="AP29" s="404"/>
      <c r="AQ29" s="404"/>
      <c r="AR29" s="405"/>
      <c r="AS29" s="403">
        <v>3397</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7373492</v>
      </c>
      <c r="BO29" s="428"/>
      <c r="BP29" s="428"/>
      <c r="BQ29" s="428"/>
      <c r="BR29" s="428"/>
      <c r="BS29" s="428"/>
      <c r="BT29" s="428"/>
      <c r="BU29" s="429"/>
      <c r="BV29" s="427">
        <v>7635667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102.4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107455578</v>
      </c>
      <c r="BO30" s="431"/>
      <c r="BP30" s="431"/>
      <c r="BQ30" s="431"/>
      <c r="BR30" s="431"/>
      <c r="BS30" s="431"/>
      <c r="BT30" s="431"/>
      <c r="BU30" s="432"/>
      <c r="BV30" s="430">
        <v>120102683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7</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11</v>
      </c>
      <c r="AN34" s="386"/>
      <c r="AO34" s="385" t="str">
        <f>IF('各会計、関係団体の財政状況及び健全化判断比率'!B32="","",'各会計、関係団体の財政状況及び健全化判断比率'!B32)</f>
        <v>下水道事業会計</v>
      </c>
      <c r="AP34" s="385"/>
      <c r="AQ34" s="385"/>
      <c r="AR34" s="385"/>
      <c r="AS34" s="385"/>
      <c r="AT34" s="385"/>
      <c r="AU34" s="385"/>
      <c r="AV34" s="385"/>
      <c r="AW34" s="385"/>
      <c r="AX34" s="385"/>
      <c r="AY34" s="385"/>
      <c r="AZ34" s="385"/>
      <c r="BA34" s="385"/>
      <c r="BB34" s="385"/>
      <c r="BC34" s="385"/>
      <c r="BD34" s="213"/>
      <c r="BE34" s="386">
        <f>IF(BG34="","",MAX(C34:D43,U34:V43,AM34:AN43)+1)</f>
        <v>17</v>
      </c>
      <c r="BF34" s="386"/>
      <c r="BG34" s="385" t="str">
        <f>IF('各会計、関係団体の財政状況及び健全化判断比率'!B38="","",'各会計、関係団体の財政状況及び健全化判断比率'!B38)</f>
        <v>中央卸売市場事業特別会計</v>
      </c>
      <c r="BH34" s="385"/>
      <c r="BI34" s="385"/>
      <c r="BJ34" s="385"/>
      <c r="BK34" s="385"/>
      <c r="BL34" s="385"/>
      <c r="BM34" s="385"/>
      <c r="BN34" s="385"/>
      <c r="BO34" s="385"/>
      <c r="BP34" s="385"/>
      <c r="BQ34" s="385"/>
      <c r="BR34" s="385"/>
      <c r="BS34" s="385"/>
      <c r="BT34" s="385"/>
      <c r="BU34" s="385"/>
      <c r="BV34" s="213"/>
      <c r="BW34" s="386">
        <f>IF(BY34="","",MAX(C34:D43,U34:V43,AM34:AN43,BE34:BF43)+1)</f>
        <v>18</v>
      </c>
      <c r="BX34" s="386"/>
      <c r="BY34" s="385" t="str">
        <f>IF('各会計、関係団体の財政状況及び健全化判断比率'!B68="","",'各会計、関係団体の財政状況及び健全化判断比率'!B68)</f>
        <v>宮城県後期高齢者医療広域連合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（公財）仙台観光国際協会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都市改造事業特別会計</v>
      </c>
      <c r="F35" s="385"/>
      <c r="G35" s="385"/>
      <c r="H35" s="385"/>
      <c r="I35" s="385"/>
      <c r="J35" s="385"/>
      <c r="K35" s="385"/>
      <c r="L35" s="385"/>
      <c r="M35" s="385"/>
      <c r="N35" s="385"/>
      <c r="O35" s="385"/>
      <c r="P35" s="385"/>
      <c r="Q35" s="385"/>
      <c r="R35" s="385"/>
      <c r="S35" s="385"/>
      <c r="T35" s="213"/>
      <c r="U35" s="386">
        <f>IF(W35="","",U34+1)</f>
        <v>8</v>
      </c>
      <c r="V35" s="386"/>
      <c r="W35" s="385" t="str">
        <f>IF('各会計、関係団体の財政状況及び健全化判断比率'!B29="","",'各会計、関係団体の財政状況及び健全化判断比率'!B29)</f>
        <v>駐車場事業特別会計</v>
      </c>
      <c r="X35" s="385"/>
      <c r="Y35" s="385"/>
      <c r="Z35" s="385"/>
      <c r="AA35" s="385"/>
      <c r="AB35" s="385"/>
      <c r="AC35" s="385"/>
      <c r="AD35" s="385"/>
      <c r="AE35" s="385"/>
      <c r="AF35" s="385"/>
      <c r="AG35" s="385"/>
      <c r="AH35" s="385"/>
      <c r="AI35" s="385"/>
      <c r="AJ35" s="385"/>
      <c r="AK35" s="385"/>
      <c r="AL35" s="213"/>
      <c r="AM35" s="386">
        <f t="shared" ref="AM35:AM43" si="0">IF(AO35="","",AM34+1)</f>
        <v>12</v>
      </c>
      <c r="AN35" s="386"/>
      <c r="AO35" s="385" t="str">
        <f>IF('各会計、関係団体の財政状況及び健全化判断比率'!B33="","",'各会計、関係団体の財政状況及び健全化判断比率'!B33)</f>
        <v>自動車運送事業会計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（公財）仙台ひと・まち交流財団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公共用地先行取得事業特別会計</v>
      </c>
      <c r="F36" s="385"/>
      <c r="G36" s="385"/>
      <c r="H36" s="385"/>
      <c r="I36" s="385"/>
      <c r="J36" s="385"/>
      <c r="K36" s="385"/>
      <c r="L36" s="385"/>
      <c r="M36" s="385"/>
      <c r="N36" s="385"/>
      <c r="O36" s="385"/>
      <c r="P36" s="385"/>
      <c r="Q36" s="385"/>
      <c r="R36" s="385"/>
      <c r="S36" s="385"/>
      <c r="T36" s="213"/>
      <c r="U36" s="386">
        <f t="shared" ref="U36:U43" si="4">IF(W36="","",U35+1)</f>
        <v>9</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f t="shared" si="0"/>
        <v>13</v>
      </c>
      <c r="AN36" s="386"/>
      <c r="AO36" s="385" t="str">
        <f>IF('各会計、関係団体の財政状況及び健全化判断比率'!B34="","",'各会計、関係団体の財政状況及び健全化判断比率'!B34)</f>
        <v>高速鉄道事業会計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21</v>
      </c>
      <c r="CP36" s="386"/>
      <c r="CQ36" s="385" t="str">
        <f>IF('各会計、関係団体の財政状況及び健全化判断比率'!BS9="","",'各会計、関係団体の財政状況及び健全化判断比率'!BS9)</f>
        <v>（株）たいはっくる</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母子父子寡婦福祉資金貸付事業特別会計</v>
      </c>
      <c r="F37" s="385"/>
      <c r="G37" s="385"/>
      <c r="H37" s="385"/>
      <c r="I37" s="385"/>
      <c r="J37" s="385"/>
      <c r="K37" s="385"/>
      <c r="L37" s="385"/>
      <c r="M37" s="385"/>
      <c r="N37" s="385"/>
      <c r="O37" s="385"/>
      <c r="P37" s="385"/>
      <c r="Q37" s="385"/>
      <c r="R37" s="385"/>
      <c r="S37" s="385"/>
      <c r="T37" s="213"/>
      <c r="U37" s="386">
        <f t="shared" si="4"/>
        <v>10</v>
      </c>
      <c r="V37" s="386"/>
      <c r="W37" s="385" t="str">
        <f>IF('各会計、関係団体の財政状況及び健全化判断比率'!B31="","",'各会計、関係団体の財政状況及び健全化判断比率'!B31)</f>
        <v>後期高齢者医療事業特別会計</v>
      </c>
      <c r="X37" s="385"/>
      <c r="Y37" s="385"/>
      <c r="Z37" s="385"/>
      <c r="AA37" s="385"/>
      <c r="AB37" s="385"/>
      <c r="AC37" s="385"/>
      <c r="AD37" s="385"/>
      <c r="AE37" s="385"/>
      <c r="AF37" s="385"/>
      <c r="AG37" s="385"/>
      <c r="AH37" s="385"/>
      <c r="AI37" s="385"/>
      <c r="AJ37" s="385"/>
      <c r="AK37" s="385"/>
      <c r="AL37" s="213"/>
      <c r="AM37" s="386">
        <f t="shared" si="0"/>
        <v>14</v>
      </c>
      <c r="AN37" s="386"/>
      <c r="AO37" s="385" t="str">
        <f>IF('各会計、関係団体の財政状況及び健全化判断比率'!B35="","",'各会計、関係団体の財政状況及び健全化判断比率'!B35)</f>
        <v>水道事業会計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22</v>
      </c>
      <c r="CP37" s="386"/>
      <c r="CQ37" s="385" t="str">
        <f>IF('各会計、関係団体の財政状況及び健全化判断比率'!BS10="","",'各会計、関係団体の財政状況及び健全化判断比率'!BS10)</f>
        <v>（公財）せんだい男女共同参画財団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新墓園事業特別会計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15</v>
      </c>
      <c r="AN38" s="386"/>
      <c r="AO38" s="385" t="str">
        <f>IF('各会計、関係団体の財政状況及び健全化判断比率'!B36="","",'各会計、関係団体の財政状況及び健全化判断比率'!B36)</f>
        <v>ガス事業会計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23</v>
      </c>
      <c r="CP38" s="386"/>
      <c r="CQ38" s="385" t="str">
        <f>IF('各会計、関係団体の財政状況及び健全化判断比率'!BS11="","",'各会計、関係団体の財政状況及び健全化判断比率'!BS11)</f>
        <v>（公財）仙台市スポーツ振興事業団</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公債管理特別会計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f t="shared" si="0"/>
        <v>16</v>
      </c>
      <c r="AN39" s="386"/>
      <c r="AO39" s="385" t="str">
        <f>IF('各会計、関係団体の財政状況及び健全化判断比率'!B37="","",'各会計、関係団体の財政状況及び健全化判断比率'!B37)</f>
        <v>病院事業会計</v>
      </c>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24</v>
      </c>
      <c r="CP39" s="386"/>
      <c r="CQ39" s="385" t="str">
        <f>IF('各会計、関係団体の財政状況及び健全化判断比率'!BS12="","",'各会計、関係団体の財政状況及び健全化判断比率'!BS12)</f>
        <v>（公財）仙台市市民文化事業団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25</v>
      </c>
      <c r="CP40" s="386"/>
      <c r="CQ40" s="385" t="str">
        <f>IF('各会計、関係団体の財政状況及び健全化判断比率'!BS13="","",'各会計、関係団体の財政状況及び健全化判断比率'!BS13)</f>
        <v>（公財）仙台フィルハーモニー管弦楽団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26</v>
      </c>
      <c r="CP41" s="386"/>
      <c r="CQ41" s="385" t="str">
        <f>IF('各会計、関係団体の財政状況及び健全化判断比率'!BS14="","",'各会計、関係団体の財政状況及び健全化判断比率'!BS14)</f>
        <v>仙台市社会福祉協議会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27</v>
      </c>
      <c r="CP42" s="386"/>
      <c r="CQ42" s="385" t="str">
        <f>IF('各会計、関係団体の財政状況及び健全化判断比率'!BS15="","",'各会計、関係団体の財政状況及び健全化判断比率'!BS15)</f>
        <v>（福）緑仙会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28</v>
      </c>
      <c r="CP43" s="386"/>
      <c r="CQ43" s="385" t="str">
        <f>IF('各会計、関係団体の財政状況及び健全化判断比率'!BS16="","",'各会計、関係団体の財政状況及び健全化判断比率'!BS16)</f>
        <v>（公財）仙台市健康福祉事業団</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5CjaGiSDBteKzrcTcuDrFwvLWwTL5YNv+gJgqcsKaCySmwd/MMLVO1KF3TG9V6LdqJYg0wvS5++kbAmjN1UNw==" saltValue="5lwpfNYZdf+KPkIQzTk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06" t="s">
        <v>566</v>
      </c>
      <c r="D34" s="1206"/>
      <c r="E34" s="1207"/>
      <c r="F34" s="32" t="s">
        <v>567</v>
      </c>
      <c r="G34" s="33" t="s">
        <v>568</v>
      </c>
      <c r="H34" s="33" t="s">
        <v>569</v>
      </c>
      <c r="I34" s="33" t="s">
        <v>570</v>
      </c>
      <c r="J34" s="34" t="s">
        <v>571</v>
      </c>
      <c r="K34" s="22"/>
      <c r="L34" s="22"/>
      <c r="M34" s="22"/>
      <c r="N34" s="22"/>
      <c r="O34" s="22"/>
      <c r="P34" s="22"/>
    </row>
    <row r="35" spans="1:16" ht="39" customHeight="1" x14ac:dyDescent="0.2">
      <c r="A35" s="22"/>
      <c r="B35" s="35"/>
      <c r="C35" s="1200" t="s">
        <v>572</v>
      </c>
      <c r="D35" s="1201"/>
      <c r="E35" s="1202"/>
      <c r="F35" s="36">
        <v>5.41</v>
      </c>
      <c r="G35" s="37">
        <v>5.99</v>
      </c>
      <c r="H35" s="37">
        <v>6.06</v>
      </c>
      <c r="I35" s="37">
        <v>5.6</v>
      </c>
      <c r="J35" s="38">
        <v>5.94</v>
      </c>
      <c r="K35" s="22"/>
      <c r="L35" s="22"/>
      <c r="M35" s="22"/>
      <c r="N35" s="22"/>
      <c r="O35" s="22"/>
      <c r="P35" s="22"/>
    </row>
    <row r="36" spans="1:16" ht="39" customHeight="1" x14ac:dyDescent="0.2">
      <c r="A36" s="22"/>
      <c r="B36" s="35"/>
      <c r="C36" s="1200" t="s">
        <v>573</v>
      </c>
      <c r="D36" s="1201"/>
      <c r="E36" s="1202"/>
      <c r="F36" s="36">
        <v>3.52</v>
      </c>
      <c r="G36" s="37">
        <v>4.21</v>
      </c>
      <c r="H36" s="37">
        <v>4.6100000000000003</v>
      </c>
      <c r="I36" s="37">
        <v>3.76</v>
      </c>
      <c r="J36" s="38">
        <v>3.32</v>
      </c>
      <c r="K36" s="22"/>
      <c r="L36" s="22"/>
      <c r="M36" s="22"/>
      <c r="N36" s="22"/>
      <c r="O36" s="22"/>
      <c r="P36" s="22"/>
    </row>
    <row r="37" spans="1:16" ht="39" customHeight="1" x14ac:dyDescent="0.2">
      <c r="A37" s="22"/>
      <c r="B37" s="35"/>
      <c r="C37" s="1200" t="s">
        <v>574</v>
      </c>
      <c r="D37" s="1201"/>
      <c r="E37" s="1202"/>
      <c r="F37" s="36">
        <v>1.7</v>
      </c>
      <c r="G37" s="37">
        <v>1.9</v>
      </c>
      <c r="H37" s="37">
        <v>2.2000000000000002</v>
      </c>
      <c r="I37" s="37">
        <v>1.34</v>
      </c>
      <c r="J37" s="38">
        <v>1.46</v>
      </c>
      <c r="K37" s="22"/>
      <c r="L37" s="22"/>
      <c r="M37" s="22"/>
      <c r="N37" s="22"/>
      <c r="O37" s="22"/>
      <c r="P37" s="22"/>
    </row>
    <row r="38" spans="1:16" ht="39" customHeight="1" x14ac:dyDescent="0.2">
      <c r="A38" s="22"/>
      <c r="B38" s="35"/>
      <c r="C38" s="1200" t="s">
        <v>575</v>
      </c>
      <c r="D38" s="1201"/>
      <c r="E38" s="1202"/>
      <c r="F38" s="36">
        <v>1.19</v>
      </c>
      <c r="G38" s="37">
        <v>1.33</v>
      </c>
      <c r="H38" s="37">
        <v>1.36</v>
      </c>
      <c r="I38" s="37">
        <v>1.3</v>
      </c>
      <c r="J38" s="38">
        <v>1.17</v>
      </c>
      <c r="K38" s="22"/>
      <c r="L38" s="22"/>
      <c r="M38" s="22"/>
      <c r="N38" s="22"/>
      <c r="O38" s="22"/>
      <c r="P38" s="22"/>
    </row>
    <row r="39" spans="1:16" ht="39" customHeight="1" x14ac:dyDescent="0.2">
      <c r="A39" s="22"/>
      <c r="B39" s="35"/>
      <c r="C39" s="1200" t="s">
        <v>576</v>
      </c>
      <c r="D39" s="1201"/>
      <c r="E39" s="1202"/>
      <c r="F39" s="36">
        <v>1.52</v>
      </c>
      <c r="G39" s="37">
        <v>1.74</v>
      </c>
      <c r="H39" s="37">
        <v>1.64</v>
      </c>
      <c r="I39" s="37">
        <v>1.06</v>
      </c>
      <c r="J39" s="38">
        <v>0.96</v>
      </c>
      <c r="K39" s="22"/>
      <c r="L39" s="22"/>
      <c r="M39" s="22"/>
      <c r="N39" s="22"/>
      <c r="O39" s="22"/>
      <c r="P39" s="22"/>
    </row>
    <row r="40" spans="1:16" ht="39" customHeight="1" x14ac:dyDescent="0.2">
      <c r="A40" s="22"/>
      <c r="B40" s="35"/>
      <c r="C40" s="1200" t="s">
        <v>577</v>
      </c>
      <c r="D40" s="1201"/>
      <c r="E40" s="1202"/>
      <c r="F40" s="36">
        <v>0.41</v>
      </c>
      <c r="G40" s="37">
        <v>0.51</v>
      </c>
      <c r="H40" s="37">
        <v>0.82</v>
      </c>
      <c r="I40" s="37">
        <v>0.96</v>
      </c>
      <c r="J40" s="38">
        <v>0.76</v>
      </c>
      <c r="K40" s="22"/>
      <c r="L40" s="22"/>
      <c r="M40" s="22"/>
      <c r="N40" s="22"/>
      <c r="O40" s="22"/>
      <c r="P40" s="22"/>
    </row>
    <row r="41" spans="1:16" ht="39" customHeight="1" x14ac:dyDescent="0.2">
      <c r="A41" s="22"/>
      <c r="B41" s="35"/>
      <c r="C41" s="1200" t="s">
        <v>578</v>
      </c>
      <c r="D41" s="1201"/>
      <c r="E41" s="1202"/>
      <c r="F41" s="36">
        <v>0</v>
      </c>
      <c r="G41" s="37">
        <v>0</v>
      </c>
      <c r="H41" s="37">
        <v>0</v>
      </c>
      <c r="I41" s="37">
        <v>0.09</v>
      </c>
      <c r="J41" s="38">
        <v>0.2</v>
      </c>
      <c r="K41" s="22"/>
      <c r="L41" s="22"/>
      <c r="M41" s="22"/>
      <c r="N41" s="22"/>
      <c r="O41" s="22"/>
      <c r="P41" s="22"/>
    </row>
    <row r="42" spans="1:16" ht="39" customHeight="1" x14ac:dyDescent="0.2">
      <c r="A42" s="22"/>
      <c r="B42" s="39"/>
      <c r="C42" s="1200" t="s">
        <v>579</v>
      </c>
      <c r="D42" s="1201"/>
      <c r="E42" s="1202"/>
      <c r="F42" s="36" t="s">
        <v>516</v>
      </c>
      <c r="G42" s="37" t="s">
        <v>516</v>
      </c>
      <c r="H42" s="37" t="s">
        <v>516</v>
      </c>
      <c r="I42" s="37" t="s">
        <v>516</v>
      </c>
      <c r="J42" s="38" t="s">
        <v>516</v>
      </c>
      <c r="K42" s="22"/>
      <c r="L42" s="22"/>
      <c r="M42" s="22"/>
      <c r="N42" s="22"/>
      <c r="O42" s="22"/>
      <c r="P42" s="22"/>
    </row>
    <row r="43" spans="1:16" ht="39" customHeight="1" thickBot="1" x14ac:dyDescent="0.25">
      <c r="A43" s="22"/>
      <c r="B43" s="40"/>
      <c r="C43" s="1203" t="s">
        <v>580</v>
      </c>
      <c r="D43" s="1204"/>
      <c r="E43" s="1205"/>
      <c r="F43" s="41">
        <v>1.68</v>
      </c>
      <c r="G43" s="42">
        <v>1.29</v>
      </c>
      <c r="H43" s="42">
        <v>1.31</v>
      </c>
      <c r="I43" s="42">
        <v>1.28</v>
      </c>
      <c r="J43" s="43">
        <v>0.13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gR6m2QBtLD66AMDDA81EY/qsaKxUauQ5GkYhJ73mIIjj0EGCM78vJVnpwcuMXAVNH0w/7de1VSWUHIkE6EFnA==" saltValue="NrgryUmEfM/MsSyYucPq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37434</v>
      </c>
      <c r="L45" s="60">
        <v>35688</v>
      </c>
      <c r="M45" s="60">
        <v>36459</v>
      </c>
      <c r="N45" s="60">
        <v>32495</v>
      </c>
      <c r="O45" s="61">
        <v>32212</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2">
      <c r="A47" s="48"/>
      <c r="B47" s="1228"/>
      <c r="C47" s="1229"/>
      <c r="D47" s="62"/>
      <c r="E47" s="1210" t="s">
        <v>14</v>
      </c>
      <c r="F47" s="1210"/>
      <c r="G47" s="1210"/>
      <c r="H47" s="1210"/>
      <c r="I47" s="1210"/>
      <c r="J47" s="1211"/>
      <c r="K47" s="63">
        <v>19506</v>
      </c>
      <c r="L47" s="64">
        <v>20290</v>
      </c>
      <c r="M47" s="64">
        <v>21230</v>
      </c>
      <c r="N47" s="64">
        <v>22042</v>
      </c>
      <c r="O47" s="65">
        <v>23322</v>
      </c>
      <c r="P47" s="48"/>
      <c r="Q47" s="48"/>
      <c r="R47" s="48"/>
      <c r="S47" s="48"/>
      <c r="T47" s="48"/>
      <c r="U47" s="48"/>
    </row>
    <row r="48" spans="1:21" ht="30.75" customHeight="1" x14ac:dyDescent="0.2">
      <c r="A48" s="48"/>
      <c r="B48" s="1228"/>
      <c r="C48" s="1229"/>
      <c r="D48" s="62"/>
      <c r="E48" s="1210" t="s">
        <v>15</v>
      </c>
      <c r="F48" s="1210"/>
      <c r="G48" s="1210"/>
      <c r="H48" s="1210"/>
      <c r="I48" s="1210"/>
      <c r="J48" s="1211"/>
      <c r="K48" s="63">
        <v>11027</v>
      </c>
      <c r="L48" s="64">
        <v>10245</v>
      </c>
      <c r="M48" s="64">
        <v>9412</v>
      </c>
      <c r="N48" s="64">
        <v>8704</v>
      </c>
      <c r="O48" s="65">
        <v>8214</v>
      </c>
      <c r="P48" s="48"/>
      <c r="Q48" s="48"/>
      <c r="R48" s="48"/>
      <c r="S48" s="48"/>
      <c r="T48" s="48"/>
      <c r="U48" s="48"/>
    </row>
    <row r="49" spans="1:21" ht="30.75" customHeight="1" x14ac:dyDescent="0.2">
      <c r="A49" s="48"/>
      <c r="B49" s="1228"/>
      <c r="C49" s="1229"/>
      <c r="D49" s="62"/>
      <c r="E49" s="1210" t="s">
        <v>16</v>
      </c>
      <c r="F49" s="1210"/>
      <c r="G49" s="1210"/>
      <c r="H49" s="1210"/>
      <c r="I49" s="1210"/>
      <c r="J49" s="1211"/>
      <c r="K49" s="63" t="s">
        <v>516</v>
      </c>
      <c r="L49" s="64" t="s">
        <v>516</v>
      </c>
      <c r="M49" s="64" t="s">
        <v>516</v>
      </c>
      <c r="N49" s="64" t="s">
        <v>516</v>
      </c>
      <c r="O49" s="65" t="s">
        <v>516</v>
      </c>
      <c r="P49" s="48"/>
      <c r="Q49" s="48"/>
      <c r="R49" s="48"/>
      <c r="S49" s="48"/>
      <c r="T49" s="48"/>
      <c r="U49" s="48"/>
    </row>
    <row r="50" spans="1:21" ht="30.75" customHeight="1" x14ac:dyDescent="0.2">
      <c r="A50" s="48"/>
      <c r="B50" s="1228"/>
      <c r="C50" s="1229"/>
      <c r="D50" s="62"/>
      <c r="E50" s="1210" t="s">
        <v>17</v>
      </c>
      <c r="F50" s="1210"/>
      <c r="G50" s="1210"/>
      <c r="H50" s="1210"/>
      <c r="I50" s="1210"/>
      <c r="J50" s="1211"/>
      <c r="K50" s="63">
        <v>1805</v>
      </c>
      <c r="L50" s="64">
        <v>1389</v>
      </c>
      <c r="M50" s="64">
        <v>1658</v>
      </c>
      <c r="N50" s="64">
        <v>1724</v>
      </c>
      <c r="O50" s="65">
        <v>1671</v>
      </c>
      <c r="P50" s="48"/>
      <c r="Q50" s="48"/>
      <c r="R50" s="48"/>
      <c r="S50" s="48"/>
      <c r="T50" s="48"/>
      <c r="U50" s="48"/>
    </row>
    <row r="51" spans="1:21" ht="30.75" customHeight="1" x14ac:dyDescent="0.2">
      <c r="A51" s="48"/>
      <c r="B51" s="1230"/>
      <c r="C51" s="1231"/>
      <c r="D51" s="66"/>
      <c r="E51" s="1210" t="s">
        <v>18</v>
      </c>
      <c r="F51" s="1210"/>
      <c r="G51" s="1210"/>
      <c r="H51" s="1210"/>
      <c r="I51" s="1210"/>
      <c r="J51" s="1211"/>
      <c r="K51" s="63">
        <v>45</v>
      </c>
      <c r="L51" s="64">
        <v>62</v>
      </c>
      <c r="M51" s="64">
        <v>5</v>
      </c>
      <c r="N51" s="64">
        <v>4</v>
      </c>
      <c r="O51" s="65">
        <v>4</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50878</v>
      </c>
      <c r="L52" s="64">
        <v>49550</v>
      </c>
      <c r="M52" s="64">
        <v>49337</v>
      </c>
      <c r="N52" s="64">
        <v>50554</v>
      </c>
      <c r="O52" s="65">
        <v>50888</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18939</v>
      </c>
      <c r="L53" s="69">
        <v>18124</v>
      </c>
      <c r="M53" s="69">
        <v>19427</v>
      </c>
      <c r="N53" s="69">
        <v>14415</v>
      </c>
      <c r="O53" s="70">
        <v>14535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16" t="s">
        <v>25</v>
      </c>
      <c r="C57" s="1217"/>
      <c r="D57" s="1220" t="s">
        <v>26</v>
      </c>
      <c r="E57" s="1221"/>
      <c r="F57" s="1221"/>
      <c r="G57" s="1221"/>
      <c r="H57" s="1221"/>
      <c r="I57" s="1221"/>
      <c r="J57" s="1222"/>
      <c r="K57" s="82">
        <v>83869</v>
      </c>
      <c r="L57" s="83">
        <v>87142</v>
      </c>
      <c r="M57" s="83">
        <v>90961</v>
      </c>
      <c r="N57" s="83">
        <v>84517</v>
      </c>
      <c r="O57" s="84">
        <v>90776</v>
      </c>
    </row>
    <row r="58" spans="1:21" ht="31.5" customHeight="1" thickBot="1" x14ac:dyDescent="0.25">
      <c r="B58" s="1218"/>
      <c r="C58" s="1219"/>
      <c r="D58" s="1223" t="s">
        <v>27</v>
      </c>
      <c r="E58" s="1224"/>
      <c r="F58" s="1224"/>
      <c r="G58" s="1224"/>
      <c r="H58" s="1224"/>
      <c r="I58" s="1224"/>
      <c r="J58" s="1225"/>
      <c r="K58" s="85">
        <v>75162</v>
      </c>
      <c r="L58" s="86">
        <v>76571</v>
      </c>
      <c r="M58" s="86">
        <v>79192</v>
      </c>
      <c r="N58" s="86">
        <v>81350</v>
      </c>
      <c r="O58" s="87">
        <v>87529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sUrf6HfrNdl2BbLkVbOQecqgHYGoHawUVL6amAasvAWA60MsCoAa9edf1tBt4jw7JGh5+oFWaSbEuv8pZa2g==" saltValue="LbNqR1lZHgFEe/MyeHqJ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557</v>
      </c>
      <c r="J40" s="99" t="s">
        <v>558</v>
      </c>
      <c r="K40" s="99" t="s">
        <v>559</v>
      </c>
      <c r="L40" s="99" t="s">
        <v>560</v>
      </c>
      <c r="M40" s="100" t="s">
        <v>561</v>
      </c>
    </row>
    <row r="41" spans="2:13" ht="27.75" customHeight="1" x14ac:dyDescent="0.2">
      <c r="B41" s="1246" t="s">
        <v>30</v>
      </c>
      <c r="C41" s="1247"/>
      <c r="D41" s="101"/>
      <c r="E41" s="1248" t="s">
        <v>31</v>
      </c>
      <c r="F41" s="1248"/>
      <c r="G41" s="1248"/>
      <c r="H41" s="1249"/>
      <c r="I41" s="102">
        <v>863549</v>
      </c>
      <c r="J41" s="103">
        <v>875407</v>
      </c>
      <c r="K41" s="103">
        <v>869812</v>
      </c>
      <c r="L41" s="103">
        <v>875098</v>
      </c>
      <c r="M41" s="104">
        <v>878632</v>
      </c>
    </row>
    <row r="42" spans="2:13" ht="27.75" customHeight="1" x14ac:dyDescent="0.2">
      <c r="B42" s="1236"/>
      <c r="C42" s="1237"/>
      <c r="D42" s="105"/>
      <c r="E42" s="1240" t="s">
        <v>32</v>
      </c>
      <c r="F42" s="1240"/>
      <c r="G42" s="1240"/>
      <c r="H42" s="1241"/>
      <c r="I42" s="106">
        <v>21719</v>
      </c>
      <c r="J42" s="107">
        <v>19792</v>
      </c>
      <c r="K42" s="107">
        <v>22036</v>
      </c>
      <c r="L42" s="107">
        <v>19741</v>
      </c>
      <c r="M42" s="108">
        <v>17783</v>
      </c>
    </row>
    <row r="43" spans="2:13" ht="27.75" customHeight="1" x14ac:dyDescent="0.2">
      <c r="B43" s="1236"/>
      <c r="C43" s="1237"/>
      <c r="D43" s="105"/>
      <c r="E43" s="1240" t="s">
        <v>33</v>
      </c>
      <c r="F43" s="1240"/>
      <c r="G43" s="1240"/>
      <c r="H43" s="1241"/>
      <c r="I43" s="106">
        <v>144928</v>
      </c>
      <c r="J43" s="107">
        <v>139943</v>
      </c>
      <c r="K43" s="107">
        <v>124532</v>
      </c>
      <c r="L43" s="107">
        <v>111365</v>
      </c>
      <c r="M43" s="108">
        <v>101510</v>
      </c>
    </row>
    <row r="44" spans="2:13" ht="27.75" customHeight="1" x14ac:dyDescent="0.2">
      <c r="B44" s="1236"/>
      <c r="C44" s="1237"/>
      <c r="D44" s="105"/>
      <c r="E44" s="1240" t="s">
        <v>34</v>
      </c>
      <c r="F44" s="1240"/>
      <c r="G44" s="1240"/>
      <c r="H44" s="1241"/>
      <c r="I44" s="106" t="s">
        <v>516</v>
      </c>
      <c r="J44" s="107" t="s">
        <v>516</v>
      </c>
      <c r="K44" s="107" t="s">
        <v>516</v>
      </c>
      <c r="L44" s="107" t="s">
        <v>516</v>
      </c>
      <c r="M44" s="108" t="s">
        <v>516</v>
      </c>
    </row>
    <row r="45" spans="2:13" ht="27.75" customHeight="1" x14ac:dyDescent="0.2">
      <c r="B45" s="1236"/>
      <c r="C45" s="1237"/>
      <c r="D45" s="105"/>
      <c r="E45" s="1240" t="s">
        <v>35</v>
      </c>
      <c r="F45" s="1240"/>
      <c r="G45" s="1240"/>
      <c r="H45" s="1241"/>
      <c r="I45" s="106">
        <v>67248</v>
      </c>
      <c r="J45" s="107">
        <v>58551</v>
      </c>
      <c r="K45" s="107">
        <v>57774</v>
      </c>
      <c r="L45" s="107">
        <v>93339</v>
      </c>
      <c r="M45" s="108">
        <v>90132</v>
      </c>
    </row>
    <row r="46" spans="2:13" ht="27.75" customHeight="1" x14ac:dyDescent="0.2">
      <c r="B46" s="1236"/>
      <c r="C46" s="1237"/>
      <c r="D46" s="109"/>
      <c r="E46" s="1240" t="s">
        <v>36</v>
      </c>
      <c r="F46" s="1240"/>
      <c r="G46" s="1240"/>
      <c r="H46" s="1241"/>
      <c r="I46" s="106">
        <v>5039</v>
      </c>
      <c r="J46" s="107">
        <v>4706</v>
      </c>
      <c r="K46" s="107">
        <v>249</v>
      </c>
      <c r="L46" s="107">
        <v>391</v>
      </c>
      <c r="M46" s="108">
        <v>347</v>
      </c>
    </row>
    <row r="47" spans="2:13" ht="27.75" customHeight="1" x14ac:dyDescent="0.2">
      <c r="B47" s="1236"/>
      <c r="C47" s="1237"/>
      <c r="D47" s="110"/>
      <c r="E47" s="1250" t="s">
        <v>37</v>
      </c>
      <c r="F47" s="1251"/>
      <c r="G47" s="1251"/>
      <c r="H47" s="1252"/>
      <c r="I47" s="106" t="s">
        <v>516</v>
      </c>
      <c r="J47" s="107" t="s">
        <v>516</v>
      </c>
      <c r="K47" s="107" t="s">
        <v>516</v>
      </c>
      <c r="L47" s="107" t="s">
        <v>516</v>
      </c>
      <c r="M47" s="108" t="s">
        <v>516</v>
      </c>
    </row>
    <row r="48" spans="2:13" ht="27.75" customHeight="1" x14ac:dyDescent="0.2">
      <c r="B48" s="1236"/>
      <c r="C48" s="1237"/>
      <c r="D48" s="105"/>
      <c r="E48" s="1240" t="s">
        <v>38</v>
      </c>
      <c r="F48" s="1240"/>
      <c r="G48" s="1240"/>
      <c r="H48" s="1241"/>
      <c r="I48" s="106" t="s">
        <v>516</v>
      </c>
      <c r="J48" s="107" t="s">
        <v>516</v>
      </c>
      <c r="K48" s="107" t="s">
        <v>516</v>
      </c>
      <c r="L48" s="107" t="s">
        <v>516</v>
      </c>
      <c r="M48" s="108" t="s">
        <v>516</v>
      </c>
    </row>
    <row r="49" spans="2:13" ht="27.75" customHeight="1" x14ac:dyDescent="0.2">
      <c r="B49" s="1238"/>
      <c r="C49" s="1239"/>
      <c r="D49" s="105"/>
      <c r="E49" s="1240" t="s">
        <v>39</v>
      </c>
      <c r="F49" s="1240"/>
      <c r="G49" s="1240"/>
      <c r="H49" s="1241"/>
      <c r="I49" s="106" t="s">
        <v>516</v>
      </c>
      <c r="J49" s="107" t="s">
        <v>516</v>
      </c>
      <c r="K49" s="107" t="s">
        <v>516</v>
      </c>
      <c r="L49" s="107" t="s">
        <v>516</v>
      </c>
      <c r="M49" s="108" t="s">
        <v>516</v>
      </c>
    </row>
    <row r="50" spans="2:13" ht="27.75" customHeight="1" x14ac:dyDescent="0.2">
      <c r="B50" s="1234" t="s">
        <v>40</v>
      </c>
      <c r="C50" s="1235"/>
      <c r="D50" s="111"/>
      <c r="E50" s="1240" t="s">
        <v>41</v>
      </c>
      <c r="F50" s="1240"/>
      <c r="G50" s="1240"/>
      <c r="H50" s="1241"/>
      <c r="I50" s="106">
        <v>197205</v>
      </c>
      <c r="J50" s="107">
        <v>214342</v>
      </c>
      <c r="K50" s="107">
        <v>224457</v>
      </c>
      <c r="L50" s="107">
        <v>229666</v>
      </c>
      <c r="M50" s="108">
        <v>238791</v>
      </c>
    </row>
    <row r="51" spans="2:13" ht="27.75" customHeight="1" x14ac:dyDescent="0.2">
      <c r="B51" s="1236"/>
      <c r="C51" s="1237"/>
      <c r="D51" s="105"/>
      <c r="E51" s="1240" t="s">
        <v>42</v>
      </c>
      <c r="F51" s="1240"/>
      <c r="G51" s="1240"/>
      <c r="H51" s="1241"/>
      <c r="I51" s="106">
        <v>130416</v>
      </c>
      <c r="J51" s="107">
        <v>130949</v>
      </c>
      <c r="K51" s="107">
        <v>129785</v>
      </c>
      <c r="L51" s="107">
        <v>131054</v>
      </c>
      <c r="M51" s="108">
        <v>132840</v>
      </c>
    </row>
    <row r="52" spans="2:13" ht="27.75" customHeight="1" x14ac:dyDescent="0.2">
      <c r="B52" s="1238"/>
      <c r="C52" s="1239"/>
      <c r="D52" s="105"/>
      <c r="E52" s="1240" t="s">
        <v>43</v>
      </c>
      <c r="F52" s="1240"/>
      <c r="G52" s="1240"/>
      <c r="H52" s="1241"/>
      <c r="I52" s="106">
        <v>509190</v>
      </c>
      <c r="J52" s="107">
        <v>506678</v>
      </c>
      <c r="K52" s="107">
        <v>500729</v>
      </c>
      <c r="L52" s="107">
        <v>497821</v>
      </c>
      <c r="M52" s="108">
        <v>510032</v>
      </c>
    </row>
    <row r="53" spans="2:13" ht="27.75" customHeight="1" thickBot="1" x14ac:dyDescent="0.25">
      <c r="B53" s="1242" t="s">
        <v>44</v>
      </c>
      <c r="C53" s="1243"/>
      <c r="D53" s="112"/>
      <c r="E53" s="1244" t="s">
        <v>45</v>
      </c>
      <c r="F53" s="1244"/>
      <c r="G53" s="1244"/>
      <c r="H53" s="1245"/>
      <c r="I53" s="113">
        <v>265672</v>
      </c>
      <c r="J53" s="114">
        <v>246431</v>
      </c>
      <c r="K53" s="114">
        <v>219434</v>
      </c>
      <c r="L53" s="114">
        <v>241394</v>
      </c>
      <c r="M53" s="115">
        <v>206741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CDzRGW5uKGPEI1tb/aBUJOjahm0jWJpTB5rDa740Ib2VhPozj8mphOhzQNrcaXiXLNrIr5jK6xSBGieIcocuQ==" saltValue="s7rYuqTbg8bY019s1DWD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559</v>
      </c>
      <c r="G54" s="124" t="s">
        <v>560</v>
      </c>
      <c r="H54" s="125" t="s">
        <v>561</v>
      </c>
    </row>
    <row r="55" spans="2:8" ht="52.5" customHeight="1" x14ac:dyDescent="0.2">
      <c r="B55" s="126"/>
      <c r="C55" s="1261" t="s">
        <v>48</v>
      </c>
      <c r="D55" s="1261"/>
      <c r="E55" s="1262"/>
      <c r="F55" s="127">
        <v>29289</v>
      </c>
      <c r="G55" s="127">
        <v>25228</v>
      </c>
      <c r="H55" s="128">
        <v>24694</v>
      </c>
    </row>
    <row r="56" spans="2:8" ht="52.5" customHeight="1" x14ac:dyDescent="0.2">
      <c r="B56" s="129"/>
      <c r="C56" s="1263" t="s">
        <v>49</v>
      </c>
      <c r="D56" s="1263"/>
      <c r="E56" s="1264"/>
      <c r="F56" s="130">
        <v>7176</v>
      </c>
      <c r="G56" s="130">
        <v>7636</v>
      </c>
      <c r="H56" s="131">
        <v>7373</v>
      </c>
    </row>
    <row r="57" spans="2:8" ht="53.25" customHeight="1" x14ac:dyDescent="0.2">
      <c r="B57" s="129"/>
      <c r="C57" s="1265" t="s">
        <v>50</v>
      </c>
      <c r="D57" s="1265"/>
      <c r="E57" s="1266"/>
      <c r="F57" s="132">
        <v>130010</v>
      </c>
      <c r="G57" s="132">
        <v>120103</v>
      </c>
      <c r="H57" s="133">
        <v>107456</v>
      </c>
    </row>
    <row r="58" spans="2:8" ht="45.75" customHeight="1" x14ac:dyDescent="0.2">
      <c r="B58" s="134"/>
      <c r="C58" s="1253" t="s">
        <v>621</v>
      </c>
      <c r="D58" s="1254"/>
      <c r="E58" s="1255"/>
      <c r="F58" s="135">
        <v>62012</v>
      </c>
      <c r="G58" s="135">
        <v>60631</v>
      </c>
      <c r="H58" s="136">
        <v>59114</v>
      </c>
    </row>
    <row r="59" spans="2:8" ht="45.75" customHeight="1" x14ac:dyDescent="0.2">
      <c r="B59" s="134"/>
      <c r="C59" s="1253" t="s">
        <v>622</v>
      </c>
      <c r="D59" s="1254"/>
      <c r="E59" s="1255"/>
      <c r="F59" s="135">
        <v>9024</v>
      </c>
      <c r="G59" s="135">
        <v>14840</v>
      </c>
      <c r="H59" s="136">
        <v>18007</v>
      </c>
    </row>
    <row r="60" spans="2:8" ht="45.75" customHeight="1" x14ac:dyDescent="0.2">
      <c r="B60" s="134"/>
      <c r="C60" s="1253" t="s">
        <v>623</v>
      </c>
      <c r="D60" s="1254"/>
      <c r="E60" s="1255"/>
      <c r="F60" s="135">
        <v>33471</v>
      </c>
      <c r="G60" s="135">
        <v>23719</v>
      </c>
      <c r="H60" s="136">
        <v>12661</v>
      </c>
    </row>
    <row r="61" spans="2:8" ht="45.75" customHeight="1" x14ac:dyDescent="0.2">
      <c r="B61" s="134"/>
      <c r="C61" s="1253" t="s">
        <v>624</v>
      </c>
      <c r="D61" s="1254"/>
      <c r="E61" s="1255"/>
      <c r="F61" s="135">
        <v>16643</v>
      </c>
      <c r="G61" s="135">
        <v>13394</v>
      </c>
      <c r="H61" s="136">
        <v>9965</v>
      </c>
    </row>
    <row r="62" spans="2:8" ht="45.75" customHeight="1" thickBot="1" x14ac:dyDescent="0.25">
      <c r="B62" s="137"/>
      <c r="C62" s="1256" t="s">
        <v>625</v>
      </c>
      <c r="D62" s="1257"/>
      <c r="E62" s="1258"/>
      <c r="F62" s="138">
        <v>2785</v>
      </c>
      <c r="G62" s="138">
        <v>2475</v>
      </c>
      <c r="H62" s="139">
        <v>2697</v>
      </c>
    </row>
    <row r="63" spans="2:8" ht="52.5" customHeight="1" thickBot="1" x14ac:dyDescent="0.25">
      <c r="B63" s="140"/>
      <c r="C63" s="1259" t="s">
        <v>51</v>
      </c>
      <c r="D63" s="1259"/>
      <c r="E63" s="1260"/>
      <c r="F63" s="141">
        <v>166475</v>
      </c>
      <c r="G63" s="141">
        <v>152967</v>
      </c>
      <c r="H63" s="142">
        <v>139524</v>
      </c>
    </row>
    <row r="64" spans="2:8" ht="15" customHeight="1" x14ac:dyDescent="0.2"/>
    <row r="65" ht="0" hidden="1" customHeight="1" x14ac:dyDescent="0.2"/>
    <row r="66" ht="0" hidden="1" customHeight="1" x14ac:dyDescent="0.2"/>
  </sheetData>
  <sheetProtection algorithmName="SHA-512" hashValue="5RD0/A1EW7H2x4/PkI0FOdv7LMckFJHOvReoYqbRdkmyPCs/egeHuvTGzUlB6ogb4W4fV8url7W4cqgMscg3zw==" saltValue="AVZhyVkt14vHtMZWDvXW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627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628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629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630</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557</v>
      </c>
      <c r="BQ50" s="1301"/>
      <c r="BR50" s="1301"/>
      <c r="BS50" s="1301"/>
      <c r="BT50" s="1301"/>
      <c r="BU50" s="1301"/>
      <c r="BV50" s="1301"/>
      <c r="BW50" s="1301"/>
      <c r="BX50" s="1301" t="s">
        <v>558</v>
      </c>
      <c r="BY50" s="1301"/>
      <c r="BZ50" s="1301"/>
      <c r="CA50" s="1301"/>
      <c r="CB50" s="1301"/>
      <c r="CC50" s="1301"/>
      <c r="CD50" s="1301"/>
      <c r="CE50" s="1301"/>
      <c r="CF50" s="1301" t="s">
        <v>559</v>
      </c>
      <c r="CG50" s="1301"/>
      <c r="CH50" s="1301"/>
      <c r="CI50" s="1301"/>
      <c r="CJ50" s="1301"/>
      <c r="CK50" s="1301"/>
      <c r="CL50" s="1301"/>
      <c r="CM50" s="1301"/>
      <c r="CN50" s="1301" t="s">
        <v>560</v>
      </c>
      <c r="CO50" s="1301"/>
      <c r="CP50" s="1301"/>
      <c r="CQ50" s="1301"/>
      <c r="CR50" s="1301"/>
      <c r="CS50" s="1301"/>
      <c r="CT50" s="1301"/>
      <c r="CU50" s="1301"/>
      <c r="CV50" s="1301" t="s">
        <v>561</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631</v>
      </c>
      <c r="AO51" s="1305"/>
      <c r="AP51" s="1305"/>
      <c r="AQ51" s="1305"/>
      <c r="AR51" s="1305"/>
      <c r="AS51" s="1305"/>
      <c r="AT51" s="1305"/>
      <c r="AU51" s="1305"/>
      <c r="AV51" s="1305"/>
      <c r="AW51" s="1305"/>
      <c r="AX51" s="1305"/>
      <c r="AY51" s="1305"/>
      <c r="AZ51" s="1305"/>
      <c r="BA51" s="1305"/>
      <c r="BB51" s="1305" t="s">
        <v>632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108.5</v>
      </c>
      <c r="CG51" s="1307"/>
      <c r="CH51" s="1307"/>
      <c r="CI51" s="1307"/>
      <c r="CJ51" s="1307"/>
      <c r="CK51" s="1307"/>
      <c r="CL51" s="1307"/>
      <c r="CM51" s="1307"/>
      <c r="CN51" s="1307">
        <v>101.1</v>
      </c>
      <c r="CO51" s="1307"/>
      <c r="CP51" s="1307"/>
      <c r="CQ51" s="1307"/>
      <c r="CR51" s="1307"/>
      <c r="CS51" s="1307"/>
      <c r="CT51" s="1307"/>
      <c r="CU51" s="1307"/>
      <c r="CV51" s="1307">
        <v>85.5</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60.9</v>
      </c>
      <c r="CG53" s="1307"/>
      <c r="CH53" s="1307"/>
      <c r="CI53" s="1307"/>
      <c r="CJ53" s="1307"/>
      <c r="CK53" s="1307"/>
      <c r="CL53" s="1307"/>
      <c r="CM53" s="1307"/>
      <c r="CN53" s="1307">
        <v>61.8</v>
      </c>
      <c r="CO53" s="1307"/>
      <c r="CP53" s="1307"/>
      <c r="CQ53" s="1307"/>
      <c r="CR53" s="1307"/>
      <c r="CS53" s="1307"/>
      <c r="CT53" s="1307"/>
      <c r="CU53" s="1307"/>
      <c r="CV53" s="1307">
        <v>62</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634</v>
      </c>
      <c r="AO55" s="1301"/>
      <c r="AP55" s="1301"/>
      <c r="AQ55" s="1301"/>
      <c r="AR55" s="1301"/>
      <c r="AS55" s="1301"/>
      <c r="AT55" s="1301"/>
      <c r="AU55" s="1301"/>
      <c r="AV55" s="1301"/>
      <c r="AW55" s="1301"/>
      <c r="AX55" s="1301"/>
      <c r="AY55" s="1301"/>
      <c r="AZ55" s="1301"/>
      <c r="BA55" s="1301"/>
      <c r="BB55" s="1305" t="s">
        <v>632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635</v>
      </c>
    </row>
    <row r="64" spans="1:109" ht="13" x14ac:dyDescent="0.2">
      <c r="B64" s="1276"/>
      <c r="G64" s="1283"/>
      <c r="I64" s="1317"/>
      <c r="J64" s="1317"/>
      <c r="K64" s="1317"/>
      <c r="L64" s="1317"/>
      <c r="M64" s="1317"/>
      <c r="N64" s="1318"/>
      <c r="AM64" s="1283"/>
      <c r="AN64" s="1283" t="s">
        <v>628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319" t="s">
        <v>636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31"/>
      <c r="I71" s="1332"/>
      <c r="J71" s="1329"/>
      <c r="K71" s="1329"/>
      <c r="L71" s="1330"/>
      <c r="M71" s="1329"/>
      <c r="N71" s="1330"/>
      <c r="AM71" s="1331"/>
      <c r="AN71" s="1269" t="s">
        <v>630</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557</v>
      </c>
      <c r="BQ72" s="1301"/>
      <c r="BR72" s="1301"/>
      <c r="BS72" s="1301"/>
      <c r="BT72" s="1301"/>
      <c r="BU72" s="1301"/>
      <c r="BV72" s="1301"/>
      <c r="BW72" s="1301"/>
      <c r="BX72" s="1301" t="s">
        <v>558</v>
      </c>
      <c r="BY72" s="1301"/>
      <c r="BZ72" s="1301"/>
      <c r="CA72" s="1301"/>
      <c r="CB72" s="1301"/>
      <c r="CC72" s="1301"/>
      <c r="CD72" s="1301"/>
      <c r="CE72" s="1301"/>
      <c r="CF72" s="1301" t="s">
        <v>559</v>
      </c>
      <c r="CG72" s="1301"/>
      <c r="CH72" s="1301"/>
      <c r="CI72" s="1301"/>
      <c r="CJ72" s="1301"/>
      <c r="CK72" s="1301"/>
      <c r="CL72" s="1301"/>
      <c r="CM72" s="1301"/>
      <c r="CN72" s="1301" t="s">
        <v>560</v>
      </c>
      <c r="CO72" s="1301"/>
      <c r="CP72" s="1301"/>
      <c r="CQ72" s="1301"/>
      <c r="CR72" s="1301"/>
      <c r="CS72" s="1301"/>
      <c r="CT72" s="1301"/>
      <c r="CU72" s="1301"/>
      <c r="CV72" s="1301" t="s">
        <v>561</v>
      </c>
      <c r="CW72" s="1301"/>
      <c r="CX72" s="1301"/>
      <c r="CY72" s="1301"/>
      <c r="CZ72" s="1301"/>
      <c r="DA72" s="1301"/>
      <c r="DB72" s="1301"/>
      <c r="DC72" s="1301"/>
    </row>
    <row r="73" spans="2:107" ht="13" x14ac:dyDescent="0.2">
      <c r="B73" s="1276"/>
      <c r="G73" s="1302"/>
      <c r="H73" s="1302"/>
      <c r="I73" s="1302"/>
      <c r="J73" s="1302"/>
      <c r="K73" s="1333"/>
      <c r="L73" s="1333"/>
      <c r="M73" s="1333"/>
      <c r="N73" s="1333"/>
      <c r="AM73" s="1294"/>
      <c r="AN73" s="1305" t="s">
        <v>631</v>
      </c>
      <c r="AO73" s="1305"/>
      <c r="AP73" s="1305"/>
      <c r="AQ73" s="1305"/>
      <c r="AR73" s="1305"/>
      <c r="AS73" s="1305"/>
      <c r="AT73" s="1305"/>
      <c r="AU73" s="1305"/>
      <c r="AV73" s="1305"/>
      <c r="AW73" s="1305"/>
      <c r="AX73" s="1305"/>
      <c r="AY73" s="1305"/>
      <c r="AZ73" s="1305"/>
      <c r="BA73" s="1305"/>
      <c r="BB73" s="1305" t="s">
        <v>632</v>
      </c>
      <c r="BC73" s="1305"/>
      <c r="BD73" s="1305"/>
      <c r="BE73" s="1305"/>
      <c r="BF73" s="1305"/>
      <c r="BG73" s="1305"/>
      <c r="BH73" s="1305"/>
      <c r="BI73" s="1305"/>
      <c r="BJ73" s="1305"/>
      <c r="BK73" s="1305"/>
      <c r="BL73" s="1305"/>
      <c r="BM73" s="1305"/>
      <c r="BN73" s="1305"/>
      <c r="BO73" s="1305"/>
      <c r="BP73" s="1307">
        <v>133.19999999999999</v>
      </c>
      <c r="BQ73" s="1307"/>
      <c r="BR73" s="1307"/>
      <c r="BS73" s="1307"/>
      <c r="BT73" s="1307"/>
      <c r="BU73" s="1307"/>
      <c r="BV73" s="1307"/>
      <c r="BW73" s="1307"/>
      <c r="BX73" s="1307">
        <v>122.8</v>
      </c>
      <c r="BY73" s="1307"/>
      <c r="BZ73" s="1307"/>
      <c r="CA73" s="1307"/>
      <c r="CB73" s="1307"/>
      <c r="CC73" s="1307"/>
      <c r="CD73" s="1307"/>
      <c r="CE73" s="1307"/>
      <c r="CF73" s="1307">
        <v>108.5</v>
      </c>
      <c r="CG73" s="1307"/>
      <c r="CH73" s="1307"/>
      <c r="CI73" s="1307"/>
      <c r="CJ73" s="1307"/>
      <c r="CK73" s="1307"/>
      <c r="CL73" s="1307"/>
      <c r="CM73" s="1307"/>
      <c r="CN73" s="1307">
        <v>101.1</v>
      </c>
      <c r="CO73" s="1307"/>
      <c r="CP73" s="1307"/>
      <c r="CQ73" s="1307"/>
      <c r="CR73" s="1307"/>
      <c r="CS73" s="1307"/>
      <c r="CT73" s="1307"/>
      <c r="CU73" s="1307"/>
      <c r="CV73" s="1307">
        <v>85.5</v>
      </c>
      <c r="CW73" s="1307"/>
      <c r="CX73" s="1307"/>
      <c r="CY73" s="1307"/>
      <c r="CZ73" s="1307"/>
      <c r="DA73" s="1307"/>
      <c r="DB73" s="1307"/>
      <c r="DC73" s="1307"/>
    </row>
    <row r="74" spans="2:107" ht="13" x14ac:dyDescent="0.2">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637</v>
      </c>
      <c r="BC75" s="1305"/>
      <c r="BD75" s="1305"/>
      <c r="BE75" s="1305"/>
      <c r="BF75" s="1305"/>
      <c r="BG75" s="1305"/>
      <c r="BH75" s="1305"/>
      <c r="BI75" s="1305"/>
      <c r="BJ75" s="1305"/>
      <c r="BK75" s="1305"/>
      <c r="BL75" s="1305"/>
      <c r="BM75" s="1305"/>
      <c r="BN75" s="1305"/>
      <c r="BO75" s="1305"/>
      <c r="BP75" s="1307">
        <v>10.8</v>
      </c>
      <c r="BQ75" s="1307"/>
      <c r="BR75" s="1307"/>
      <c r="BS75" s="1307"/>
      <c r="BT75" s="1307"/>
      <c r="BU75" s="1307"/>
      <c r="BV75" s="1307"/>
      <c r="BW75" s="1307"/>
      <c r="BX75" s="1307">
        <v>9.8000000000000007</v>
      </c>
      <c r="BY75" s="1307"/>
      <c r="BZ75" s="1307"/>
      <c r="CA75" s="1307"/>
      <c r="CB75" s="1307"/>
      <c r="CC75" s="1307"/>
      <c r="CD75" s="1307"/>
      <c r="CE75" s="1307"/>
      <c r="CF75" s="1307">
        <v>9.3000000000000007</v>
      </c>
      <c r="CG75" s="1307"/>
      <c r="CH75" s="1307"/>
      <c r="CI75" s="1307"/>
      <c r="CJ75" s="1307"/>
      <c r="CK75" s="1307"/>
      <c r="CL75" s="1307"/>
      <c r="CM75" s="1307"/>
      <c r="CN75" s="1307">
        <v>8.1999999999999993</v>
      </c>
      <c r="CO75" s="1307"/>
      <c r="CP75" s="1307"/>
      <c r="CQ75" s="1307"/>
      <c r="CR75" s="1307"/>
      <c r="CS75" s="1307"/>
      <c r="CT75" s="1307"/>
      <c r="CU75" s="1307"/>
      <c r="CV75" s="1307">
        <v>7.2</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33"/>
      <c r="L77" s="1333"/>
      <c r="M77" s="1333"/>
      <c r="N77" s="1333"/>
      <c r="AN77" s="1301" t="s">
        <v>634</v>
      </c>
      <c r="AO77" s="1301"/>
      <c r="AP77" s="1301"/>
      <c r="AQ77" s="1301"/>
      <c r="AR77" s="1301"/>
      <c r="AS77" s="1301"/>
      <c r="AT77" s="1301"/>
      <c r="AU77" s="1301"/>
      <c r="AV77" s="1301"/>
      <c r="AW77" s="1301"/>
      <c r="AX77" s="1301"/>
      <c r="AY77" s="1301"/>
      <c r="AZ77" s="1301"/>
      <c r="BA77" s="1301"/>
      <c r="BB77" s="1305" t="s">
        <v>632</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637</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36"/>
      <c r="AQ87" s="1336"/>
      <c r="BC87" s="1336"/>
      <c r="BO87" s="1336"/>
      <c r="CA87" s="1336"/>
      <c r="CM87" s="1336"/>
      <c r="CY87" s="1336"/>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ecJ4oyk3oULcoFEHDU7Knc5+92hl9mbzSmLQRPT/X6e5RCYE+g1rUlBnjl2EOI3yfGcS0uSuEGL7r/yFm07Zg==" saltValue="6D7uoArks+96mDfQSc3x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hRjn6PYJLn4HpXzqqsiD64svhh7qDZBFKvnxq5WocHMfsVzsp6mY+ebhQHrLy0zxzIUv5saq5PGFa0SrpAlmQ==" saltValue="O7DqpSa7Bfh+mqxathy8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b08VTCAu+OcLWO6Zy7DByaXufGT4Pa8IqpZAmUMq+xFu+ZojkXfmyhe4EkVWEiFiGJ4rG5ZxhruoulfwS9QiA==" saltValue="d2Yf1fka9aeiApthcmgN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554</v>
      </c>
      <c r="G2" s="156"/>
      <c r="H2" s="157"/>
    </row>
    <row r="3" spans="1:8" x14ac:dyDescent="0.2">
      <c r="A3" s="153" t="s">
        <v>547</v>
      </c>
      <c r="B3" s="158"/>
      <c r="C3" s="159"/>
      <c r="D3" s="160">
        <v>105048</v>
      </c>
      <c r="E3" s="161"/>
      <c r="F3" s="162">
        <v>53572</v>
      </c>
      <c r="G3" s="163"/>
      <c r="H3" s="164"/>
    </row>
    <row r="4" spans="1:8" x14ac:dyDescent="0.2">
      <c r="A4" s="165"/>
      <c r="B4" s="166"/>
      <c r="C4" s="167"/>
      <c r="D4" s="168">
        <v>25142</v>
      </c>
      <c r="E4" s="169"/>
      <c r="F4" s="170">
        <v>25259</v>
      </c>
      <c r="G4" s="171"/>
      <c r="H4" s="172"/>
    </row>
    <row r="5" spans="1:8" x14ac:dyDescent="0.2">
      <c r="A5" s="153" t="s">
        <v>549</v>
      </c>
      <c r="B5" s="158"/>
      <c r="C5" s="159"/>
      <c r="D5" s="160">
        <v>89320</v>
      </c>
      <c r="E5" s="161"/>
      <c r="F5" s="162">
        <v>51898</v>
      </c>
      <c r="G5" s="163"/>
      <c r="H5" s="164"/>
    </row>
    <row r="6" spans="1:8" x14ac:dyDescent="0.2">
      <c r="A6" s="165"/>
      <c r="B6" s="166"/>
      <c r="C6" s="167"/>
      <c r="D6" s="168">
        <v>28189</v>
      </c>
      <c r="E6" s="169"/>
      <c r="F6" s="170">
        <v>25986</v>
      </c>
      <c r="G6" s="171"/>
      <c r="H6" s="172"/>
    </row>
    <row r="7" spans="1:8" x14ac:dyDescent="0.2">
      <c r="A7" s="153" t="s">
        <v>550</v>
      </c>
      <c r="B7" s="158"/>
      <c r="C7" s="159"/>
      <c r="D7" s="160">
        <v>54585</v>
      </c>
      <c r="E7" s="161"/>
      <c r="F7" s="162">
        <v>51684</v>
      </c>
      <c r="G7" s="163"/>
      <c r="H7" s="164"/>
    </row>
    <row r="8" spans="1:8" x14ac:dyDescent="0.2">
      <c r="A8" s="165"/>
      <c r="B8" s="166"/>
      <c r="C8" s="167"/>
      <c r="D8" s="168">
        <v>25168</v>
      </c>
      <c r="E8" s="169"/>
      <c r="F8" s="170">
        <v>26671</v>
      </c>
      <c r="G8" s="171"/>
      <c r="H8" s="172"/>
    </row>
    <row r="9" spans="1:8" x14ac:dyDescent="0.2">
      <c r="A9" s="153" t="s">
        <v>551</v>
      </c>
      <c r="B9" s="158"/>
      <c r="C9" s="159"/>
      <c r="D9" s="160">
        <v>56254</v>
      </c>
      <c r="E9" s="161"/>
      <c r="F9" s="162">
        <v>52897</v>
      </c>
      <c r="G9" s="163"/>
      <c r="H9" s="164"/>
    </row>
    <row r="10" spans="1:8" x14ac:dyDescent="0.2">
      <c r="A10" s="165"/>
      <c r="B10" s="166"/>
      <c r="C10" s="167"/>
      <c r="D10" s="168">
        <v>28545</v>
      </c>
      <c r="E10" s="169"/>
      <c r="F10" s="170">
        <v>27013</v>
      </c>
      <c r="G10" s="171"/>
      <c r="H10" s="172"/>
    </row>
    <row r="11" spans="1:8" x14ac:dyDescent="0.2">
      <c r="A11" s="153" t="s">
        <v>552</v>
      </c>
      <c r="B11" s="158"/>
      <c r="C11" s="159"/>
      <c r="D11" s="160">
        <v>57255</v>
      </c>
      <c r="E11" s="161"/>
      <c r="F11" s="162">
        <v>54945</v>
      </c>
      <c r="G11" s="163"/>
      <c r="H11" s="164"/>
    </row>
    <row r="12" spans="1:8" x14ac:dyDescent="0.2">
      <c r="A12" s="165"/>
      <c r="B12" s="166"/>
      <c r="C12" s="173"/>
      <c r="D12" s="168">
        <v>31450</v>
      </c>
      <c r="E12" s="169"/>
      <c r="F12" s="170">
        <v>29293</v>
      </c>
      <c r="G12" s="171"/>
      <c r="H12" s="172"/>
    </row>
    <row r="13" spans="1:8" x14ac:dyDescent="0.2">
      <c r="A13" s="153"/>
      <c r="B13" s="158"/>
      <c r="C13" s="174"/>
      <c r="D13" s="175">
        <v>72492</v>
      </c>
      <c r="E13" s="176"/>
      <c r="F13" s="177">
        <v>52999</v>
      </c>
      <c r="G13" s="178"/>
      <c r="H13" s="164"/>
    </row>
    <row r="14" spans="1:8" x14ac:dyDescent="0.2">
      <c r="A14" s="165"/>
      <c r="B14" s="166"/>
      <c r="C14" s="167"/>
      <c r="D14" s="168">
        <v>27699</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1.22</v>
      </c>
      <c r="C19" s="179">
        <f>ROUND(VALUE(SUBSTITUTE(実質収支比率等に係る経年分析!G$48,"▲","-")),2)</f>
        <v>1.36</v>
      </c>
      <c r="D19" s="179">
        <f>ROUND(VALUE(SUBSTITUTE(実質収支比率等に係る経年分析!H$48,"▲","-")),2)</f>
        <v>1.39</v>
      </c>
      <c r="E19" s="179">
        <f>ROUND(VALUE(SUBSTITUTE(実質収支比率等に係る経年分析!I$48,"▲","-")),2)</f>
        <v>1.33</v>
      </c>
      <c r="F19" s="179">
        <f>ROUND(VALUE(SUBSTITUTE(実質収支比率等に係る経年分析!J$48,"▲","-")),2)</f>
        <v>1.2</v>
      </c>
    </row>
    <row r="20" spans="1:11" x14ac:dyDescent="0.2">
      <c r="A20" s="179" t="s">
        <v>55</v>
      </c>
      <c r="B20" s="179">
        <f>ROUND(VALUE(SUBSTITUTE(実質収支比率等に係る経年分析!F$47,"▲","-")),2)</f>
        <v>12.51</v>
      </c>
      <c r="C20" s="179">
        <f>ROUND(VALUE(SUBSTITUTE(実質収支比率等に係る経年分析!G$47,"▲","-")),2)</f>
        <v>13.61</v>
      </c>
      <c r="D20" s="179">
        <f>ROUND(VALUE(SUBSTITUTE(実質収支比率等に係る経年分析!H$47,"▲","-")),2)</f>
        <v>12.3</v>
      </c>
      <c r="E20" s="179">
        <f>ROUND(VALUE(SUBSTITUTE(実質収支比率等に係る経年分析!I$47,"▲","-")),2)</f>
        <v>9.1999999999999993</v>
      </c>
      <c r="F20" s="179">
        <f>ROUND(VALUE(SUBSTITUTE(実質収支比率等に係る経年分析!J$47,"▲","-")),2)</f>
        <v>8.92</v>
      </c>
    </row>
    <row r="21" spans="1:11" x14ac:dyDescent="0.2">
      <c r="A21" s="179" t="s">
        <v>56</v>
      </c>
      <c r="B21" s="179">
        <f>IF(ISNUMBER(VALUE(SUBSTITUTE(実質収支比率等に係る経年分析!F$49,"▲","-"))),ROUND(VALUE(SUBSTITUTE(実質収支比率等に係る経年分析!F$49,"▲","-")),2),NA())</f>
        <v>-3.43</v>
      </c>
      <c r="C21" s="179">
        <f>IF(ISNUMBER(VALUE(SUBSTITUTE(実質収支比率等に係る経年分析!G$49,"▲","-"))),ROUND(VALUE(SUBSTITUTE(実質収支比率等に係る経年分析!G$49,"▲","-")),2),NA())</f>
        <v>0.65</v>
      </c>
      <c r="D21" s="179">
        <f>IF(ISNUMBER(VALUE(SUBSTITUTE(実質収支比率等に係る経年分析!H$49,"▲","-"))),ROUND(VALUE(SUBSTITUTE(実質収支比率等に係る経年分析!H$49,"▲","-")),2),NA())</f>
        <v>-1.87</v>
      </c>
      <c r="E21" s="179">
        <f>IF(ISNUMBER(VALUE(SUBSTITUTE(実質収支比率等に係る経年分析!I$49,"▲","-"))),ROUND(VALUE(SUBSTITUTE(実質収支比率等に係る経年分析!I$49,"▲","-")),2),NA())</f>
        <v>-1.98</v>
      </c>
      <c r="F21" s="179">
        <f>IF(ISNUMBER(VALUE(SUBSTITUTE(実質収支比率等に係る経年分析!J$49,"▲","-"))),ROUND(VALUE(SUBSTITUTE(実質収支比率等に係る経年分析!J$49,"▲","-")),2),NA())</f>
        <v>-0.95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1.68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1.31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高速鉄道事業会計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v>
      </c>
    </row>
    <row r="30" spans="1:11" x14ac:dyDescent="0.2">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0.76</v>
      </c>
    </row>
    <row r="31" spans="1:11" x14ac:dyDescent="0.2">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1.52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1.74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0.96</v>
      </c>
    </row>
    <row r="32" spans="1:11" x14ac:dyDescent="0.2">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2">
      <c r="A33" s="180" t="str">
        <f>IF(連結実質赤字比率に係る赤字・黒字の構成分析!C$37="",NA(),連結実質赤字比率に係る赤字・黒字の構成分析!C$37)</f>
        <v>ガス事業会計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2.2000000000000002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1.46</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4.6100000000000003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3.32</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5.94</v>
      </c>
    </row>
    <row r="36" spans="1:16" x14ac:dyDescent="0.2">
      <c r="A36" s="180" t="str">
        <f>IF(連結実質赤字比率に係る赤字・黒字の構成分析!C$34="",NA(),連結実質赤字比率に係る赤字・黒字の構成分析!C$34)</f>
        <v>自動車運送事業会計</v>
      </c>
      <c r="B36" s="180">
        <f>IF(ROUND(VALUE(SUBSTITUTE(連結実質赤字比率に係る赤字・黒字の構成分析!F$34,"▲", "-")), 2) &lt; 0, ABS(ROUND(VALUE(SUBSTITUTE(連結実質赤字比率に係る赤字・黒字の構成分析!F$34,"▲", "-")), 2)), NA())</f>
        <v>0.01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0.09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0.16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0.23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0.15</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50878</v>
      </c>
      <c r="E42" s="181"/>
      <c r="F42" s="181"/>
      <c r="G42" s="181">
        <f>'実質公債費比率（分子）の構造'!L$52</f>
        <v>49550</v>
      </c>
      <c r="H42" s="181"/>
      <c r="I42" s="181"/>
      <c r="J42" s="181">
        <f>'実質公債費比率（分子）の構造'!M$52</f>
        <v>49337</v>
      </c>
      <c r="K42" s="181"/>
      <c r="L42" s="181"/>
      <c r="M42" s="181">
        <f>'実質公債費比率（分子）の構造'!N$52</f>
        <v>50554</v>
      </c>
      <c r="N42" s="181"/>
      <c r="O42" s="181"/>
      <c r="P42" s="181">
        <f>'実質公債費比率（分子）の構造'!O$52</f>
        <v>50888</v>
      </c>
    </row>
    <row r="43" spans="1:16" x14ac:dyDescent="0.2">
      <c r="A43" s="181" t="s">
        <v>64</v>
      </c>
      <c r="B43" s="181">
        <f>'実質公債費比率（分子）の構造'!K$51</f>
        <v>45</v>
      </c>
      <c r="C43" s="181"/>
      <c r="D43" s="181"/>
      <c r="E43" s="181">
        <f>'実質公債費比率（分子）の構造'!L$51</f>
        <v>62</v>
      </c>
      <c r="F43" s="181"/>
      <c r="G43" s="181"/>
      <c r="H43" s="181">
        <f>'実質公債費比率（分子）の構造'!M$51</f>
        <v>5</v>
      </c>
      <c r="I43" s="181"/>
      <c r="J43" s="181"/>
      <c r="K43" s="181">
        <f>'実質公債費比率（分子）の構造'!N$51</f>
        <v>4</v>
      </c>
      <c r="L43" s="181"/>
      <c r="M43" s="181"/>
      <c r="N43" s="181">
        <f>'実質公債費比率（分子）の構造'!O$51</f>
        <v>4</v>
      </c>
      <c r="O43" s="181"/>
      <c r="P43" s="181"/>
    </row>
    <row r="44" spans="1:16" x14ac:dyDescent="0.2">
      <c r="A44" s="181" t="s">
        <v>65</v>
      </c>
      <c r="B44" s="181">
        <f>'実質公債費比率（分子）の構造'!K$50</f>
        <v>1805</v>
      </c>
      <c r="C44" s="181"/>
      <c r="D44" s="181"/>
      <c r="E44" s="181">
        <f>'実質公債費比率（分子）の構造'!L$50</f>
        <v>1389</v>
      </c>
      <c r="F44" s="181"/>
      <c r="G44" s="181"/>
      <c r="H44" s="181">
        <f>'実質公債費比率（分子）の構造'!M$50</f>
        <v>1658</v>
      </c>
      <c r="I44" s="181"/>
      <c r="J44" s="181"/>
      <c r="K44" s="181">
        <f>'実質公債費比率（分子）の構造'!N$50</f>
        <v>1724</v>
      </c>
      <c r="L44" s="181"/>
      <c r="M44" s="181"/>
      <c r="N44" s="181">
        <f>'実質公債費比率（分子）の構造'!O$50</f>
        <v>1671</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11027</v>
      </c>
      <c r="C46" s="181"/>
      <c r="D46" s="181"/>
      <c r="E46" s="181">
        <f>'実質公債費比率（分子）の構造'!L$48</f>
        <v>10245</v>
      </c>
      <c r="F46" s="181"/>
      <c r="G46" s="181"/>
      <c r="H46" s="181">
        <f>'実質公債費比率（分子）の構造'!M$48</f>
        <v>9412</v>
      </c>
      <c r="I46" s="181"/>
      <c r="J46" s="181"/>
      <c r="K46" s="181">
        <f>'実質公債費比率（分子）の構造'!N$48</f>
        <v>8704</v>
      </c>
      <c r="L46" s="181"/>
      <c r="M46" s="181"/>
      <c r="N46" s="181">
        <f>'実質公債費比率（分子）の構造'!O$48</f>
        <v>8214</v>
      </c>
      <c r="O46" s="181"/>
      <c r="P46" s="181"/>
    </row>
    <row r="47" spans="1:16" x14ac:dyDescent="0.2">
      <c r="A47" s="181" t="s">
        <v>68</v>
      </c>
      <c r="B47" s="181">
        <f>'実質公債費比率（分子）の構造'!K$47</f>
        <v>19506</v>
      </c>
      <c r="C47" s="181"/>
      <c r="D47" s="181"/>
      <c r="E47" s="181">
        <f>'実質公債費比率（分子）の構造'!L$47</f>
        <v>20290</v>
      </c>
      <c r="F47" s="181"/>
      <c r="G47" s="181"/>
      <c r="H47" s="181">
        <f>'実質公債費比率（分子）の構造'!M$47</f>
        <v>21230</v>
      </c>
      <c r="I47" s="181"/>
      <c r="J47" s="181"/>
      <c r="K47" s="181">
        <f>'実質公債費比率（分子）の構造'!N$47</f>
        <v>22042</v>
      </c>
      <c r="L47" s="181"/>
      <c r="M47" s="181"/>
      <c r="N47" s="181">
        <f>'実質公債費比率（分子）の構造'!O$47</f>
        <v>23322</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37434</v>
      </c>
      <c r="C49" s="181"/>
      <c r="D49" s="181"/>
      <c r="E49" s="181">
        <f>'実質公債費比率（分子）の構造'!L$45</f>
        <v>35688</v>
      </c>
      <c r="F49" s="181"/>
      <c r="G49" s="181"/>
      <c r="H49" s="181">
        <f>'実質公債費比率（分子）の構造'!M$45</f>
        <v>36459</v>
      </c>
      <c r="I49" s="181"/>
      <c r="J49" s="181"/>
      <c r="K49" s="181">
        <f>'実質公債費比率（分子）の構造'!N$45</f>
        <v>32495</v>
      </c>
      <c r="L49" s="181"/>
      <c r="M49" s="181"/>
      <c r="N49" s="181">
        <f>'実質公債費比率（分子）の構造'!O$45</f>
        <v>32212</v>
      </c>
      <c r="O49" s="181"/>
      <c r="P49" s="181"/>
    </row>
    <row r="50" spans="1:16" x14ac:dyDescent="0.2">
      <c r="A50" s="181" t="s">
        <v>71</v>
      </c>
      <c r="B50" s="181" t="e">
        <f>NA()</f>
        <v>#N/A</v>
      </c>
      <c r="C50" s="181">
        <f>IF(ISNUMBER('実質公債費比率（分子）の構造'!K$53),'実質公債費比率（分子）の構造'!K$53,NA())</f>
        <v>18939</v>
      </c>
      <c r="D50" s="181" t="e">
        <f>NA()</f>
        <v>#N/A</v>
      </c>
      <c r="E50" s="181" t="e">
        <f>NA()</f>
        <v>#N/A</v>
      </c>
      <c r="F50" s="181">
        <f>IF(ISNUMBER('実質公債費比率（分子）の構造'!L$53),'実質公債費比率（分子）の構造'!L$53,NA())</f>
        <v>18124</v>
      </c>
      <c r="G50" s="181" t="e">
        <f>NA()</f>
        <v>#N/A</v>
      </c>
      <c r="H50" s="181" t="e">
        <f>NA()</f>
        <v>#N/A</v>
      </c>
      <c r="I50" s="181">
        <f>IF(ISNUMBER('実質公債費比率（分子）の構造'!M$53),'実質公債費比率（分子）の構造'!M$53,NA())</f>
        <v>19427</v>
      </c>
      <c r="J50" s="181" t="e">
        <f>NA()</f>
        <v>#N/A</v>
      </c>
      <c r="K50" s="181" t="e">
        <f>NA()</f>
        <v>#N/A</v>
      </c>
      <c r="L50" s="181">
        <f>IF(ISNUMBER('実質公債費比率（分子）の構造'!N$53),'実質公債費比率（分子）の構造'!N$53,NA())</f>
        <v>14415</v>
      </c>
      <c r="M50" s="181" t="e">
        <f>NA()</f>
        <v>#N/A</v>
      </c>
      <c r="N50" s="181" t="e">
        <f>NA()</f>
        <v>#N/A</v>
      </c>
      <c r="O50" s="181">
        <f>IF(ISNUMBER('実質公債費比率（分子）の構造'!O$53),'実質公債費比率（分子）の構造'!O$53,NA())</f>
        <v>14535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509190</v>
      </c>
      <c r="E56" s="180"/>
      <c r="F56" s="180"/>
      <c r="G56" s="180">
        <f>'将来負担比率（分子）の構造'!J$52</f>
        <v>506678</v>
      </c>
      <c r="H56" s="180"/>
      <c r="I56" s="180"/>
      <c r="J56" s="180">
        <f>'将来負担比率（分子）の構造'!K$52</f>
        <v>500729</v>
      </c>
      <c r="K56" s="180"/>
      <c r="L56" s="180"/>
      <c r="M56" s="180">
        <f>'将来負担比率（分子）の構造'!L$52</f>
        <v>497821</v>
      </c>
      <c r="N56" s="180"/>
      <c r="O56" s="180"/>
      <c r="P56" s="180">
        <f>'将来負担比率（分子）の構造'!M$52</f>
        <v>510032</v>
      </c>
    </row>
    <row r="57" spans="1:16" x14ac:dyDescent="0.2">
      <c r="A57" s="180" t="s">
        <v>42</v>
      </c>
      <c r="B57" s="180"/>
      <c r="C57" s="180"/>
      <c r="D57" s="180">
        <f>'将来負担比率（分子）の構造'!I$51</f>
        <v>130416</v>
      </c>
      <c r="E57" s="180"/>
      <c r="F57" s="180"/>
      <c r="G57" s="180">
        <f>'将来負担比率（分子）の構造'!J$51</f>
        <v>130949</v>
      </c>
      <c r="H57" s="180"/>
      <c r="I57" s="180"/>
      <c r="J57" s="180">
        <f>'将来負担比率（分子）の構造'!K$51</f>
        <v>129785</v>
      </c>
      <c r="K57" s="180"/>
      <c r="L57" s="180"/>
      <c r="M57" s="180">
        <f>'将来負担比率（分子）の構造'!L$51</f>
        <v>131054</v>
      </c>
      <c r="N57" s="180"/>
      <c r="O57" s="180"/>
      <c r="P57" s="180">
        <f>'将来負担比率（分子）の構造'!M$51</f>
        <v>132840</v>
      </c>
    </row>
    <row r="58" spans="1:16" x14ac:dyDescent="0.2">
      <c r="A58" s="180" t="s">
        <v>41</v>
      </c>
      <c r="B58" s="180"/>
      <c r="C58" s="180"/>
      <c r="D58" s="180">
        <f>'将来負担比率（分子）の構造'!I$50</f>
        <v>197205</v>
      </c>
      <c r="E58" s="180"/>
      <c r="F58" s="180"/>
      <c r="G58" s="180">
        <f>'将来負担比率（分子）の構造'!J$50</f>
        <v>214342</v>
      </c>
      <c r="H58" s="180"/>
      <c r="I58" s="180"/>
      <c r="J58" s="180">
        <f>'将来負担比率（分子）の構造'!K$50</f>
        <v>224457</v>
      </c>
      <c r="K58" s="180"/>
      <c r="L58" s="180"/>
      <c r="M58" s="180">
        <f>'将来負担比率（分子）の構造'!L$50</f>
        <v>229666</v>
      </c>
      <c r="N58" s="180"/>
      <c r="O58" s="180"/>
      <c r="P58" s="180">
        <f>'将来負担比率（分子）の構造'!M$50</f>
        <v>238791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5039</v>
      </c>
      <c r="C61" s="180"/>
      <c r="D61" s="180"/>
      <c r="E61" s="180">
        <f>'将来負担比率（分子）の構造'!J$46</f>
        <v>4706</v>
      </c>
      <c r="F61" s="180"/>
      <c r="G61" s="180"/>
      <c r="H61" s="180">
        <f>'将来負担比率（分子）の構造'!K$46</f>
        <v>249</v>
      </c>
      <c r="I61" s="180"/>
      <c r="J61" s="180"/>
      <c r="K61" s="180">
        <f>'将来負担比率（分子）の構造'!L$46</f>
        <v>391</v>
      </c>
      <c r="L61" s="180"/>
      <c r="M61" s="180"/>
      <c r="N61" s="180">
        <f>'将来負担比率（分子）の構造'!M$46</f>
        <v>347</v>
      </c>
      <c r="O61" s="180"/>
      <c r="P61" s="180"/>
    </row>
    <row r="62" spans="1:16" x14ac:dyDescent="0.2">
      <c r="A62" s="180" t="s">
        <v>35</v>
      </c>
      <c r="B62" s="180">
        <f>'将来負担比率（分子）の構造'!I$45</f>
        <v>67248</v>
      </c>
      <c r="C62" s="180"/>
      <c r="D62" s="180"/>
      <c r="E62" s="180">
        <f>'将来負担比率（分子）の構造'!J$45</f>
        <v>58551</v>
      </c>
      <c r="F62" s="180"/>
      <c r="G62" s="180"/>
      <c r="H62" s="180">
        <f>'将来負担比率（分子）の構造'!K$45</f>
        <v>57774</v>
      </c>
      <c r="I62" s="180"/>
      <c r="J62" s="180"/>
      <c r="K62" s="180">
        <f>'将来負担比率（分子）の構造'!L$45</f>
        <v>93339</v>
      </c>
      <c r="L62" s="180"/>
      <c r="M62" s="180"/>
      <c r="N62" s="180">
        <f>'将来負担比率（分子）の構造'!M$45</f>
        <v>90132</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144928</v>
      </c>
      <c r="C64" s="180"/>
      <c r="D64" s="180"/>
      <c r="E64" s="180">
        <f>'将来負担比率（分子）の構造'!J$43</f>
        <v>139943</v>
      </c>
      <c r="F64" s="180"/>
      <c r="G64" s="180"/>
      <c r="H64" s="180">
        <f>'将来負担比率（分子）の構造'!K$43</f>
        <v>124532</v>
      </c>
      <c r="I64" s="180"/>
      <c r="J64" s="180"/>
      <c r="K64" s="180">
        <f>'将来負担比率（分子）の構造'!L$43</f>
        <v>111365</v>
      </c>
      <c r="L64" s="180"/>
      <c r="M64" s="180"/>
      <c r="N64" s="180">
        <f>'将来負担比率（分子）の構造'!M$43</f>
        <v>101510</v>
      </c>
      <c r="O64" s="180"/>
      <c r="P64" s="180"/>
    </row>
    <row r="65" spans="1:16" x14ac:dyDescent="0.2">
      <c r="A65" s="180" t="s">
        <v>32</v>
      </c>
      <c r="B65" s="180">
        <f>'将来負担比率（分子）の構造'!I$42</f>
        <v>21719</v>
      </c>
      <c r="C65" s="180"/>
      <c r="D65" s="180"/>
      <c r="E65" s="180">
        <f>'将来負担比率（分子）の構造'!J$42</f>
        <v>19792</v>
      </c>
      <c r="F65" s="180"/>
      <c r="G65" s="180"/>
      <c r="H65" s="180">
        <f>'将来負担比率（分子）の構造'!K$42</f>
        <v>22036</v>
      </c>
      <c r="I65" s="180"/>
      <c r="J65" s="180"/>
      <c r="K65" s="180">
        <f>'将来負担比率（分子）の構造'!L$42</f>
        <v>19741</v>
      </c>
      <c r="L65" s="180"/>
      <c r="M65" s="180"/>
      <c r="N65" s="180">
        <f>'将来負担比率（分子）の構造'!M$42</f>
        <v>17783</v>
      </c>
      <c r="O65" s="180"/>
      <c r="P65" s="180"/>
    </row>
    <row r="66" spans="1:16" x14ac:dyDescent="0.2">
      <c r="A66" s="180" t="s">
        <v>31</v>
      </c>
      <c r="B66" s="180">
        <f>'将来負担比率（分子）の構造'!I$41</f>
        <v>863549</v>
      </c>
      <c r="C66" s="180"/>
      <c r="D66" s="180"/>
      <c r="E66" s="180">
        <f>'将来負担比率（分子）の構造'!J$41</f>
        <v>875407</v>
      </c>
      <c r="F66" s="180"/>
      <c r="G66" s="180"/>
      <c r="H66" s="180">
        <f>'将来負担比率（分子）の構造'!K$41</f>
        <v>869812</v>
      </c>
      <c r="I66" s="180"/>
      <c r="J66" s="180"/>
      <c r="K66" s="180">
        <f>'将来負担比率（分子）の構造'!L$41</f>
        <v>875098</v>
      </c>
      <c r="L66" s="180"/>
      <c r="M66" s="180"/>
      <c r="N66" s="180">
        <f>'将来負担比率（分子）の構造'!M$41</f>
        <v>878632</v>
      </c>
      <c r="O66" s="180"/>
      <c r="P66" s="180"/>
    </row>
    <row r="67" spans="1:16" x14ac:dyDescent="0.2">
      <c r="A67" s="180" t="s">
        <v>75</v>
      </c>
      <c r="B67" s="180" t="e">
        <f>NA()</f>
        <v>#N/A</v>
      </c>
      <c r="C67" s="180">
        <f>IF(ISNUMBER('将来負担比率（分子）の構造'!I$53), IF('将来負担比率（分子）の構造'!I$53 &lt; 0, 0, '将来負担比率（分子）の構造'!I$53), NA())</f>
        <v>265672</v>
      </c>
      <c r="D67" s="180" t="e">
        <f>NA()</f>
        <v>#N/A</v>
      </c>
      <c r="E67" s="180" t="e">
        <f>NA()</f>
        <v>#N/A</v>
      </c>
      <c r="F67" s="180">
        <f>IF(ISNUMBER('将来負担比率（分子）の構造'!J$53), IF('将来負担比率（分子）の構造'!J$53 &lt; 0, 0, '将来負担比率（分子）の構造'!J$53), NA())</f>
        <v>246431</v>
      </c>
      <c r="G67" s="180" t="e">
        <f>NA()</f>
        <v>#N/A</v>
      </c>
      <c r="H67" s="180" t="e">
        <f>NA()</f>
        <v>#N/A</v>
      </c>
      <c r="I67" s="180">
        <f>IF(ISNUMBER('将来負担比率（分子）の構造'!K$53), IF('将来負担比率（分子）の構造'!K$53 &lt; 0, 0, '将来負担比率（分子）の構造'!K$53), NA())</f>
        <v>219434</v>
      </c>
      <c r="J67" s="180" t="e">
        <f>NA()</f>
        <v>#N/A</v>
      </c>
      <c r="K67" s="180" t="e">
        <f>NA()</f>
        <v>#N/A</v>
      </c>
      <c r="L67" s="180">
        <f>IF(ISNUMBER('将来負担比率（分子）の構造'!L$53), IF('将来負担比率（分子）の構造'!L$53 &lt; 0, 0, '将来負担比率（分子）の構造'!L$53), NA())</f>
        <v>241394</v>
      </c>
      <c r="M67" s="180" t="e">
        <f>NA()</f>
        <v>#N/A</v>
      </c>
      <c r="N67" s="180" t="e">
        <f>NA()</f>
        <v>#N/A</v>
      </c>
      <c r="O67" s="180">
        <f>IF(ISNUMBER('将来負担比率（分子）の構造'!M$53), IF('将来負担比率（分子）の構造'!M$53 &lt; 0, 0, '将来負担比率（分子）の構造'!M$53), NA())</f>
        <v>206741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29289</v>
      </c>
      <c r="C72" s="184">
        <f>基金残高に係る経年分析!G55</f>
        <v>25228</v>
      </c>
      <c r="D72" s="184">
        <f>基金残高に係る経年分析!H55</f>
        <v>24694</v>
      </c>
    </row>
    <row r="73" spans="1:16" x14ac:dyDescent="0.2">
      <c r="A73" s="183" t="s">
        <v>78</v>
      </c>
      <c r="B73" s="184">
        <f>基金残高に係る経年分析!F56</f>
        <v>7176</v>
      </c>
      <c r="C73" s="184">
        <f>基金残高に係る経年分析!G56</f>
        <v>7636</v>
      </c>
      <c r="D73" s="184">
        <f>基金残高に係る経年分析!H56</f>
        <v>7373</v>
      </c>
    </row>
    <row r="74" spans="1:16" x14ac:dyDescent="0.2">
      <c r="A74" s="183" t="s">
        <v>79</v>
      </c>
      <c r="B74" s="184">
        <f>基金残高に係る経年分析!F57</f>
        <v>130010</v>
      </c>
      <c r="C74" s="184">
        <f>基金残高に係る経年分析!G57</f>
        <v>120103</v>
      </c>
      <c r="D74" s="184">
        <f>基金残高に係る経年分析!H57</f>
        <v>107456</v>
      </c>
    </row>
  </sheetData>
  <sheetProtection algorithmName="SHA-512" hashValue="bJ+krPD9ZjBsqn/WUIqLN3QoGKNb47ZwHVSBO8QY88swU9CQyS4MJ7jDCsdr2M3SWeL0yFomiABkNgErQzfwtA==" saltValue="2exCX7MMjT5LQAcEt1qv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214066454</v>
      </c>
      <c r="S5" s="689"/>
      <c r="T5" s="689"/>
      <c r="U5" s="689"/>
      <c r="V5" s="689"/>
      <c r="W5" s="689"/>
      <c r="X5" s="689"/>
      <c r="Y5" s="735"/>
      <c r="Z5" s="753">
        <v>41.7</v>
      </c>
      <c r="AA5" s="753"/>
      <c r="AB5" s="753"/>
      <c r="AC5" s="753"/>
      <c r="AD5" s="754">
        <v>195715933</v>
      </c>
      <c r="AE5" s="754"/>
      <c r="AF5" s="754"/>
      <c r="AG5" s="754"/>
      <c r="AH5" s="754"/>
      <c r="AI5" s="754"/>
      <c r="AJ5" s="754"/>
      <c r="AK5" s="754"/>
      <c r="AL5" s="736">
        <v>76.5</v>
      </c>
      <c r="AM5" s="705"/>
      <c r="AN5" s="705"/>
      <c r="AO5" s="737"/>
      <c r="AP5" s="722" t="s">
        <v>226</v>
      </c>
      <c r="AQ5" s="723"/>
      <c r="AR5" s="723"/>
      <c r="AS5" s="723"/>
      <c r="AT5" s="723"/>
      <c r="AU5" s="723"/>
      <c r="AV5" s="723"/>
      <c r="AW5" s="723"/>
      <c r="AX5" s="723"/>
      <c r="AY5" s="723"/>
      <c r="AZ5" s="723"/>
      <c r="BA5" s="723"/>
      <c r="BB5" s="723"/>
      <c r="BC5" s="723"/>
      <c r="BD5" s="723"/>
      <c r="BE5" s="723"/>
      <c r="BF5" s="724"/>
      <c r="BG5" s="629">
        <v>193805446</v>
      </c>
      <c r="BH5" s="630"/>
      <c r="BI5" s="630"/>
      <c r="BJ5" s="630"/>
      <c r="BK5" s="630"/>
      <c r="BL5" s="630"/>
      <c r="BM5" s="630"/>
      <c r="BN5" s="631"/>
      <c r="BO5" s="685">
        <v>90.5</v>
      </c>
      <c r="BP5" s="685"/>
      <c r="BQ5" s="685"/>
      <c r="BR5" s="685"/>
      <c r="BS5" s="686">
        <v>3808517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6" t="s">
        <v>230</v>
      </c>
      <c r="C6" s="627"/>
      <c r="D6" s="627"/>
      <c r="E6" s="627"/>
      <c r="F6" s="627"/>
      <c r="G6" s="627"/>
      <c r="H6" s="627"/>
      <c r="I6" s="627"/>
      <c r="J6" s="627"/>
      <c r="K6" s="627"/>
      <c r="L6" s="627"/>
      <c r="M6" s="627"/>
      <c r="N6" s="627"/>
      <c r="O6" s="627"/>
      <c r="P6" s="627"/>
      <c r="Q6" s="628"/>
      <c r="R6" s="629">
        <v>3055584</v>
      </c>
      <c r="S6" s="630"/>
      <c r="T6" s="630"/>
      <c r="U6" s="630"/>
      <c r="V6" s="630"/>
      <c r="W6" s="630"/>
      <c r="X6" s="630"/>
      <c r="Y6" s="631"/>
      <c r="Z6" s="685">
        <v>0.6</v>
      </c>
      <c r="AA6" s="685"/>
      <c r="AB6" s="685"/>
      <c r="AC6" s="685"/>
      <c r="AD6" s="686">
        <v>3055584</v>
      </c>
      <c r="AE6" s="686"/>
      <c r="AF6" s="686"/>
      <c r="AG6" s="686"/>
      <c r="AH6" s="686"/>
      <c r="AI6" s="686"/>
      <c r="AJ6" s="686"/>
      <c r="AK6" s="686"/>
      <c r="AL6" s="632">
        <v>1.2</v>
      </c>
      <c r="AM6" s="633"/>
      <c r="AN6" s="633"/>
      <c r="AO6" s="687"/>
      <c r="AP6" s="626" t="s">
        <v>231</v>
      </c>
      <c r="AQ6" s="627"/>
      <c r="AR6" s="627"/>
      <c r="AS6" s="627"/>
      <c r="AT6" s="627"/>
      <c r="AU6" s="627"/>
      <c r="AV6" s="627"/>
      <c r="AW6" s="627"/>
      <c r="AX6" s="627"/>
      <c r="AY6" s="627"/>
      <c r="AZ6" s="627"/>
      <c r="BA6" s="627"/>
      <c r="BB6" s="627"/>
      <c r="BC6" s="627"/>
      <c r="BD6" s="627"/>
      <c r="BE6" s="627"/>
      <c r="BF6" s="628"/>
      <c r="BG6" s="629">
        <v>193805446</v>
      </c>
      <c r="BH6" s="630"/>
      <c r="BI6" s="630"/>
      <c r="BJ6" s="630"/>
      <c r="BK6" s="630"/>
      <c r="BL6" s="630"/>
      <c r="BM6" s="630"/>
      <c r="BN6" s="631"/>
      <c r="BO6" s="685">
        <v>90.5</v>
      </c>
      <c r="BP6" s="685"/>
      <c r="BQ6" s="685"/>
      <c r="BR6" s="685"/>
      <c r="BS6" s="686">
        <v>3808517</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1440838</v>
      </c>
      <c r="CS6" s="630"/>
      <c r="CT6" s="630"/>
      <c r="CU6" s="630"/>
      <c r="CV6" s="630"/>
      <c r="CW6" s="630"/>
      <c r="CX6" s="630"/>
      <c r="CY6" s="631"/>
      <c r="CZ6" s="736">
        <v>0.3</v>
      </c>
      <c r="DA6" s="705"/>
      <c r="DB6" s="705"/>
      <c r="DC6" s="739"/>
      <c r="DD6" s="617" t="s">
        <v>233</v>
      </c>
      <c r="DE6" s="630"/>
      <c r="DF6" s="630"/>
      <c r="DG6" s="630"/>
      <c r="DH6" s="630"/>
      <c r="DI6" s="630"/>
      <c r="DJ6" s="630"/>
      <c r="DK6" s="630"/>
      <c r="DL6" s="630"/>
      <c r="DM6" s="630"/>
      <c r="DN6" s="630"/>
      <c r="DO6" s="630"/>
      <c r="DP6" s="631"/>
      <c r="DQ6" s="617">
        <v>1440838</v>
      </c>
      <c r="DR6" s="630"/>
      <c r="DS6" s="630"/>
      <c r="DT6" s="630"/>
      <c r="DU6" s="630"/>
      <c r="DV6" s="630"/>
      <c r="DW6" s="630"/>
      <c r="DX6" s="630"/>
      <c r="DY6" s="630"/>
      <c r="DZ6" s="630"/>
      <c r="EA6" s="630"/>
      <c r="EB6" s="630"/>
      <c r="EC6" s="666"/>
    </row>
    <row r="7" spans="2:143" ht="11.25" customHeight="1" x14ac:dyDescent="0.2">
      <c r="B7" s="626" t="s">
        <v>234</v>
      </c>
      <c r="C7" s="627"/>
      <c r="D7" s="627"/>
      <c r="E7" s="627"/>
      <c r="F7" s="627"/>
      <c r="G7" s="627"/>
      <c r="H7" s="627"/>
      <c r="I7" s="627"/>
      <c r="J7" s="627"/>
      <c r="K7" s="627"/>
      <c r="L7" s="627"/>
      <c r="M7" s="627"/>
      <c r="N7" s="627"/>
      <c r="O7" s="627"/>
      <c r="P7" s="627"/>
      <c r="Q7" s="628"/>
      <c r="R7" s="629">
        <v>189357</v>
      </c>
      <c r="S7" s="630"/>
      <c r="T7" s="630"/>
      <c r="U7" s="630"/>
      <c r="V7" s="630"/>
      <c r="W7" s="630"/>
      <c r="X7" s="630"/>
      <c r="Y7" s="631"/>
      <c r="Z7" s="685">
        <v>0</v>
      </c>
      <c r="AA7" s="685"/>
      <c r="AB7" s="685"/>
      <c r="AC7" s="685"/>
      <c r="AD7" s="686">
        <v>189357</v>
      </c>
      <c r="AE7" s="686"/>
      <c r="AF7" s="686"/>
      <c r="AG7" s="686"/>
      <c r="AH7" s="686"/>
      <c r="AI7" s="686"/>
      <c r="AJ7" s="686"/>
      <c r="AK7" s="686"/>
      <c r="AL7" s="632">
        <v>0.1</v>
      </c>
      <c r="AM7" s="633"/>
      <c r="AN7" s="633"/>
      <c r="AO7" s="687"/>
      <c r="AP7" s="626" t="s">
        <v>235</v>
      </c>
      <c r="AQ7" s="627"/>
      <c r="AR7" s="627"/>
      <c r="AS7" s="627"/>
      <c r="AT7" s="627"/>
      <c r="AU7" s="627"/>
      <c r="AV7" s="627"/>
      <c r="AW7" s="627"/>
      <c r="AX7" s="627"/>
      <c r="AY7" s="627"/>
      <c r="AZ7" s="627"/>
      <c r="BA7" s="627"/>
      <c r="BB7" s="627"/>
      <c r="BC7" s="627"/>
      <c r="BD7" s="627"/>
      <c r="BE7" s="627"/>
      <c r="BF7" s="628"/>
      <c r="BG7" s="629">
        <v>112061673</v>
      </c>
      <c r="BH7" s="630"/>
      <c r="BI7" s="630"/>
      <c r="BJ7" s="630"/>
      <c r="BK7" s="630"/>
      <c r="BL7" s="630"/>
      <c r="BM7" s="630"/>
      <c r="BN7" s="631"/>
      <c r="BO7" s="685">
        <v>52.3</v>
      </c>
      <c r="BP7" s="685"/>
      <c r="BQ7" s="685"/>
      <c r="BR7" s="685"/>
      <c r="BS7" s="686">
        <v>3808517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39989814</v>
      </c>
      <c r="CS7" s="630"/>
      <c r="CT7" s="630"/>
      <c r="CU7" s="630"/>
      <c r="CV7" s="630"/>
      <c r="CW7" s="630"/>
      <c r="CX7" s="630"/>
      <c r="CY7" s="631"/>
      <c r="CZ7" s="685">
        <v>8</v>
      </c>
      <c r="DA7" s="685"/>
      <c r="DB7" s="685"/>
      <c r="DC7" s="685"/>
      <c r="DD7" s="617">
        <v>2960520</v>
      </c>
      <c r="DE7" s="630"/>
      <c r="DF7" s="630"/>
      <c r="DG7" s="630"/>
      <c r="DH7" s="630"/>
      <c r="DI7" s="630"/>
      <c r="DJ7" s="630"/>
      <c r="DK7" s="630"/>
      <c r="DL7" s="630"/>
      <c r="DM7" s="630"/>
      <c r="DN7" s="630"/>
      <c r="DO7" s="630"/>
      <c r="DP7" s="631"/>
      <c r="DQ7" s="617">
        <v>33629153</v>
      </c>
      <c r="DR7" s="630"/>
      <c r="DS7" s="630"/>
      <c r="DT7" s="630"/>
      <c r="DU7" s="630"/>
      <c r="DV7" s="630"/>
      <c r="DW7" s="630"/>
      <c r="DX7" s="630"/>
      <c r="DY7" s="630"/>
      <c r="DZ7" s="630"/>
      <c r="EA7" s="630"/>
      <c r="EB7" s="630"/>
      <c r="EC7" s="666"/>
    </row>
    <row r="8" spans="2:143" ht="11.25" customHeight="1" x14ac:dyDescent="0.2">
      <c r="B8" s="626" t="s">
        <v>237</v>
      </c>
      <c r="C8" s="627"/>
      <c r="D8" s="627"/>
      <c r="E8" s="627"/>
      <c r="F8" s="627"/>
      <c r="G8" s="627"/>
      <c r="H8" s="627"/>
      <c r="I8" s="627"/>
      <c r="J8" s="627"/>
      <c r="K8" s="627"/>
      <c r="L8" s="627"/>
      <c r="M8" s="627"/>
      <c r="N8" s="627"/>
      <c r="O8" s="627"/>
      <c r="P8" s="627"/>
      <c r="Q8" s="628"/>
      <c r="R8" s="629">
        <v>396312</v>
      </c>
      <c r="S8" s="630"/>
      <c r="T8" s="630"/>
      <c r="U8" s="630"/>
      <c r="V8" s="630"/>
      <c r="W8" s="630"/>
      <c r="X8" s="630"/>
      <c r="Y8" s="631"/>
      <c r="Z8" s="685">
        <v>0.1</v>
      </c>
      <c r="AA8" s="685"/>
      <c r="AB8" s="685"/>
      <c r="AC8" s="685"/>
      <c r="AD8" s="686">
        <v>396312</v>
      </c>
      <c r="AE8" s="686"/>
      <c r="AF8" s="686"/>
      <c r="AG8" s="686"/>
      <c r="AH8" s="686"/>
      <c r="AI8" s="686"/>
      <c r="AJ8" s="686"/>
      <c r="AK8" s="686"/>
      <c r="AL8" s="632">
        <v>0.2</v>
      </c>
      <c r="AM8" s="633"/>
      <c r="AN8" s="633"/>
      <c r="AO8" s="687"/>
      <c r="AP8" s="626" t="s">
        <v>238</v>
      </c>
      <c r="AQ8" s="627"/>
      <c r="AR8" s="627"/>
      <c r="AS8" s="627"/>
      <c r="AT8" s="627"/>
      <c r="AU8" s="627"/>
      <c r="AV8" s="627"/>
      <c r="AW8" s="627"/>
      <c r="AX8" s="627"/>
      <c r="AY8" s="627"/>
      <c r="AZ8" s="627"/>
      <c r="BA8" s="627"/>
      <c r="BB8" s="627"/>
      <c r="BC8" s="627"/>
      <c r="BD8" s="627"/>
      <c r="BE8" s="627"/>
      <c r="BF8" s="628"/>
      <c r="BG8" s="629">
        <v>1869513</v>
      </c>
      <c r="BH8" s="630"/>
      <c r="BI8" s="630"/>
      <c r="BJ8" s="630"/>
      <c r="BK8" s="630"/>
      <c r="BL8" s="630"/>
      <c r="BM8" s="630"/>
      <c r="BN8" s="631"/>
      <c r="BO8" s="685">
        <v>0.9</v>
      </c>
      <c r="BP8" s="685"/>
      <c r="BQ8" s="685"/>
      <c r="BR8" s="685"/>
      <c r="BS8" s="617" t="s">
        <v>233</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165854444</v>
      </c>
      <c r="CS8" s="630"/>
      <c r="CT8" s="630"/>
      <c r="CU8" s="630"/>
      <c r="CV8" s="630"/>
      <c r="CW8" s="630"/>
      <c r="CX8" s="630"/>
      <c r="CY8" s="631"/>
      <c r="CZ8" s="685">
        <v>33.200000000000003</v>
      </c>
      <c r="DA8" s="685"/>
      <c r="DB8" s="685"/>
      <c r="DC8" s="685"/>
      <c r="DD8" s="617">
        <v>4546158</v>
      </c>
      <c r="DE8" s="630"/>
      <c r="DF8" s="630"/>
      <c r="DG8" s="630"/>
      <c r="DH8" s="630"/>
      <c r="DI8" s="630"/>
      <c r="DJ8" s="630"/>
      <c r="DK8" s="630"/>
      <c r="DL8" s="630"/>
      <c r="DM8" s="630"/>
      <c r="DN8" s="630"/>
      <c r="DO8" s="630"/>
      <c r="DP8" s="631"/>
      <c r="DQ8" s="617">
        <v>80072779</v>
      </c>
      <c r="DR8" s="630"/>
      <c r="DS8" s="630"/>
      <c r="DT8" s="630"/>
      <c r="DU8" s="630"/>
      <c r="DV8" s="630"/>
      <c r="DW8" s="630"/>
      <c r="DX8" s="630"/>
      <c r="DY8" s="630"/>
      <c r="DZ8" s="630"/>
      <c r="EA8" s="630"/>
      <c r="EB8" s="630"/>
      <c r="EC8" s="666"/>
    </row>
    <row r="9" spans="2:143" ht="11.25" customHeight="1" x14ac:dyDescent="0.2">
      <c r="B9" s="626" t="s">
        <v>240</v>
      </c>
      <c r="C9" s="627"/>
      <c r="D9" s="627"/>
      <c r="E9" s="627"/>
      <c r="F9" s="627"/>
      <c r="G9" s="627"/>
      <c r="H9" s="627"/>
      <c r="I9" s="627"/>
      <c r="J9" s="627"/>
      <c r="K9" s="627"/>
      <c r="L9" s="627"/>
      <c r="M9" s="627"/>
      <c r="N9" s="627"/>
      <c r="O9" s="627"/>
      <c r="P9" s="627"/>
      <c r="Q9" s="628"/>
      <c r="R9" s="629">
        <v>339432</v>
      </c>
      <c r="S9" s="630"/>
      <c r="T9" s="630"/>
      <c r="U9" s="630"/>
      <c r="V9" s="630"/>
      <c r="W9" s="630"/>
      <c r="X9" s="630"/>
      <c r="Y9" s="631"/>
      <c r="Z9" s="685">
        <v>0.1</v>
      </c>
      <c r="AA9" s="685"/>
      <c r="AB9" s="685"/>
      <c r="AC9" s="685"/>
      <c r="AD9" s="686">
        <v>339432</v>
      </c>
      <c r="AE9" s="686"/>
      <c r="AF9" s="686"/>
      <c r="AG9" s="686"/>
      <c r="AH9" s="686"/>
      <c r="AI9" s="686"/>
      <c r="AJ9" s="686"/>
      <c r="AK9" s="686"/>
      <c r="AL9" s="632">
        <v>0.1</v>
      </c>
      <c r="AM9" s="633"/>
      <c r="AN9" s="633"/>
      <c r="AO9" s="687"/>
      <c r="AP9" s="626" t="s">
        <v>241</v>
      </c>
      <c r="AQ9" s="627"/>
      <c r="AR9" s="627"/>
      <c r="AS9" s="627"/>
      <c r="AT9" s="627"/>
      <c r="AU9" s="627"/>
      <c r="AV9" s="627"/>
      <c r="AW9" s="627"/>
      <c r="AX9" s="627"/>
      <c r="AY9" s="627"/>
      <c r="AZ9" s="627"/>
      <c r="BA9" s="627"/>
      <c r="BB9" s="627"/>
      <c r="BC9" s="627"/>
      <c r="BD9" s="627"/>
      <c r="BE9" s="627"/>
      <c r="BF9" s="628"/>
      <c r="BG9" s="629">
        <v>84845779</v>
      </c>
      <c r="BH9" s="630"/>
      <c r="BI9" s="630"/>
      <c r="BJ9" s="630"/>
      <c r="BK9" s="630"/>
      <c r="BL9" s="630"/>
      <c r="BM9" s="630"/>
      <c r="BN9" s="631"/>
      <c r="BO9" s="685">
        <v>39.6</v>
      </c>
      <c r="BP9" s="685"/>
      <c r="BQ9" s="685"/>
      <c r="BR9" s="685"/>
      <c r="BS9" s="617" t="s">
        <v>233</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35979435</v>
      </c>
      <c r="CS9" s="630"/>
      <c r="CT9" s="630"/>
      <c r="CU9" s="630"/>
      <c r="CV9" s="630"/>
      <c r="CW9" s="630"/>
      <c r="CX9" s="630"/>
      <c r="CY9" s="631"/>
      <c r="CZ9" s="685">
        <v>7.2</v>
      </c>
      <c r="DA9" s="685"/>
      <c r="DB9" s="685"/>
      <c r="DC9" s="685"/>
      <c r="DD9" s="617">
        <v>6669822</v>
      </c>
      <c r="DE9" s="630"/>
      <c r="DF9" s="630"/>
      <c r="DG9" s="630"/>
      <c r="DH9" s="630"/>
      <c r="DI9" s="630"/>
      <c r="DJ9" s="630"/>
      <c r="DK9" s="630"/>
      <c r="DL9" s="630"/>
      <c r="DM9" s="630"/>
      <c r="DN9" s="630"/>
      <c r="DO9" s="630"/>
      <c r="DP9" s="631"/>
      <c r="DQ9" s="617">
        <v>24765182</v>
      </c>
      <c r="DR9" s="630"/>
      <c r="DS9" s="630"/>
      <c r="DT9" s="630"/>
      <c r="DU9" s="630"/>
      <c r="DV9" s="630"/>
      <c r="DW9" s="630"/>
      <c r="DX9" s="630"/>
      <c r="DY9" s="630"/>
      <c r="DZ9" s="630"/>
      <c r="EA9" s="630"/>
      <c r="EB9" s="630"/>
      <c r="EC9" s="666"/>
    </row>
    <row r="10" spans="2:143" ht="11.25" customHeight="1" x14ac:dyDescent="0.2">
      <c r="B10" s="626" t="s">
        <v>243</v>
      </c>
      <c r="C10" s="627"/>
      <c r="D10" s="627"/>
      <c r="E10" s="627"/>
      <c r="F10" s="627"/>
      <c r="G10" s="627"/>
      <c r="H10" s="627"/>
      <c r="I10" s="627"/>
      <c r="J10" s="627"/>
      <c r="K10" s="627"/>
      <c r="L10" s="627"/>
      <c r="M10" s="627"/>
      <c r="N10" s="627"/>
      <c r="O10" s="627"/>
      <c r="P10" s="627"/>
      <c r="Q10" s="628"/>
      <c r="R10" s="629">
        <v>223411</v>
      </c>
      <c r="S10" s="630"/>
      <c r="T10" s="630"/>
      <c r="U10" s="630"/>
      <c r="V10" s="630"/>
      <c r="W10" s="630"/>
      <c r="X10" s="630"/>
      <c r="Y10" s="631"/>
      <c r="Z10" s="685">
        <v>0</v>
      </c>
      <c r="AA10" s="685"/>
      <c r="AB10" s="685"/>
      <c r="AC10" s="685"/>
      <c r="AD10" s="686">
        <v>223411</v>
      </c>
      <c r="AE10" s="686"/>
      <c r="AF10" s="686"/>
      <c r="AG10" s="686"/>
      <c r="AH10" s="686"/>
      <c r="AI10" s="686"/>
      <c r="AJ10" s="686"/>
      <c r="AK10" s="686"/>
      <c r="AL10" s="632">
        <v>0.1</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5318501</v>
      </c>
      <c r="BH10" s="630"/>
      <c r="BI10" s="630"/>
      <c r="BJ10" s="630"/>
      <c r="BK10" s="630"/>
      <c r="BL10" s="630"/>
      <c r="BM10" s="630"/>
      <c r="BN10" s="631"/>
      <c r="BO10" s="685">
        <v>2.5</v>
      </c>
      <c r="BP10" s="685"/>
      <c r="BQ10" s="685"/>
      <c r="BR10" s="685"/>
      <c r="BS10" s="617" t="s">
        <v>127</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v>441730</v>
      </c>
      <c r="CS10" s="630"/>
      <c r="CT10" s="630"/>
      <c r="CU10" s="630"/>
      <c r="CV10" s="630"/>
      <c r="CW10" s="630"/>
      <c r="CX10" s="630"/>
      <c r="CY10" s="631"/>
      <c r="CZ10" s="685">
        <v>0.1</v>
      </c>
      <c r="DA10" s="685"/>
      <c r="DB10" s="685"/>
      <c r="DC10" s="685"/>
      <c r="DD10" s="617">
        <v>115557</v>
      </c>
      <c r="DE10" s="630"/>
      <c r="DF10" s="630"/>
      <c r="DG10" s="630"/>
      <c r="DH10" s="630"/>
      <c r="DI10" s="630"/>
      <c r="DJ10" s="630"/>
      <c r="DK10" s="630"/>
      <c r="DL10" s="630"/>
      <c r="DM10" s="630"/>
      <c r="DN10" s="630"/>
      <c r="DO10" s="630"/>
      <c r="DP10" s="631"/>
      <c r="DQ10" s="617">
        <v>260492</v>
      </c>
      <c r="DR10" s="630"/>
      <c r="DS10" s="630"/>
      <c r="DT10" s="630"/>
      <c r="DU10" s="630"/>
      <c r="DV10" s="630"/>
      <c r="DW10" s="630"/>
      <c r="DX10" s="630"/>
      <c r="DY10" s="630"/>
      <c r="DZ10" s="630"/>
      <c r="EA10" s="630"/>
      <c r="EB10" s="630"/>
      <c r="EC10" s="666"/>
    </row>
    <row r="11" spans="2:143" ht="11.25" customHeight="1" x14ac:dyDescent="0.2">
      <c r="B11" s="626" t="s">
        <v>246</v>
      </c>
      <c r="C11" s="627"/>
      <c r="D11" s="627"/>
      <c r="E11" s="627"/>
      <c r="F11" s="627"/>
      <c r="G11" s="627"/>
      <c r="H11" s="627"/>
      <c r="I11" s="627"/>
      <c r="J11" s="627"/>
      <c r="K11" s="627"/>
      <c r="L11" s="627"/>
      <c r="M11" s="627"/>
      <c r="N11" s="627"/>
      <c r="O11" s="627"/>
      <c r="P11" s="627"/>
      <c r="Q11" s="628"/>
      <c r="R11" s="629">
        <v>2559775</v>
      </c>
      <c r="S11" s="630"/>
      <c r="T11" s="630"/>
      <c r="U11" s="630"/>
      <c r="V11" s="630"/>
      <c r="W11" s="630"/>
      <c r="X11" s="630"/>
      <c r="Y11" s="631"/>
      <c r="Z11" s="685">
        <v>0.5</v>
      </c>
      <c r="AA11" s="685"/>
      <c r="AB11" s="685"/>
      <c r="AC11" s="685"/>
      <c r="AD11" s="686">
        <v>2559775</v>
      </c>
      <c r="AE11" s="686"/>
      <c r="AF11" s="686"/>
      <c r="AG11" s="686"/>
      <c r="AH11" s="686"/>
      <c r="AI11" s="686"/>
      <c r="AJ11" s="686"/>
      <c r="AK11" s="686"/>
      <c r="AL11" s="632">
        <v>1</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20027880</v>
      </c>
      <c r="BH11" s="630"/>
      <c r="BI11" s="630"/>
      <c r="BJ11" s="630"/>
      <c r="BK11" s="630"/>
      <c r="BL11" s="630"/>
      <c r="BM11" s="630"/>
      <c r="BN11" s="631"/>
      <c r="BO11" s="685">
        <v>9.4</v>
      </c>
      <c r="BP11" s="685"/>
      <c r="BQ11" s="685"/>
      <c r="BR11" s="685"/>
      <c r="BS11" s="617">
        <v>3808517</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2250775</v>
      </c>
      <c r="CS11" s="630"/>
      <c r="CT11" s="630"/>
      <c r="CU11" s="630"/>
      <c r="CV11" s="630"/>
      <c r="CW11" s="630"/>
      <c r="CX11" s="630"/>
      <c r="CY11" s="631"/>
      <c r="CZ11" s="685">
        <v>0.5</v>
      </c>
      <c r="DA11" s="685"/>
      <c r="DB11" s="685"/>
      <c r="DC11" s="685"/>
      <c r="DD11" s="617">
        <v>436293</v>
      </c>
      <c r="DE11" s="630"/>
      <c r="DF11" s="630"/>
      <c r="DG11" s="630"/>
      <c r="DH11" s="630"/>
      <c r="DI11" s="630"/>
      <c r="DJ11" s="630"/>
      <c r="DK11" s="630"/>
      <c r="DL11" s="630"/>
      <c r="DM11" s="630"/>
      <c r="DN11" s="630"/>
      <c r="DO11" s="630"/>
      <c r="DP11" s="631"/>
      <c r="DQ11" s="617">
        <v>1722279</v>
      </c>
      <c r="DR11" s="630"/>
      <c r="DS11" s="630"/>
      <c r="DT11" s="630"/>
      <c r="DU11" s="630"/>
      <c r="DV11" s="630"/>
      <c r="DW11" s="630"/>
      <c r="DX11" s="630"/>
      <c r="DY11" s="630"/>
      <c r="DZ11" s="630"/>
      <c r="EA11" s="630"/>
      <c r="EB11" s="630"/>
      <c r="EC11" s="666"/>
    </row>
    <row r="12" spans="2:143" ht="11.25" customHeight="1" x14ac:dyDescent="0.2">
      <c r="B12" s="626" t="s">
        <v>249</v>
      </c>
      <c r="C12" s="627"/>
      <c r="D12" s="627"/>
      <c r="E12" s="627"/>
      <c r="F12" s="627"/>
      <c r="G12" s="627"/>
      <c r="H12" s="627"/>
      <c r="I12" s="627"/>
      <c r="J12" s="627"/>
      <c r="K12" s="627"/>
      <c r="L12" s="627"/>
      <c r="M12" s="627"/>
      <c r="N12" s="627"/>
      <c r="O12" s="627"/>
      <c r="P12" s="627"/>
      <c r="Q12" s="628"/>
      <c r="R12" s="629">
        <v>21783681</v>
      </c>
      <c r="S12" s="630"/>
      <c r="T12" s="630"/>
      <c r="U12" s="630"/>
      <c r="V12" s="630"/>
      <c r="W12" s="630"/>
      <c r="X12" s="630"/>
      <c r="Y12" s="631"/>
      <c r="Z12" s="685">
        <v>4.2</v>
      </c>
      <c r="AA12" s="685"/>
      <c r="AB12" s="685"/>
      <c r="AC12" s="685"/>
      <c r="AD12" s="686">
        <v>21783681</v>
      </c>
      <c r="AE12" s="686"/>
      <c r="AF12" s="686"/>
      <c r="AG12" s="686"/>
      <c r="AH12" s="686"/>
      <c r="AI12" s="686"/>
      <c r="AJ12" s="686"/>
      <c r="AK12" s="686"/>
      <c r="AL12" s="632">
        <v>8.5</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72514565</v>
      </c>
      <c r="BH12" s="630"/>
      <c r="BI12" s="630"/>
      <c r="BJ12" s="630"/>
      <c r="BK12" s="630"/>
      <c r="BL12" s="630"/>
      <c r="BM12" s="630"/>
      <c r="BN12" s="631"/>
      <c r="BO12" s="685">
        <v>33.9</v>
      </c>
      <c r="BP12" s="685"/>
      <c r="BQ12" s="685"/>
      <c r="BR12" s="685"/>
      <c r="BS12" s="617" t="s">
        <v>184</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16834659</v>
      </c>
      <c r="CS12" s="630"/>
      <c r="CT12" s="630"/>
      <c r="CU12" s="630"/>
      <c r="CV12" s="630"/>
      <c r="CW12" s="630"/>
      <c r="CX12" s="630"/>
      <c r="CY12" s="631"/>
      <c r="CZ12" s="685">
        <v>3.4</v>
      </c>
      <c r="DA12" s="685"/>
      <c r="DB12" s="685"/>
      <c r="DC12" s="685"/>
      <c r="DD12" s="617">
        <v>191452</v>
      </c>
      <c r="DE12" s="630"/>
      <c r="DF12" s="630"/>
      <c r="DG12" s="630"/>
      <c r="DH12" s="630"/>
      <c r="DI12" s="630"/>
      <c r="DJ12" s="630"/>
      <c r="DK12" s="630"/>
      <c r="DL12" s="630"/>
      <c r="DM12" s="630"/>
      <c r="DN12" s="630"/>
      <c r="DO12" s="630"/>
      <c r="DP12" s="631"/>
      <c r="DQ12" s="617">
        <v>3917401</v>
      </c>
      <c r="DR12" s="630"/>
      <c r="DS12" s="630"/>
      <c r="DT12" s="630"/>
      <c r="DU12" s="630"/>
      <c r="DV12" s="630"/>
      <c r="DW12" s="630"/>
      <c r="DX12" s="630"/>
      <c r="DY12" s="630"/>
      <c r="DZ12" s="630"/>
      <c r="EA12" s="630"/>
      <c r="EB12" s="630"/>
      <c r="EC12" s="666"/>
    </row>
    <row r="13" spans="2:143" ht="11.25" customHeight="1" x14ac:dyDescent="0.2">
      <c r="B13" s="626" t="s">
        <v>252</v>
      </c>
      <c r="C13" s="627"/>
      <c r="D13" s="627"/>
      <c r="E13" s="627"/>
      <c r="F13" s="627"/>
      <c r="G13" s="627"/>
      <c r="H13" s="627"/>
      <c r="I13" s="627"/>
      <c r="J13" s="627"/>
      <c r="K13" s="627"/>
      <c r="L13" s="627"/>
      <c r="M13" s="627"/>
      <c r="N13" s="627"/>
      <c r="O13" s="627"/>
      <c r="P13" s="627"/>
      <c r="Q13" s="628"/>
      <c r="R13" s="629">
        <v>123581</v>
      </c>
      <c r="S13" s="630"/>
      <c r="T13" s="630"/>
      <c r="U13" s="630"/>
      <c r="V13" s="630"/>
      <c r="W13" s="630"/>
      <c r="X13" s="630"/>
      <c r="Y13" s="631"/>
      <c r="Z13" s="685">
        <v>0</v>
      </c>
      <c r="AA13" s="685"/>
      <c r="AB13" s="685"/>
      <c r="AC13" s="685"/>
      <c r="AD13" s="686">
        <v>123581</v>
      </c>
      <c r="AE13" s="686"/>
      <c r="AF13" s="686"/>
      <c r="AG13" s="686"/>
      <c r="AH13" s="686"/>
      <c r="AI13" s="686"/>
      <c r="AJ13" s="686"/>
      <c r="AK13" s="686"/>
      <c r="AL13" s="632">
        <v>0</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72195021</v>
      </c>
      <c r="BH13" s="630"/>
      <c r="BI13" s="630"/>
      <c r="BJ13" s="630"/>
      <c r="BK13" s="630"/>
      <c r="BL13" s="630"/>
      <c r="BM13" s="630"/>
      <c r="BN13" s="631"/>
      <c r="BO13" s="685">
        <v>33.700000000000003</v>
      </c>
      <c r="BP13" s="685"/>
      <c r="BQ13" s="685"/>
      <c r="BR13" s="685"/>
      <c r="BS13" s="617" t="s">
        <v>233</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64437589</v>
      </c>
      <c r="CS13" s="630"/>
      <c r="CT13" s="630"/>
      <c r="CU13" s="630"/>
      <c r="CV13" s="630"/>
      <c r="CW13" s="630"/>
      <c r="CX13" s="630"/>
      <c r="CY13" s="631"/>
      <c r="CZ13" s="685">
        <v>12.9</v>
      </c>
      <c r="DA13" s="685"/>
      <c r="DB13" s="685"/>
      <c r="DC13" s="685"/>
      <c r="DD13" s="617">
        <v>33664881</v>
      </c>
      <c r="DE13" s="630"/>
      <c r="DF13" s="630"/>
      <c r="DG13" s="630"/>
      <c r="DH13" s="630"/>
      <c r="DI13" s="630"/>
      <c r="DJ13" s="630"/>
      <c r="DK13" s="630"/>
      <c r="DL13" s="630"/>
      <c r="DM13" s="630"/>
      <c r="DN13" s="630"/>
      <c r="DO13" s="630"/>
      <c r="DP13" s="631"/>
      <c r="DQ13" s="617">
        <v>34011025</v>
      </c>
      <c r="DR13" s="630"/>
      <c r="DS13" s="630"/>
      <c r="DT13" s="630"/>
      <c r="DU13" s="630"/>
      <c r="DV13" s="630"/>
      <c r="DW13" s="630"/>
      <c r="DX13" s="630"/>
      <c r="DY13" s="630"/>
      <c r="DZ13" s="630"/>
      <c r="EA13" s="630"/>
      <c r="EB13" s="630"/>
      <c r="EC13" s="666"/>
    </row>
    <row r="14" spans="2:143" ht="11.25" customHeight="1" x14ac:dyDescent="0.2">
      <c r="B14" s="626" t="s">
        <v>255</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85" t="s">
        <v>233</v>
      </c>
      <c r="AA14" s="685"/>
      <c r="AB14" s="685"/>
      <c r="AC14" s="685"/>
      <c r="AD14" s="686" t="s">
        <v>256</v>
      </c>
      <c r="AE14" s="686"/>
      <c r="AF14" s="686"/>
      <c r="AG14" s="686"/>
      <c r="AH14" s="686"/>
      <c r="AI14" s="686"/>
      <c r="AJ14" s="686"/>
      <c r="AK14" s="686"/>
      <c r="AL14" s="632" t="s">
        <v>233</v>
      </c>
      <c r="AM14" s="633"/>
      <c r="AN14" s="633"/>
      <c r="AO14" s="687"/>
      <c r="AP14" s="626" t="s">
        <v>257</v>
      </c>
      <c r="AQ14" s="627"/>
      <c r="AR14" s="627"/>
      <c r="AS14" s="627"/>
      <c r="AT14" s="627"/>
      <c r="AU14" s="627"/>
      <c r="AV14" s="627"/>
      <c r="AW14" s="627"/>
      <c r="AX14" s="627"/>
      <c r="AY14" s="627"/>
      <c r="AZ14" s="627"/>
      <c r="BA14" s="627"/>
      <c r="BB14" s="627"/>
      <c r="BC14" s="627"/>
      <c r="BD14" s="627"/>
      <c r="BE14" s="627"/>
      <c r="BF14" s="628"/>
      <c r="BG14" s="629">
        <v>1562522</v>
      </c>
      <c r="BH14" s="630"/>
      <c r="BI14" s="630"/>
      <c r="BJ14" s="630"/>
      <c r="BK14" s="630"/>
      <c r="BL14" s="630"/>
      <c r="BM14" s="630"/>
      <c r="BN14" s="631"/>
      <c r="BO14" s="685">
        <v>0.7</v>
      </c>
      <c r="BP14" s="685"/>
      <c r="BQ14" s="685"/>
      <c r="BR14" s="685"/>
      <c r="BS14" s="617" t="s">
        <v>233</v>
      </c>
      <c r="BT14" s="630"/>
      <c r="BU14" s="630"/>
      <c r="BV14" s="630"/>
      <c r="BW14" s="630"/>
      <c r="BX14" s="630"/>
      <c r="BY14" s="630"/>
      <c r="BZ14" s="630"/>
      <c r="CA14" s="630"/>
      <c r="CB14" s="666"/>
      <c r="CD14" s="667" t="s">
        <v>258</v>
      </c>
      <c r="CE14" s="664"/>
      <c r="CF14" s="664"/>
      <c r="CG14" s="664"/>
      <c r="CH14" s="664"/>
      <c r="CI14" s="664"/>
      <c r="CJ14" s="664"/>
      <c r="CK14" s="664"/>
      <c r="CL14" s="664"/>
      <c r="CM14" s="664"/>
      <c r="CN14" s="664"/>
      <c r="CO14" s="664"/>
      <c r="CP14" s="664"/>
      <c r="CQ14" s="665"/>
      <c r="CR14" s="629">
        <v>15057172</v>
      </c>
      <c r="CS14" s="630"/>
      <c r="CT14" s="630"/>
      <c r="CU14" s="630"/>
      <c r="CV14" s="630"/>
      <c r="CW14" s="630"/>
      <c r="CX14" s="630"/>
      <c r="CY14" s="631"/>
      <c r="CZ14" s="685">
        <v>3</v>
      </c>
      <c r="DA14" s="685"/>
      <c r="DB14" s="685"/>
      <c r="DC14" s="685"/>
      <c r="DD14" s="617">
        <v>3181465</v>
      </c>
      <c r="DE14" s="630"/>
      <c r="DF14" s="630"/>
      <c r="DG14" s="630"/>
      <c r="DH14" s="630"/>
      <c r="DI14" s="630"/>
      <c r="DJ14" s="630"/>
      <c r="DK14" s="630"/>
      <c r="DL14" s="630"/>
      <c r="DM14" s="630"/>
      <c r="DN14" s="630"/>
      <c r="DO14" s="630"/>
      <c r="DP14" s="631"/>
      <c r="DQ14" s="617">
        <v>11909198</v>
      </c>
      <c r="DR14" s="630"/>
      <c r="DS14" s="630"/>
      <c r="DT14" s="630"/>
      <c r="DU14" s="630"/>
      <c r="DV14" s="630"/>
      <c r="DW14" s="630"/>
      <c r="DX14" s="630"/>
      <c r="DY14" s="630"/>
      <c r="DZ14" s="630"/>
      <c r="EA14" s="630"/>
      <c r="EB14" s="630"/>
      <c r="EC14" s="666"/>
    </row>
    <row r="15" spans="2:143" ht="11.25" customHeight="1" x14ac:dyDescent="0.2">
      <c r="B15" s="626" t="s">
        <v>259</v>
      </c>
      <c r="C15" s="627"/>
      <c r="D15" s="627"/>
      <c r="E15" s="627"/>
      <c r="F15" s="627"/>
      <c r="G15" s="627"/>
      <c r="H15" s="627"/>
      <c r="I15" s="627"/>
      <c r="J15" s="627"/>
      <c r="K15" s="627"/>
      <c r="L15" s="627"/>
      <c r="M15" s="627"/>
      <c r="N15" s="627"/>
      <c r="O15" s="627"/>
      <c r="P15" s="627"/>
      <c r="Q15" s="628"/>
      <c r="R15" s="629">
        <v>900790</v>
      </c>
      <c r="S15" s="630"/>
      <c r="T15" s="630"/>
      <c r="U15" s="630"/>
      <c r="V15" s="630"/>
      <c r="W15" s="630"/>
      <c r="X15" s="630"/>
      <c r="Y15" s="631"/>
      <c r="Z15" s="685">
        <v>0.2</v>
      </c>
      <c r="AA15" s="685"/>
      <c r="AB15" s="685"/>
      <c r="AC15" s="685"/>
      <c r="AD15" s="686">
        <v>900790</v>
      </c>
      <c r="AE15" s="686"/>
      <c r="AF15" s="686"/>
      <c r="AG15" s="686"/>
      <c r="AH15" s="686"/>
      <c r="AI15" s="686"/>
      <c r="AJ15" s="686"/>
      <c r="AK15" s="686"/>
      <c r="AL15" s="632">
        <v>0.4</v>
      </c>
      <c r="AM15" s="633"/>
      <c r="AN15" s="633"/>
      <c r="AO15" s="687"/>
      <c r="AP15" s="626" t="s">
        <v>260</v>
      </c>
      <c r="AQ15" s="627"/>
      <c r="AR15" s="627"/>
      <c r="AS15" s="627"/>
      <c r="AT15" s="627"/>
      <c r="AU15" s="627"/>
      <c r="AV15" s="627"/>
      <c r="AW15" s="627"/>
      <c r="AX15" s="627"/>
      <c r="AY15" s="627"/>
      <c r="AZ15" s="627"/>
      <c r="BA15" s="627"/>
      <c r="BB15" s="627"/>
      <c r="BC15" s="627"/>
      <c r="BD15" s="627"/>
      <c r="BE15" s="627"/>
      <c r="BF15" s="628"/>
      <c r="BG15" s="629">
        <v>7658526</v>
      </c>
      <c r="BH15" s="630"/>
      <c r="BI15" s="630"/>
      <c r="BJ15" s="630"/>
      <c r="BK15" s="630"/>
      <c r="BL15" s="630"/>
      <c r="BM15" s="630"/>
      <c r="BN15" s="631"/>
      <c r="BO15" s="685">
        <v>3.6</v>
      </c>
      <c r="BP15" s="685"/>
      <c r="BQ15" s="685"/>
      <c r="BR15" s="685"/>
      <c r="BS15" s="617" t="s">
        <v>233</v>
      </c>
      <c r="BT15" s="630"/>
      <c r="BU15" s="630"/>
      <c r="BV15" s="630"/>
      <c r="BW15" s="630"/>
      <c r="BX15" s="630"/>
      <c r="BY15" s="630"/>
      <c r="BZ15" s="630"/>
      <c r="CA15" s="630"/>
      <c r="CB15" s="666"/>
      <c r="CD15" s="667" t="s">
        <v>261</v>
      </c>
      <c r="CE15" s="664"/>
      <c r="CF15" s="664"/>
      <c r="CG15" s="664"/>
      <c r="CH15" s="664"/>
      <c r="CI15" s="664"/>
      <c r="CJ15" s="664"/>
      <c r="CK15" s="664"/>
      <c r="CL15" s="664"/>
      <c r="CM15" s="664"/>
      <c r="CN15" s="664"/>
      <c r="CO15" s="664"/>
      <c r="CP15" s="664"/>
      <c r="CQ15" s="665"/>
      <c r="CR15" s="629">
        <v>92717072</v>
      </c>
      <c r="CS15" s="630"/>
      <c r="CT15" s="630"/>
      <c r="CU15" s="630"/>
      <c r="CV15" s="630"/>
      <c r="CW15" s="630"/>
      <c r="CX15" s="630"/>
      <c r="CY15" s="631"/>
      <c r="CZ15" s="685">
        <v>18.5</v>
      </c>
      <c r="DA15" s="685"/>
      <c r="DB15" s="685"/>
      <c r="DC15" s="685"/>
      <c r="DD15" s="617">
        <v>9071754</v>
      </c>
      <c r="DE15" s="630"/>
      <c r="DF15" s="630"/>
      <c r="DG15" s="630"/>
      <c r="DH15" s="630"/>
      <c r="DI15" s="630"/>
      <c r="DJ15" s="630"/>
      <c r="DK15" s="630"/>
      <c r="DL15" s="630"/>
      <c r="DM15" s="630"/>
      <c r="DN15" s="630"/>
      <c r="DO15" s="630"/>
      <c r="DP15" s="631"/>
      <c r="DQ15" s="617">
        <v>69535047</v>
      </c>
      <c r="DR15" s="630"/>
      <c r="DS15" s="630"/>
      <c r="DT15" s="630"/>
      <c r="DU15" s="630"/>
      <c r="DV15" s="630"/>
      <c r="DW15" s="630"/>
      <c r="DX15" s="630"/>
      <c r="DY15" s="630"/>
      <c r="DZ15" s="630"/>
      <c r="EA15" s="630"/>
      <c r="EB15" s="630"/>
      <c r="EC15" s="666"/>
    </row>
    <row r="16" spans="2:143" ht="11.25" customHeight="1" x14ac:dyDescent="0.2">
      <c r="B16" s="626" t="s">
        <v>262</v>
      </c>
      <c r="C16" s="627"/>
      <c r="D16" s="627"/>
      <c r="E16" s="627"/>
      <c r="F16" s="627"/>
      <c r="G16" s="627"/>
      <c r="H16" s="627"/>
      <c r="I16" s="627"/>
      <c r="J16" s="627"/>
      <c r="K16" s="627"/>
      <c r="L16" s="627"/>
      <c r="M16" s="627"/>
      <c r="N16" s="627"/>
      <c r="O16" s="627"/>
      <c r="P16" s="627"/>
      <c r="Q16" s="628"/>
      <c r="R16" s="629">
        <v>7698672</v>
      </c>
      <c r="S16" s="630"/>
      <c r="T16" s="630"/>
      <c r="U16" s="630"/>
      <c r="V16" s="630"/>
      <c r="W16" s="630"/>
      <c r="X16" s="630"/>
      <c r="Y16" s="631"/>
      <c r="Z16" s="685">
        <v>1.5</v>
      </c>
      <c r="AA16" s="685"/>
      <c r="AB16" s="685"/>
      <c r="AC16" s="685"/>
      <c r="AD16" s="686">
        <v>7698672</v>
      </c>
      <c r="AE16" s="686"/>
      <c r="AF16" s="686"/>
      <c r="AG16" s="686"/>
      <c r="AH16" s="686"/>
      <c r="AI16" s="686"/>
      <c r="AJ16" s="686"/>
      <c r="AK16" s="686"/>
      <c r="AL16" s="632">
        <v>3</v>
      </c>
      <c r="AM16" s="633"/>
      <c r="AN16" s="633"/>
      <c r="AO16" s="687"/>
      <c r="AP16" s="626" t="s">
        <v>263</v>
      </c>
      <c r="AQ16" s="627"/>
      <c r="AR16" s="627"/>
      <c r="AS16" s="627"/>
      <c r="AT16" s="627"/>
      <c r="AU16" s="627"/>
      <c r="AV16" s="627"/>
      <c r="AW16" s="627"/>
      <c r="AX16" s="627"/>
      <c r="AY16" s="627"/>
      <c r="AZ16" s="627"/>
      <c r="BA16" s="627"/>
      <c r="BB16" s="627"/>
      <c r="BC16" s="627"/>
      <c r="BD16" s="627"/>
      <c r="BE16" s="627"/>
      <c r="BF16" s="628"/>
      <c r="BG16" s="629">
        <v>2251</v>
      </c>
      <c r="BH16" s="630"/>
      <c r="BI16" s="630"/>
      <c r="BJ16" s="630"/>
      <c r="BK16" s="630"/>
      <c r="BL16" s="630"/>
      <c r="BM16" s="630"/>
      <c r="BN16" s="631"/>
      <c r="BO16" s="685">
        <v>0</v>
      </c>
      <c r="BP16" s="685"/>
      <c r="BQ16" s="685"/>
      <c r="BR16" s="685"/>
      <c r="BS16" s="617" t="s">
        <v>127</v>
      </c>
      <c r="BT16" s="630"/>
      <c r="BU16" s="630"/>
      <c r="BV16" s="630"/>
      <c r="BW16" s="630"/>
      <c r="BX16" s="630"/>
      <c r="BY16" s="630"/>
      <c r="BZ16" s="630"/>
      <c r="CA16" s="630"/>
      <c r="CB16" s="666"/>
      <c r="CD16" s="667" t="s">
        <v>264</v>
      </c>
      <c r="CE16" s="664"/>
      <c r="CF16" s="664"/>
      <c r="CG16" s="664"/>
      <c r="CH16" s="664"/>
      <c r="CI16" s="664"/>
      <c r="CJ16" s="664"/>
      <c r="CK16" s="664"/>
      <c r="CL16" s="664"/>
      <c r="CM16" s="664"/>
      <c r="CN16" s="664"/>
      <c r="CO16" s="664"/>
      <c r="CP16" s="664"/>
      <c r="CQ16" s="665"/>
      <c r="CR16" s="629">
        <v>668251</v>
      </c>
      <c r="CS16" s="630"/>
      <c r="CT16" s="630"/>
      <c r="CU16" s="630"/>
      <c r="CV16" s="630"/>
      <c r="CW16" s="630"/>
      <c r="CX16" s="630"/>
      <c r="CY16" s="631"/>
      <c r="CZ16" s="685">
        <v>0.1</v>
      </c>
      <c r="DA16" s="685"/>
      <c r="DB16" s="685"/>
      <c r="DC16" s="685"/>
      <c r="DD16" s="617" t="s">
        <v>256</v>
      </c>
      <c r="DE16" s="630"/>
      <c r="DF16" s="630"/>
      <c r="DG16" s="630"/>
      <c r="DH16" s="630"/>
      <c r="DI16" s="630"/>
      <c r="DJ16" s="630"/>
      <c r="DK16" s="630"/>
      <c r="DL16" s="630"/>
      <c r="DM16" s="630"/>
      <c r="DN16" s="630"/>
      <c r="DO16" s="630"/>
      <c r="DP16" s="631"/>
      <c r="DQ16" s="617">
        <v>20494</v>
      </c>
      <c r="DR16" s="630"/>
      <c r="DS16" s="630"/>
      <c r="DT16" s="630"/>
      <c r="DU16" s="630"/>
      <c r="DV16" s="630"/>
      <c r="DW16" s="630"/>
      <c r="DX16" s="630"/>
      <c r="DY16" s="630"/>
      <c r="DZ16" s="630"/>
      <c r="EA16" s="630"/>
      <c r="EB16" s="630"/>
      <c r="EC16" s="666"/>
    </row>
    <row r="17" spans="2:133" ht="11.25" customHeight="1" x14ac:dyDescent="0.2">
      <c r="B17" s="626" t="s">
        <v>265</v>
      </c>
      <c r="C17" s="627"/>
      <c r="D17" s="627"/>
      <c r="E17" s="627"/>
      <c r="F17" s="627"/>
      <c r="G17" s="627"/>
      <c r="H17" s="627"/>
      <c r="I17" s="627"/>
      <c r="J17" s="627"/>
      <c r="K17" s="627"/>
      <c r="L17" s="627"/>
      <c r="M17" s="627"/>
      <c r="N17" s="627"/>
      <c r="O17" s="627"/>
      <c r="P17" s="627"/>
      <c r="Q17" s="628"/>
      <c r="R17" s="629">
        <v>1111489</v>
      </c>
      <c r="S17" s="630"/>
      <c r="T17" s="630"/>
      <c r="U17" s="630"/>
      <c r="V17" s="630"/>
      <c r="W17" s="630"/>
      <c r="X17" s="630"/>
      <c r="Y17" s="631"/>
      <c r="Z17" s="685">
        <v>0.2</v>
      </c>
      <c r="AA17" s="685"/>
      <c r="AB17" s="685"/>
      <c r="AC17" s="685"/>
      <c r="AD17" s="686">
        <v>1111489</v>
      </c>
      <c r="AE17" s="686"/>
      <c r="AF17" s="686"/>
      <c r="AG17" s="686"/>
      <c r="AH17" s="686"/>
      <c r="AI17" s="686"/>
      <c r="AJ17" s="686"/>
      <c r="AK17" s="686"/>
      <c r="AL17" s="632">
        <v>0.4</v>
      </c>
      <c r="AM17" s="633"/>
      <c r="AN17" s="633"/>
      <c r="AO17" s="687"/>
      <c r="AP17" s="626" t="s">
        <v>266</v>
      </c>
      <c r="AQ17" s="627"/>
      <c r="AR17" s="627"/>
      <c r="AS17" s="627"/>
      <c r="AT17" s="627"/>
      <c r="AU17" s="627"/>
      <c r="AV17" s="627"/>
      <c r="AW17" s="627"/>
      <c r="AX17" s="627"/>
      <c r="AY17" s="627"/>
      <c r="AZ17" s="627"/>
      <c r="BA17" s="627"/>
      <c r="BB17" s="627"/>
      <c r="BC17" s="627"/>
      <c r="BD17" s="627"/>
      <c r="BE17" s="627"/>
      <c r="BF17" s="628"/>
      <c r="BG17" s="629">
        <v>5909</v>
      </c>
      <c r="BH17" s="630"/>
      <c r="BI17" s="630"/>
      <c r="BJ17" s="630"/>
      <c r="BK17" s="630"/>
      <c r="BL17" s="630"/>
      <c r="BM17" s="630"/>
      <c r="BN17" s="631"/>
      <c r="BO17" s="685">
        <v>0</v>
      </c>
      <c r="BP17" s="685"/>
      <c r="BQ17" s="685"/>
      <c r="BR17" s="685"/>
      <c r="BS17" s="617" t="s">
        <v>256</v>
      </c>
      <c r="BT17" s="630"/>
      <c r="BU17" s="630"/>
      <c r="BV17" s="630"/>
      <c r="BW17" s="630"/>
      <c r="BX17" s="630"/>
      <c r="BY17" s="630"/>
      <c r="BZ17" s="630"/>
      <c r="CA17" s="630"/>
      <c r="CB17" s="666"/>
      <c r="CD17" s="667" t="s">
        <v>267</v>
      </c>
      <c r="CE17" s="664"/>
      <c r="CF17" s="664"/>
      <c r="CG17" s="664"/>
      <c r="CH17" s="664"/>
      <c r="CI17" s="664"/>
      <c r="CJ17" s="664"/>
      <c r="CK17" s="664"/>
      <c r="CL17" s="664"/>
      <c r="CM17" s="664"/>
      <c r="CN17" s="664"/>
      <c r="CO17" s="664"/>
      <c r="CP17" s="664"/>
      <c r="CQ17" s="665"/>
      <c r="CR17" s="629">
        <v>58811887</v>
      </c>
      <c r="CS17" s="630"/>
      <c r="CT17" s="630"/>
      <c r="CU17" s="630"/>
      <c r="CV17" s="630"/>
      <c r="CW17" s="630"/>
      <c r="CX17" s="630"/>
      <c r="CY17" s="631"/>
      <c r="CZ17" s="685">
        <v>11.8</v>
      </c>
      <c r="DA17" s="685"/>
      <c r="DB17" s="685"/>
      <c r="DC17" s="685"/>
      <c r="DD17" s="617" t="s">
        <v>127</v>
      </c>
      <c r="DE17" s="630"/>
      <c r="DF17" s="630"/>
      <c r="DG17" s="630"/>
      <c r="DH17" s="630"/>
      <c r="DI17" s="630"/>
      <c r="DJ17" s="630"/>
      <c r="DK17" s="630"/>
      <c r="DL17" s="630"/>
      <c r="DM17" s="630"/>
      <c r="DN17" s="630"/>
      <c r="DO17" s="630"/>
      <c r="DP17" s="631"/>
      <c r="DQ17" s="617">
        <v>53139055</v>
      </c>
      <c r="DR17" s="630"/>
      <c r="DS17" s="630"/>
      <c r="DT17" s="630"/>
      <c r="DU17" s="630"/>
      <c r="DV17" s="630"/>
      <c r="DW17" s="630"/>
      <c r="DX17" s="630"/>
      <c r="DY17" s="630"/>
      <c r="DZ17" s="630"/>
      <c r="EA17" s="630"/>
      <c r="EB17" s="630"/>
      <c r="EC17" s="666"/>
    </row>
    <row r="18" spans="2:133" ht="11.25" customHeight="1" x14ac:dyDescent="0.2">
      <c r="B18" s="626" t="s">
        <v>268</v>
      </c>
      <c r="C18" s="627"/>
      <c r="D18" s="627"/>
      <c r="E18" s="627"/>
      <c r="F18" s="627"/>
      <c r="G18" s="627"/>
      <c r="H18" s="627"/>
      <c r="I18" s="627"/>
      <c r="J18" s="627"/>
      <c r="K18" s="627"/>
      <c r="L18" s="627"/>
      <c r="M18" s="627"/>
      <c r="N18" s="627"/>
      <c r="O18" s="627"/>
      <c r="P18" s="627"/>
      <c r="Q18" s="628"/>
      <c r="R18" s="629">
        <v>26370834</v>
      </c>
      <c r="S18" s="630"/>
      <c r="T18" s="630"/>
      <c r="U18" s="630"/>
      <c r="V18" s="630"/>
      <c r="W18" s="630"/>
      <c r="X18" s="630"/>
      <c r="Y18" s="631"/>
      <c r="Z18" s="685">
        <v>5.0999999999999996</v>
      </c>
      <c r="AA18" s="685"/>
      <c r="AB18" s="685"/>
      <c r="AC18" s="685"/>
      <c r="AD18" s="686">
        <v>18425667</v>
      </c>
      <c r="AE18" s="686"/>
      <c r="AF18" s="686"/>
      <c r="AG18" s="686"/>
      <c r="AH18" s="686"/>
      <c r="AI18" s="686"/>
      <c r="AJ18" s="686"/>
      <c r="AK18" s="686"/>
      <c r="AL18" s="632">
        <v>7.2</v>
      </c>
      <c r="AM18" s="633"/>
      <c r="AN18" s="633"/>
      <c r="AO18" s="687"/>
      <c r="AP18" s="626" t="s">
        <v>269</v>
      </c>
      <c r="AQ18" s="627"/>
      <c r="AR18" s="627"/>
      <c r="AS18" s="627"/>
      <c r="AT18" s="627"/>
      <c r="AU18" s="627"/>
      <c r="AV18" s="627"/>
      <c r="AW18" s="627"/>
      <c r="AX18" s="627"/>
      <c r="AY18" s="627"/>
      <c r="AZ18" s="627"/>
      <c r="BA18" s="627"/>
      <c r="BB18" s="627"/>
      <c r="BC18" s="627"/>
      <c r="BD18" s="627"/>
      <c r="BE18" s="627"/>
      <c r="BF18" s="628"/>
      <c r="BG18" s="629" t="s">
        <v>233</v>
      </c>
      <c r="BH18" s="630"/>
      <c r="BI18" s="630"/>
      <c r="BJ18" s="630"/>
      <c r="BK18" s="630"/>
      <c r="BL18" s="630"/>
      <c r="BM18" s="630"/>
      <c r="BN18" s="631"/>
      <c r="BO18" s="685" t="s">
        <v>127</v>
      </c>
      <c r="BP18" s="685"/>
      <c r="BQ18" s="685"/>
      <c r="BR18" s="685"/>
      <c r="BS18" s="617" t="s">
        <v>127</v>
      </c>
      <c r="BT18" s="630"/>
      <c r="BU18" s="630"/>
      <c r="BV18" s="630"/>
      <c r="BW18" s="630"/>
      <c r="BX18" s="630"/>
      <c r="BY18" s="630"/>
      <c r="BZ18" s="630"/>
      <c r="CA18" s="630"/>
      <c r="CB18" s="666"/>
      <c r="CD18" s="667" t="s">
        <v>270</v>
      </c>
      <c r="CE18" s="664"/>
      <c r="CF18" s="664"/>
      <c r="CG18" s="664"/>
      <c r="CH18" s="664"/>
      <c r="CI18" s="664"/>
      <c r="CJ18" s="664"/>
      <c r="CK18" s="664"/>
      <c r="CL18" s="664"/>
      <c r="CM18" s="664"/>
      <c r="CN18" s="664"/>
      <c r="CO18" s="664"/>
      <c r="CP18" s="664"/>
      <c r="CQ18" s="665"/>
      <c r="CR18" s="629">
        <v>5372046</v>
      </c>
      <c r="CS18" s="630"/>
      <c r="CT18" s="630"/>
      <c r="CU18" s="630"/>
      <c r="CV18" s="630"/>
      <c r="CW18" s="630"/>
      <c r="CX18" s="630"/>
      <c r="CY18" s="631"/>
      <c r="CZ18" s="685">
        <v>1.1000000000000001</v>
      </c>
      <c r="DA18" s="685"/>
      <c r="DB18" s="685"/>
      <c r="DC18" s="685"/>
      <c r="DD18" s="617" t="s">
        <v>233</v>
      </c>
      <c r="DE18" s="630"/>
      <c r="DF18" s="630"/>
      <c r="DG18" s="630"/>
      <c r="DH18" s="630"/>
      <c r="DI18" s="630"/>
      <c r="DJ18" s="630"/>
      <c r="DK18" s="630"/>
      <c r="DL18" s="630"/>
      <c r="DM18" s="630"/>
      <c r="DN18" s="630"/>
      <c r="DO18" s="630"/>
      <c r="DP18" s="631"/>
      <c r="DQ18" s="617">
        <v>4098107</v>
      </c>
      <c r="DR18" s="630"/>
      <c r="DS18" s="630"/>
      <c r="DT18" s="630"/>
      <c r="DU18" s="630"/>
      <c r="DV18" s="630"/>
      <c r="DW18" s="630"/>
      <c r="DX18" s="630"/>
      <c r="DY18" s="630"/>
      <c r="DZ18" s="630"/>
      <c r="EA18" s="630"/>
      <c r="EB18" s="630"/>
      <c r="EC18" s="666"/>
    </row>
    <row r="19" spans="2:133" ht="11.25" customHeight="1" x14ac:dyDescent="0.2">
      <c r="B19" s="626" t="s">
        <v>271</v>
      </c>
      <c r="C19" s="627"/>
      <c r="D19" s="627"/>
      <c r="E19" s="627"/>
      <c r="F19" s="627"/>
      <c r="G19" s="627"/>
      <c r="H19" s="627"/>
      <c r="I19" s="627"/>
      <c r="J19" s="627"/>
      <c r="K19" s="627"/>
      <c r="L19" s="627"/>
      <c r="M19" s="627"/>
      <c r="N19" s="627"/>
      <c r="O19" s="627"/>
      <c r="P19" s="627"/>
      <c r="Q19" s="628"/>
      <c r="R19" s="629">
        <v>18425667</v>
      </c>
      <c r="S19" s="630"/>
      <c r="T19" s="630"/>
      <c r="U19" s="630"/>
      <c r="V19" s="630"/>
      <c r="W19" s="630"/>
      <c r="X19" s="630"/>
      <c r="Y19" s="631"/>
      <c r="Z19" s="685">
        <v>3.6</v>
      </c>
      <c r="AA19" s="685"/>
      <c r="AB19" s="685"/>
      <c r="AC19" s="685"/>
      <c r="AD19" s="686">
        <v>18425667</v>
      </c>
      <c r="AE19" s="686"/>
      <c r="AF19" s="686"/>
      <c r="AG19" s="686"/>
      <c r="AH19" s="686"/>
      <c r="AI19" s="686"/>
      <c r="AJ19" s="686"/>
      <c r="AK19" s="686"/>
      <c r="AL19" s="632">
        <v>7.2</v>
      </c>
      <c r="AM19" s="633"/>
      <c r="AN19" s="633"/>
      <c r="AO19" s="687"/>
      <c r="AP19" s="626" t="s">
        <v>272</v>
      </c>
      <c r="AQ19" s="627"/>
      <c r="AR19" s="627"/>
      <c r="AS19" s="627"/>
      <c r="AT19" s="627"/>
      <c r="AU19" s="627"/>
      <c r="AV19" s="627"/>
      <c r="AW19" s="627"/>
      <c r="AX19" s="627"/>
      <c r="AY19" s="627"/>
      <c r="AZ19" s="627"/>
      <c r="BA19" s="627"/>
      <c r="BB19" s="627"/>
      <c r="BC19" s="627"/>
      <c r="BD19" s="627"/>
      <c r="BE19" s="627"/>
      <c r="BF19" s="628"/>
      <c r="BG19" s="629">
        <v>20261008</v>
      </c>
      <c r="BH19" s="630"/>
      <c r="BI19" s="630"/>
      <c r="BJ19" s="630"/>
      <c r="BK19" s="630"/>
      <c r="BL19" s="630"/>
      <c r="BM19" s="630"/>
      <c r="BN19" s="631"/>
      <c r="BO19" s="685">
        <v>9.5</v>
      </c>
      <c r="BP19" s="685"/>
      <c r="BQ19" s="685"/>
      <c r="BR19" s="685"/>
      <c r="BS19" s="617" t="s">
        <v>233</v>
      </c>
      <c r="BT19" s="630"/>
      <c r="BU19" s="630"/>
      <c r="BV19" s="630"/>
      <c r="BW19" s="630"/>
      <c r="BX19" s="630"/>
      <c r="BY19" s="630"/>
      <c r="BZ19" s="630"/>
      <c r="CA19" s="630"/>
      <c r="CB19" s="666"/>
      <c r="CD19" s="667" t="s">
        <v>273</v>
      </c>
      <c r="CE19" s="664"/>
      <c r="CF19" s="664"/>
      <c r="CG19" s="664"/>
      <c r="CH19" s="664"/>
      <c r="CI19" s="664"/>
      <c r="CJ19" s="664"/>
      <c r="CK19" s="664"/>
      <c r="CL19" s="664"/>
      <c r="CM19" s="664"/>
      <c r="CN19" s="664"/>
      <c r="CO19" s="664"/>
      <c r="CP19" s="664"/>
      <c r="CQ19" s="665"/>
      <c r="CR19" s="629" t="s">
        <v>184</v>
      </c>
      <c r="CS19" s="630"/>
      <c r="CT19" s="630"/>
      <c r="CU19" s="630"/>
      <c r="CV19" s="630"/>
      <c r="CW19" s="630"/>
      <c r="CX19" s="630"/>
      <c r="CY19" s="631"/>
      <c r="CZ19" s="685" t="s">
        <v>233</v>
      </c>
      <c r="DA19" s="685"/>
      <c r="DB19" s="685"/>
      <c r="DC19" s="685"/>
      <c r="DD19" s="617" t="s">
        <v>233</v>
      </c>
      <c r="DE19" s="630"/>
      <c r="DF19" s="630"/>
      <c r="DG19" s="630"/>
      <c r="DH19" s="630"/>
      <c r="DI19" s="630"/>
      <c r="DJ19" s="630"/>
      <c r="DK19" s="630"/>
      <c r="DL19" s="630"/>
      <c r="DM19" s="630"/>
      <c r="DN19" s="630"/>
      <c r="DO19" s="630"/>
      <c r="DP19" s="631"/>
      <c r="DQ19" s="617" t="s">
        <v>127</v>
      </c>
      <c r="DR19" s="630"/>
      <c r="DS19" s="630"/>
      <c r="DT19" s="630"/>
      <c r="DU19" s="630"/>
      <c r="DV19" s="630"/>
      <c r="DW19" s="630"/>
      <c r="DX19" s="630"/>
      <c r="DY19" s="630"/>
      <c r="DZ19" s="630"/>
      <c r="EA19" s="630"/>
      <c r="EB19" s="630"/>
      <c r="EC19" s="666"/>
    </row>
    <row r="20" spans="2:133" ht="11.25" customHeight="1" x14ac:dyDescent="0.2">
      <c r="B20" s="626" t="s">
        <v>274</v>
      </c>
      <c r="C20" s="627"/>
      <c r="D20" s="627"/>
      <c r="E20" s="627"/>
      <c r="F20" s="627"/>
      <c r="G20" s="627"/>
      <c r="H20" s="627"/>
      <c r="I20" s="627"/>
      <c r="J20" s="627"/>
      <c r="K20" s="627"/>
      <c r="L20" s="627"/>
      <c r="M20" s="627"/>
      <c r="N20" s="627"/>
      <c r="O20" s="627"/>
      <c r="P20" s="627"/>
      <c r="Q20" s="628"/>
      <c r="R20" s="629">
        <v>1014025</v>
      </c>
      <c r="S20" s="630"/>
      <c r="T20" s="630"/>
      <c r="U20" s="630"/>
      <c r="V20" s="630"/>
      <c r="W20" s="630"/>
      <c r="X20" s="630"/>
      <c r="Y20" s="631"/>
      <c r="Z20" s="685">
        <v>0.2</v>
      </c>
      <c r="AA20" s="685"/>
      <c r="AB20" s="685"/>
      <c r="AC20" s="685"/>
      <c r="AD20" s="686" t="s">
        <v>256</v>
      </c>
      <c r="AE20" s="686"/>
      <c r="AF20" s="686"/>
      <c r="AG20" s="686"/>
      <c r="AH20" s="686"/>
      <c r="AI20" s="686"/>
      <c r="AJ20" s="686"/>
      <c r="AK20" s="686"/>
      <c r="AL20" s="632" t="s">
        <v>127</v>
      </c>
      <c r="AM20" s="633"/>
      <c r="AN20" s="633"/>
      <c r="AO20" s="687"/>
      <c r="AP20" s="626" t="s">
        <v>275</v>
      </c>
      <c r="AQ20" s="627"/>
      <c r="AR20" s="627"/>
      <c r="AS20" s="627"/>
      <c r="AT20" s="627"/>
      <c r="AU20" s="627"/>
      <c r="AV20" s="627"/>
      <c r="AW20" s="627"/>
      <c r="AX20" s="627"/>
      <c r="AY20" s="627"/>
      <c r="AZ20" s="627"/>
      <c r="BA20" s="627"/>
      <c r="BB20" s="627"/>
      <c r="BC20" s="627"/>
      <c r="BD20" s="627"/>
      <c r="BE20" s="627"/>
      <c r="BF20" s="628"/>
      <c r="BG20" s="629">
        <v>20261008</v>
      </c>
      <c r="BH20" s="630"/>
      <c r="BI20" s="630"/>
      <c r="BJ20" s="630"/>
      <c r="BK20" s="630"/>
      <c r="BL20" s="630"/>
      <c r="BM20" s="630"/>
      <c r="BN20" s="631"/>
      <c r="BO20" s="685">
        <v>9.5</v>
      </c>
      <c r="BP20" s="685"/>
      <c r="BQ20" s="685"/>
      <c r="BR20" s="685"/>
      <c r="BS20" s="617" t="s">
        <v>184</v>
      </c>
      <c r="BT20" s="630"/>
      <c r="BU20" s="630"/>
      <c r="BV20" s="630"/>
      <c r="BW20" s="630"/>
      <c r="BX20" s="630"/>
      <c r="BY20" s="630"/>
      <c r="BZ20" s="630"/>
      <c r="CA20" s="630"/>
      <c r="CB20" s="666"/>
      <c r="CD20" s="667" t="s">
        <v>276</v>
      </c>
      <c r="CE20" s="664"/>
      <c r="CF20" s="664"/>
      <c r="CG20" s="664"/>
      <c r="CH20" s="664"/>
      <c r="CI20" s="664"/>
      <c r="CJ20" s="664"/>
      <c r="CK20" s="664"/>
      <c r="CL20" s="664"/>
      <c r="CM20" s="664"/>
      <c r="CN20" s="664"/>
      <c r="CO20" s="664"/>
      <c r="CP20" s="664"/>
      <c r="CQ20" s="665"/>
      <c r="CR20" s="629">
        <v>499855712</v>
      </c>
      <c r="CS20" s="630"/>
      <c r="CT20" s="630"/>
      <c r="CU20" s="630"/>
      <c r="CV20" s="630"/>
      <c r="CW20" s="630"/>
      <c r="CX20" s="630"/>
      <c r="CY20" s="631"/>
      <c r="CZ20" s="685">
        <v>100</v>
      </c>
      <c r="DA20" s="685"/>
      <c r="DB20" s="685"/>
      <c r="DC20" s="685"/>
      <c r="DD20" s="617">
        <v>60837902</v>
      </c>
      <c r="DE20" s="630"/>
      <c r="DF20" s="630"/>
      <c r="DG20" s="630"/>
      <c r="DH20" s="630"/>
      <c r="DI20" s="630"/>
      <c r="DJ20" s="630"/>
      <c r="DK20" s="630"/>
      <c r="DL20" s="630"/>
      <c r="DM20" s="630"/>
      <c r="DN20" s="630"/>
      <c r="DO20" s="630"/>
      <c r="DP20" s="631"/>
      <c r="DQ20" s="617">
        <v>318521050</v>
      </c>
      <c r="DR20" s="630"/>
      <c r="DS20" s="630"/>
      <c r="DT20" s="630"/>
      <c r="DU20" s="630"/>
      <c r="DV20" s="630"/>
      <c r="DW20" s="630"/>
      <c r="DX20" s="630"/>
      <c r="DY20" s="630"/>
      <c r="DZ20" s="630"/>
      <c r="EA20" s="630"/>
      <c r="EB20" s="630"/>
      <c r="EC20" s="666"/>
    </row>
    <row r="21" spans="2:133" ht="11.25" customHeight="1" x14ac:dyDescent="0.2">
      <c r="B21" s="626" t="s">
        <v>277</v>
      </c>
      <c r="C21" s="627"/>
      <c r="D21" s="627"/>
      <c r="E21" s="627"/>
      <c r="F21" s="627"/>
      <c r="G21" s="627"/>
      <c r="H21" s="627"/>
      <c r="I21" s="627"/>
      <c r="J21" s="627"/>
      <c r="K21" s="627"/>
      <c r="L21" s="627"/>
      <c r="M21" s="627"/>
      <c r="N21" s="627"/>
      <c r="O21" s="627"/>
      <c r="P21" s="627"/>
      <c r="Q21" s="628"/>
      <c r="R21" s="629">
        <v>6931142</v>
      </c>
      <c r="S21" s="630"/>
      <c r="T21" s="630"/>
      <c r="U21" s="630"/>
      <c r="V21" s="630"/>
      <c r="W21" s="630"/>
      <c r="X21" s="630"/>
      <c r="Y21" s="631"/>
      <c r="Z21" s="685">
        <v>1.4</v>
      </c>
      <c r="AA21" s="685"/>
      <c r="AB21" s="685"/>
      <c r="AC21" s="685"/>
      <c r="AD21" s="686" t="s">
        <v>127</v>
      </c>
      <c r="AE21" s="686"/>
      <c r="AF21" s="686"/>
      <c r="AG21" s="686"/>
      <c r="AH21" s="686"/>
      <c r="AI21" s="686"/>
      <c r="AJ21" s="686"/>
      <c r="AK21" s="686"/>
      <c r="AL21" s="632" t="s">
        <v>256</v>
      </c>
      <c r="AM21" s="633"/>
      <c r="AN21" s="633"/>
      <c r="AO21" s="687"/>
      <c r="AP21" s="731" t="s">
        <v>278</v>
      </c>
      <c r="AQ21" s="738"/>
      <c r="AR21" s="738"/>
      <c r="AS21" s="738"/>
      <c r="AT21" s="738"/>
      <c r="AU21" s="738"/>
      <c r="AV21" s="738"/>
      <c r="AW21" s="738"/>
      <c r="AX21" s="738"/>
      <c r="AY21" s="738"/>
      <c r="AZ21" s="738"/>
      <c r="BA21" s="738"/>
      <c r="BB21" s="738"/>
      <c r="BC21" s="738"/>
      <c r="BD21" s="738"/>
      <c r="BE21" s="738"/>
      <c r="BF21" s="733"/>
      <c r="BG21" s="629">
        <v>200177</v>
      </c>
      <c r="BH21" s="630"/>
      <c r="BI21" s="630"/>
      <c r="BJ21" s="630"/>
      <c r="BK21" s="630"/>
      <c r="BL21" s="630"/>
      <c r="BM21" s="630"/>
      <c r="BN21" s="631"/>
      <c r="BO21" s="685">
        <v>0.1</v>
      </c>
      <c r="BP21" s="685"/>
      <c r="BQ21" s="685"/>
      <c r="BR21" s="685"/>
      <c r="BS21" s="617" t="s">
        <v>233</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6" t="s">
        <v>279</v>
      </c>
      <c r="C22" s="627"/>
      <c r="D22" s="627"/>
      <c r="E22" s="627"/>
      <c r="F22" s="627"/>
      <c r="G22" s="627"/>
      <c r="H22" s="627"/>
      <c r="I22" s="627"/>
      <c r="J22" s="627"/>
      <c r="K22" s="627"/>
      <c r="L22" s="627"/>
      <c r="M22" s="627"/>
      <c r="N22" s="627"/>
      <c r="O22" s="627"/>
      <c r="P22" s="627"/>
      <c r="Q22" s="628"/>
      <c r="R22" s="629">
        <v>278819372</v>
      </c>
      <c r="S22" s="630"/>
      <c r="T22" s="630"/>
      <c r="U22" s="630"/>
      <c r="V22" s="630"/>
      <c r="W22" s="630"/>
      <c r="X22" s="630"/>
      <c r="Y22" s="631"/>
      <c r="Z22" s="685">
        <v>54.3</v>
      </c>
      <c r="AA22" s="685"/>
      <c r="AB22" s="685"/>
      <c r="AC22" s="685"/>
      <c r="AD22" s="686">
        <v>252523684</v>
      </c>
      <c r="AE22" s="686"/>
      <c r="AF22" s="686"/>
      <c r="AG22" s="686"/>
      <c r="AH22" s="686"/>
      <c r="AI22" s="686"/>
      <c r="AJ22" s="686"/>
      <c r="AK22" s="686"/>
      <c r="AL22" s="632">
        <v>98.8</v>
      </c>
      <c r="AM22" s="633"/>
      <c r="AN22" s="633"/>
      <c r="AO22" s="687"/>
      <c r="AP22" s="731" t="s">
        <v>280</v>
      </c>
      <c r="AQ22" s="738"/>
      <c r="AR22" s="738"/>
      <c r="AS22" s="738"/>
      <c r="AT22" s="738"/>
      <c r="AU22" s="738"/>
      <c r="AV22" s="738"/>
      <c r="AW22" s="738"/>
      <c r="AX22" s="738"/>
      <c r="AY22" s="738"/>
      <c r="AZ22" s="738"/>
      <c r="BA22" s="738"/>
      <c r="BB22" s="738"/>
      <c r="BC22" s="738"/>
      <c r="BD22" s="738"/>
      <c r="BE22" s="738"/>
      <c r="BF22" s="733"/>
      <c r="BG22" s="629">
        <v>5518827</v>
      </c>
      <c r="BH22" s="630"/>
      <c r="BI22" s="630"/>
      <c r="BJ22" s="630"/>
      <c r="BK22" s="630"/>
      <c r="BL22" s="630"/>
      <c r="BM22" s="630"/>
      <c r="BN22" s="631"/>
      <c r="BO22" s="685">
        <v>2.6</v>
      </c>
      <c r="BP22" s="685"/>
      <c r="BQ22" s="685"/>
      <c r="BR22" s="685"/>
      <c r="BS22" s="617" t="s">
        <v>233</v>
      </c>
      <c r="BT22" s="630"/>
      <c r="BU22" s="630"/>
      <c r="BV22" s="630"/>
      <c r="BW22" s="630"/>
      <c r="BX22" s="630"/>
      <c r="BY22" s="630"/>
      <c r="BZ22" s="630"/>
      <c r="CA22" s="630"/>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6" t="s">
        <v>282</v>
      </c>
      <c r="C23" s="627"/>
      <c r="D23" s="627"/>
      <c r="E23" s="627"/>
      <c r="F23" s="627"/>
      <c r="G23" s="627"/>
      <c r="H23" s="627"/>
      <c r="I23" s="627"/>
      <c r="J23" s="627"/>
      <c r="K23" s="627"/>
      <c r="L23" s="627"/>
      <c r="M23" s="627"/>
      <c r="N23" s="627"/>
      <c r="O23" s="627"/>
      <c r="P23" s="627"/>
      <c r="Q23" s="628"/>
      <c r="R23" s="629">
        <v>318213</v>
      </c>
      <c r="S23" s="630"/>
      <c r="T23" s="630"/>
      <c r="U23" s="630"/>
      <c r="V23" s="630"/>
      <c r="W23" s="630"/>
      <c r="X23" s="630"/>
      <c r="Y23" s="631"/>
      <c r="Z23" s="685">
        <v>0.1</v>
      </c>
      <c r="AA23" s="685"/>
      <c r="AB23" s="685"/>
      <c r="AC23" s="685"/>
      <c r="AD23" s="686">
        <v>318213</v>
      </c>
      <c r="AE23" s="686"/>
      <c r="AF23" s="686"/>
      <c r="AG23" s="686"/>
      <c r="AH23" s="686"/>
      <c r="AI23" s="686"/>
      <c r="AJ23" s="686"/>
      <c r="AK23" s="686"/>
      <c r="AL23" s="632">
        <v>0.1</v>
      </c>
      <c r="AM23" s="633"/>
      <c r="AN23" s="633"/>
      <c r="AO23" s="687"/>
      <c r="AP23" s="731" t="s">
        <v>283</v>
      </c>
      <c r="AQ23" s="738"/>
      <c r="AR23" s="738"/>
      <c r="AS23" s="738"/>
      <c r="AT23" s="738"/>
      <c r="AU23" s="738"/>
      <c r="AV23" s="738"/>
      <c r="AW23" s="738"/>
      <c r="AX23" s="738"/>
      <c r="AY23" s="738"/>
      <c r="AZ23" s="738"/>
      <c r="BA23" s="738"/>
      <c r="BB23" s="738"/>
      <c r="BC23" s="738"/>
      <c r="BD23" s="738"/>
      <c r="BE23" s="738"/>
      <c r="BF23" s="733"/>
      <c r="BG23" s="629">
        <v>14542004</v>
      </c>
      <c r="BH23" s="630"/>
      <c r="BI23" s="630"/>
      <c r="BJ23" s="630"/>
      <c r="BK23" s="630"/>
      <c r="BL23" s="630"/>
      <c r="BM23" s="630"/>
      <c r="BN23" s="631"/>
      <c r="BO23" s="685">
        <v>6.8</v>
      </c>
      <c r="BP23" s="685"/>
      <c r="BQ23" s="685"/>
      <c r="BR23" s="685"/>
      <c r="BS23" s="617" t="s">
        <v>233</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26" t="s">
        <v>289</v>
      </c>
      <c r="C24" s="627"/>
      <c r="D24" s="627"/>
      <c r="E24" s="627"/>
      <c r="F24" s="627"/>
      <c r="G24" s="627"/>
      <c r="H24" s="627"/>
      <c r="I24" s="627"/>
      <c r="J24" s="627"/>
      <c r="K24" s="627"/>
      <c r="L24" s="627"/>
      <c r="M24" s="627"/>
      <c r="N24" s="627"/>
      <c r="O24" s="627"/>
      <c r="P24" s="627"/>
      <c r="Q24" s="628"/>
      <c r="R24" s="629">
        <v>4577256</v>
      </c>
      <c r="S24" s="630"/>
      <c r="T24" s="630"/>
      <c r="U24" s="630"/>
      <c r="V24" s="630"/>
      <c r="W24" s="630"/>
      <c r="X24" s="630"/>
      <c r="Y24" s="631"/>
      <c r="Z24" s="685">
        <v>0.9</v>
      </c>
      <c r="AA24" s="685"/>
      <c r="AB24" s="685"/>
      <c r="AC24" s="685"/>
      <c r="AD24" s="686" t="s">
        <v>127</v>
      </c>
      <c r="AE24" s="686"/>
      <c r="AF24" s="686"/>
      <c r="AG24" s="686"/>
      <c r="AH24" s="686"/>
      <c r="AI24" s="686"/>
      <c r="AJ24" s="686"/>
      <c r="AK24" s="686"/>
      <c r="AL24" s="632" t="s">
        <v>127</v>
      </c>
      <c r="AM24" s="633"/>
      <c r="AN24" s="633"/>
      <c r="AO24" s="687"/>
      <c r="AP24" s="731" t="s">
        <v>290</v>
      </c>
      <c r="AQ24" s="738"/>
      <c r="AR24" s="738"/>
      <c r="AS24" s="738"/>
      <c r="AT24" s="738"/>
      <c r="AU24" s="738"/>
      <c r="AV24" s="738"/>
      <c r="AW24" s="738"/>
      <c r="AX24" s="738"/>
      <c r="AY24" s="738"/>
      <c r="AZ24" s="738"/>
      <c r="BA24" s="738"/>
      <c r="BB24" s="738"/>
      <c r="BC24" s="738"/>
      <c r="BD24" s="738"/>
      <c r="BE24" s="738"/>
      <c r="BF24" s="733"/>
      <c r="BG24" s="629" t="s">
        <v>233</v>
      </c>
      <c r="BH24" s="630"/>
      <c r="BI24" s="630"/>
      <c r="BJ24" s="630"/>
      <c r="BK24" s="630"/>
      <c r="BL24" s="630"/>
      <c r="BM24" s="630"/>
      <c r="BN24" s="631"/>
      <c r="BO24" s="685" t="s">
        <v>233</v>
      </c>
      <c r="BP24" s="685"/>
      <c r="BQ24" s="685"/>
      <c r="BR24" s="685"/>
      <c r="BS24" s="617" t="s">
        <v>127</v>
      </c>
      <c r="BT24" s="630"/>
      <c r="BU24" s="630"/>
      <c r="BV24" s="630"/>
      <c r="BW24" s="630"/>
      <c r="BX24" s="630"/>
      <c r="BY24" s="630"/>
      <c r="BZ24" s="630"/>
      <c r="CA24" s="630"/>
      <c r="CB24" s="666"/>
      <c r="CD24" s="694" t="s">
        <v>291</v>
      </c>
      <c r="CE24" s="695"/>
      <c r="CF24" s="695"/>
      <c r="CG24" s="695"/>
      <c r="CH24" s="695"/>
      <c r="CI24" s="695"/>
      <c r="CJ24" s="695"/>
      <c r="CK24" s="695"/>
      <c r="CL24" s="695"/>
      <c r="CM24" s="695"/>
      <c r="CN24" s="695"/>
      <c r="CO24" s="695"/>
      <c r="CP24" s="695"/>
      <c r="CQ24" s="696"/>
      <c r="CR24" s="688">
        <v>277377487</v>
      </c>
      <c r="CS24" s="689"/>
      <c r="CT24" s="689"/>
      <c r="CU24" s="689"/>
      <c r="CV24" s="689"/>
      <c r="CW24" s="689"/>
      <c r="CX24" s="689"/>
      <c r="CY24" s="735"/>
      <c r="CZ24" s="736">
        <v>55.5</v>
      </c>
      <c r="DA24" s="705"/>
      <c r="DB24" s="705"/>
      <c r="DC24" s="739"/>
      <c r="DD24" s="734">
        <v>184740689</v>
      </c>
      <c r="DE24" s="689"/>
      <c r="DF24" s="689"/>
      <c r="DG24" s="689"/>
      <c r="DH24" s="689"/>
      <c r="DI24" s="689"/>
      <c r="DJ24" s="689"/>
      <c r="DK24" s="735"/>
      <c r="DL24" s="734">
        <v>183840533</v>
      </c>
      <c r="DM24" s="689"/>
      <c r="DN24" s="689"/>
      <c r="DO24" s="689"/>
      <c r="DP24" s="689"/>
      <c r="DQ24" s="689"/>
      <c r="DR24" s="689"/>
      <c r="DS24" s="689"/>
      <c r="DT24" s="689"/>
      <c r="DU24" s="689"/>
      <c r="DV24" s="735"/>
      <c r="DW24" s="736">
        <v>65.599999999999994</v>
      </c>
      <c r="DX24" s="705"/>
      <c r="DY24" s="705"/>
      <c r="DZ24" s="705"/>
      <c r="EA24" s="705"/>
      <c r="EB24" s="705"/>
      <c r="EC24" s="737"/>
    </row>
    <row r="25" spans="2:133" ht="11.25" customHeight="1" x14ac:dyDescent="0.2">
      <c r="B25" s="626" t="s">
        <v>292</v>
      </c>
      <c r="C25" s="627"/>
      <c r="D25" s="627"/>
      <c r="E25" s="627"/>
      <c r="F25" s="627"/>
      <c r="G25" s="627"/>
      <c r="H25" s="627"/>
      <c r="I25" s="627"/>
      <c r="J25" s="627"/>
      <c r="K25" s="627"/>
      <c r="L25" s="627"/>
      <c r="M25" s="627"/>
      <c r="N25" s="627"/>
      <c r="O25" s="627"/>
      <c r="P25" s="627"/>
      <c r="Q25" s="628"/>
      <c r="R25" s="629">
        <v>8566879</v>
      </c>
      <c r="S25" s="630"/>
      <c r="T25" s="630"/>
      <c r="U25" s="630"/>
      <c r="V25" s="630"/>
      <c r="W25" s="630"/>
      <c r="X25" s="630"/>
      <c r="Y25" s="631"/>
      <c r="Z25" s="685">
        <v>1.7</v>
      </c>
      <c r="AA25" s="685"/>
      <c r="AB25" s="685"/>
      <c r="AC25" s="685"/>
      <c r="AD25" s="686">
        <v>1633582</v>
      </c>
      <c r="AE25" s="686"/>
      <c r="AF25" s="686"/>
      <c r="AG25" s="686"/>
      <c r="AH25" s="686"/>
      <c r="AI25" s="686"/>
      <c r="AJ25" s="686"/>
      <c r="AK25" s="686"/>
      <c r="AL25" s="632">
        <v>0.6</v>
      </c>
      <c r="AM25" s="633"/>
      <c r="AN25" s="633"/>
      <c r="AO25" s="687"/>
      <c r="AP25" s="731" t="s">
        <v>293</v>
      </c>
      <c r="AQ25" s="738"/>
      <c r="AR25" s="738"/>
      <c r="AS25" s="738"/>
      <c r="AT25" s="738"/>
      <c r="AU25" s="738"/>
      <c r="AV25" s="738"/>
      <c r="AW25" s="738"/>
      <c r="AX25" s="738"/>
      <c r="AY25" s="738"/>
      <c r="AZ25" s="738"/>
      <c r="BA25" s="738"/>
      <c r="BB25" s="738"/>
      <c r="BC25" s="738"/>
      <c r="BD25" s="738"/>
      <c r="BE25" s="738"/>
      <c r="BF25" s="733"/>
      <c r="BG25" s="629" t="s">
        <v>127</v>
      </c>
      <c r="BH25" s="630"/>
      <c r="BI25" s="630"/>
      <c r="BJ25" s="630"/>
      <c r="BK25" s="630"/>
      <c r="BL25" s="630"/>
      <c r="BM25" s="630"/>
      <c r="BN25" s="631"/>
      <c r="BO25" s="685" t="s">
        <v>184</v>
      </c>
      <c r="BP25" s="685"/>
      <c r="BQ25" s="685"/>
      <c r="BR25" s="685"/>
      <c r="BS25" s="617" t="s">
        <v>184</v>
      </c>
      <c r="BT25" s="630"/>
      <c r="BU25" s="630"/>
      <c r="BV25" s="630"/>
      <c r="BW25" s="630"/>
      <c r="BX25" s="630"/>
      <c r="BY25" s="630"/>
      <c r="BZ25" s="630"/>
      <c r="CA25" s="630"/>
      <c r="CB25" s="666"/>
      <c r="CD25" s="667" t="s">
        <v>294</v>
      </c>
      <c r="CE25" s="664"/>
      <c r="CF25" s="664"/>
      <c r="CG25" s="664"/>
      <c r="CH25" s="664"/>
      <c r="CI25" s="664"/>
      <c r="CJ25" s="664"/>
      <c r="CK25" s="664"/>
      <c r="CL25" s="664"/>
      <c r="CM25" s="664"/>
      <c r="CN25" s="664"/>
      <c r="CO25" s="664"/>
      <c r="CP25" s="664"/>
      <c r="CQ25" s="665"/>
      <c r="CR25" s="629">
        <v>111222289</v>
      </c>
      <c r="CS25" s="618"/>
      <c r="CT25" s="618"/>
      <c r="CU25" s="618"/>
      <c r="CV25" s="618"/>
      <c r="CW25" s="618"/>
      <c r="CX25" s="618"/>
      <c r="CY25" s="619"/>
      <c r="CZ25" s="632">
        <v>22.3</v>
      </c>
      <c r="DA25" s="657"/>
      <c r="DB25" s="657"/>
      <c r="DC25" s="658"/>
      <c r="DD25" s="617">
        <v>96408498</v>
      </c>
      <c r="DE25" s="618"/>
      <c r="DF25" s="618"/>
      <c r="DG25" s="618"/>
      <c r="DH25" s="618"/>
      <c r="DI25" s="618"/>
      <c r="DJ25" s="618"/>
      <c r="DK25" s="619"/>
      <c r="DL25" s="617">
        <v>96391146</v>
      </c>
      <c r="DM25" s="618"/>
      <c r="DN25" s="618"/>
      <c r="DO25" s="618"/>
      <c r="DP25" s="618"/>
      <c r="DQ25" s="618"/>
      <c r="DR25" s="618"/>
      <c r="DS25" s="618"/>
      <c r="DT25" s="618"/>
      <c r="DU25" s="618"/>
      <c r="DV25" s="619"/>
      <c r="DW25" s="632">
        <v>34.4</v>
      </c>
      <c r="DX25" s="657"/>
      <c r="DY25" s="657"/>
      <c r="DZ25" s="657"/>
      <c r="EA25" s="657"/>
      <c r="EB25" s="657"/>
      <c r="EC25" s="659"/>
    </row>
    <row r="26" spans="2:133" ht="11.25" customHeight="1" x14ac:dyDescent="0.2">
      <c r="B26" s="626" t="s">
        <v>295</v>
      </c>
      <c r="C26" s="627"/>
      <c r="D26" s="627"/>
      <c r="E26" s="627"/>
      <c r="F26" s="627"/>
      <c r="G26" s="627"/>
      <c r="H26" s="627"/>
      <c r="I26" s="627"/>
      <c r="J26" s="627"/>
      <c r="K26" s="627"/>
      <c r="L26" s="627"/>
      <c r="M26" s="627"/>
      <c r="N26" s="627"/>
      <c r="O26" s="627"/>
      <c r="P26" s="627"/>
      <c r="Q26" s="628"/>
      <c r="R26" s="629">
        <v>4564209</v>
      </c>
      <c r="S26" s="630"/>
      <c r="T26" s="630"/>
      <c r="U26" s="630"/>
      <c r="V26" s="630"/>
      <c r="W26" s="630"/>
      <c r="X26" s="630"/>
      <c r="Y26" s="631"/>
      <c r="Z26" s="685">
        <v>0.9</v>
      </c>
      <c r="AA26" s="685"/>
      <c r="AB26" s="685"/>
      <c r="AC26" s="685"/>
      <c r="AD26" s="686" t="s">
        <v>233</v>
      </c>
      <c r="AE26" s="686"/>
      <c r="AF26" s="686"/>
      <c r="AG26" s="686"/>
      <c r="AH26" s="686"/>
      <c r="AI26" s="686"/>
      <c r="AJ26" s="686"/>
      <c r="AK26" s="686"/>
      <c r="AL26" s="632" t="s">
        <v>233</v>
      </c>
      <c r="AM26" s="633"/>
      <c r="AN26" s="633"/>
      <c r="AO26" s="687"/>
      <c r="AP26" s="731" t="s">
        <v>296</v>
      </c>
      <c r="AQ26" s="732"/>
      <c r="AR26" s="732"/>
      <c r="AS26" s="732"/>
      <c r="AT26" s="732"/>
      <c r="AU26" s="732"/>
      <c r="AV26" s="732"/>
      <c r="AW26" s="732"/>
      <c r="AX26" s="732"/>
      <c r="AY26" s="732"/>
      <c r="AZ26" s="732"/>
      <c r="BA26" s="732"/>
      <c r="BB26" s="732"/>
      <c r="BC26" s="732"/>
      <c r="BD26" s="732"/>
      <c r="BE26" s="732"/>
      <c r="BF26" s="733"/>
      <c r="BG26" s="629" t="s">
        <v>233</v>
      </c>
      <c r="BH26" s="630"/>
      <c r="BI26" s="630"/>
      <c r="BJ26" s="630"/>
      <c r="BK26" s="630"/>
      <c r="BL26" s="630"/>
      <c r="BM26" s="630"/>
      <c r="BN26" s="631"/>
      <c r="BO26" s="685" t="s">
        <v>256</v>
      </c>
      <c r="BP26" s="685"/>
      <c r="BQ26" s="685"/>
      <c r="BR26" s="685"/>
      <c r="BS26" s="617" t="s">
        <v>233</v>
      </c>
      <c r="BT26" s="630"/>
      <c r="BU26" s="630"/>
      <c r="BV26" s="630"/>
      <c r="BW26" s="630"/>
      <c r="BX26" s="630"/>
      <c r="BY26" s="630"/>
      <c r="BZ26" s="630"/>
      <c r="CA26" s="630"/>
      <c r="CB26" s="666"/>
      <c r="CD26" s="667" t="s">
        <v>297</v>
      </c>
      <c r="CE26" s="664"/>
      <c r="CF26" s="664"/>
      <c r="CG26" s="664"/>
      <c r="CH26" s="664"/>
      <c r="CI26" s="664"/>
      <c r="CJ26" s="664"/>
      <c r="CK26" s="664"/>
      <c r="CL26" s="664"/>
      <c r="CM26" s="664"/>
      <c r="CN26" s="664"/>
      <c r="CO26" s="664"/>
      <c r="CP26" s="664"/>
      <c r="CQ26" s="665"/>
      <c r="CR26" s="629">
        <v>78944933</v>
      </c>
      <c r="CS26" s="630"/>
      <c r="CT26" s="630"/>
      <c r="CU26" s="630"/>
      <c r="CV26" s="630"/>
      <c r="CW26" s="630"/>
      <c r="CX26" s="630"/>
      <c r="CY26" s="631"/>
      <c r="CZ26" s="632">
        <v>15.8</v>
      </c>
      <c r="DA26" s="657"/>
      <c r="DB26" s="657"/>
      <c r="DC26" s="658"/>
      <c r="DD26" s="617">
        <v>64488869</v>
      </c>
      <c r="DE26" s="630"/>
      <c r="DF26" s="630"/>
      <c r="DG26" s="630"/>
      <c r="DH26" s="630"/>
      <c r="DI26" s="630"/>
      <c r="DJ26" s="630"/>
      <c r="DK26" s="631"/>
      <c r="DL26" s="617" t="s">
        <v>256</v>
      </c>
      <c r="DM26" s="630"/>
      <c r="DN26" s="630"/>
      <c r="DO26" s="630"/>
      <c r="DP26" s="630"/>
      <c r="DQ26" s="630"/>
      <c r="DR26" s="630"/>
      <c r="DS26" s="630"/>
      <c r="DT26" s="630"/>
      <c r="DU26" s="630"/>
      <c r="DV26" s="631"/>
      <c r="DW26" s="632" t="s">
        <v>127</v>
      </c>
      <c r="DX26" s="657"/>
      <c r="DY26" s="657"/>
      <c r="DZ26" s="657"/>
      <c r="EA26" s="657"/>
      <c r="EB26" s="657"/>
      <c r="EC26" s="659"/>
    </row>
    <row r="27" spans="2:133" ht="11.25" customHeight="1" x14ac:dyDescent="0.2">
      <c r="B27" s="626" t="s">
        <v>298</v>
      </c>
      <c r="C27" s="627"/>
      <c r="D27" s="627"/>
      <c r="E27" s="627"/>
      <c r="F27" s="627"/>
      <c r="G27" s="627"/>
      <c r="H27" s="627"/>
      <c r="I27" s="627"/>
      <c r="J27" s="627"/>
      <c r="K27" s="627"/>
      <c r="L27" s="627"/>
      <c r="M27" s="627"/>
      <c r="N27" s="627"/>
      <c r="O27" s="627"/>
      <c r="P27" s="627"/>
      <c r="Q27" s="628"/>
      <c r="R27" s="629">
        <v>79598668</v>
      </c>
      <c r="S27" s="630"/>
      <c r="T27" s="630"/>
      <c r="U27" s="630"/>
      <c r="V27" s="630"/>
      <c r="W27" s="630"/>
      <c r="X27" s="630"/>
      <c r="Y27" s="631"/>
      <c r="Z27" s="685">
        <v>15.5</v>
      </c>
      <c r="AA27" s="685"/>
      <c r="AB27" s="685"/>
      <c r="AC27" s="685"/>
      <c r="AD27" s="686" t="s">
        <v>256</v>
      </c>
      <c r="AE27" s="686"/>
      <c r="AF27" s="686"/>
      <c r="AG27" s="686"/>
      <c r="AH27" s="686"/>
      <c r="AI27" s="686"/>
      <c r="AJ27" s="686"/>
      <c r="AK27" s="686"/>
      <c r="AL27" s="632" t="s">
        <v>127</v>
      </c>
      <c r="AM27" s="633"/>
      <c r="AN27" s="633"/>
      <c r="AO27" s="687"/>
      <c r="AP27" s="626" t="s">
        <v>299</v>
      </c>
      <c r="AQ27" s="627"/>
      <c r="AR27" s="627"/>
      <c r="AS27" s="627"/>
      <c r="AT27" s="627"/>
      <c r="AU27" s="627"/>
      <c r="AV27" s="627"/>
      <c r="AW27" s="627"/>
      <c r="AX27" s="627"/>
      <c r="AY27" s="627"/>
      <c r="AZ27" s="627"/>
      <c r="BA27" s="627"/>
      <c r="BB27" s="627"/>
      <c r="BC27" s="627"/>
      <c r="BD27" s="627"/>
      <c r="BE27" s="627"/>
      <c r="BF27" s="628"/>
      <c r="BG27" s="629">
        <v>214066454</v>
      </c>
      <c r="BH27" s="630"/>
      <c r="BI27" s="630"/>
      <c r="BJ27" s="630"/>
      <c r="BK27" s="630"/>
      <c r="BL27" s="630"/>
      <c r="BM27" s="630"/>
      <c r="BN27" s="631"/>
      <c r="BO27" s="685">
        <v>100</v>
      </c>
      <c r="BP27" s="685"/>
      <c r="BQ27" s="685"/>
      <c r="BR27" s="685"/>
      <c r="BS27" s="617">
        <v>3808517</v>
      </c>
      <c r="BT27" s="630"/>
      <c r="BU27" s="630"/>
      <c r="BV27" s="630"/>
      <c r="BW27" s="630"/>
      <c r="BX27" s="630"/>
      <c r="BY27" s="630"/>
      <c r="BZ27" s="630"/>
      <c r="CA27" s="630"/>
      <c r="CB27" s="666"/>
      <c r="CD27" s="667" t="s">
        <v>300</v>
      </c>
      <c r="CE27" s="664"/>
      <c r="CF27" s="664"/>
      <c r="CG27" s="664"/>
      <c r="CH27" s="664"/>
      <c r="CI27" s="664"/>
      <c r="CJ27" s="664"/>
      <c r="CK27" s="664"/>
      <c r="CL27" s="664"/>
      <c r="CM27" s="664"/>
      <c r="CN27" s="664"/>
      <c r="CO27" s="664"/>
      <c r="CP27" s="664"/>
      <c r="CQ27" s="665"/>
      <c r="CR27" s="629">
        <v>107572485</v>
      </c>
      <c r="CS27" s="618"/>
      <c r="CT27" s="618"/>
      <c r="CU27" s="618"/>
      <c r="CV27" s="618"/>
      <c r="CW27" s="618"/>
      <c r="CX27" s="618"/>
      <c r="CY27" s="619"/>
      <c r="CZ27" s="632">
        <v>21.5</v>
      </c>
      <c r="DA27" s="657"/>
      <c r="DB27" s="657"/>
      <c r="DC27" s="658"/>
      <c r="DD27" s="617">
        <v>35422310</v>
      </c>
      <c r="DE27" s="618"/>
      <c r="DF27" s="618"/>
      <c r="DG27" s="618"/>
      <c r="DH27" s="618"/>
      <c r="DI27" s="618"/>
      <c r="DJ27" s="618"/>
      <c r="DK27" s="619"/>
      <c r="DL27" s="617">
        <v>34568700</v>
      </c>
      <c r="DM27" s="618"/>
      <c r="DN27" s="618"/>
      <c r="DO27" s="618"/>
      <c r="DP27" s="618"/>
      <c r="DQ27" s="618"/>
      <c r="DR27" s="618"/>
      <c r="DS27" s="618"/>
      <c r="DT27" s="618"/>
      <c r="DU27" s="618"/>
      <c r="DV27" s="619"/>
      <c r="DW27" s="632">
        <v>12.3</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29">
        <v>221778</v>
      </c>
      <c r="S28" s="630"/>
      <c r="T28" s="630"/>
      <c r="U28" s="630"/>
      <c r="V28" s="630"/>
      <c r="W28" s="630"/>
      <c r="X28" s="630"/>
      <c r="Y28" s="631"/>
      <c r="Z28" s="685">
        <v>0</v>
      </c>
      <c r="AA28" s="685"/>
      <c r="AB28" s="685"/>
      <c r="AC28" s="685"/>
      <c r="AD28" s="686">
        <v>221778</v>
      </c>
      <c r="AE28" s="686"/>
      <c r="AF28" s="686"/>
      <c r="AG28" s="686"/>
      <c r="AH28" s="686"/>
      <c r="AI28" s="686"/>
      <c r="AJ28" s="686"/>
      <c r="AK28" s="686"/>
      <c r="AL28" s="632">
        <v>0.1</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9">
        <v>58582713</v>
      </c>
      <c r="CS28" s="630"/>
      <c r="CT28" s="630"/>
      <c r="CU28" s="630"/>
      <c r="CV28" s="630"/>
      <c r="CW28" s="630"/>
      <c r="CX28" s="630"/>
      <c r="CY28" s="631"/>
      <c r="CZ28" s="632">
        <v>11.7</v>
      </c>
      <c r="DA28" s="657"/>
      <c r="DB28" s="657"/>
      <c r="DC28" s="658"/>
      <c r="DD28" s="617">
        <v>52909881</v>
      </c>
      <c r="DE28" s="630"/>
      <c r="DF28" s="630"/>
      <c r="DG28" s="630"/>
      <c r="DH28" s="630"/>
      <c r="DI28" s="630"/>
      <c r="DJ28" s="630"/>
      <c r="DK28" s="631"/>
      <c r="DL28" s="617">
        <v>52880687</v>
      </c>
      <c r="DM28" s="630"/>
      <c r="DN28" s="630"/>
      <c r="DO28" s="630"/>
      <c r="DP28" s="630"/>
      <c r="DQ28" s="630"/>
      <c r="DR28" s="630"/>
      <c r="DS28" s="630"/>
      <c r="DT28" s="630"/>
      <c r="DU28" s="630"/>
      <c r="DV28" s="631"/>
      <c r="DW28" s="632">
        <v>18.899999999999999</v>
      </c>
      <c r="DX28" s="657"/>
      <c r="DY28" s="657"/>
      <c r="DZ28" s="657"/>
      <c r="EA28" s="657"/>
      <c r="EB28" s="657"/>
      <c r="EC28" s="659"/>
    </row>
    <row r="29" spans="2:133" ht="11.25" customHeight="1" x14ac:dyDescent="0.2">
      <c r="B29" s="626" t="s">
        <v>303</v>
      </c>
      <c r="C29" s="627"/>
      <c r="D29" s="627"/>
      <c r="E29" s="627"/>
      <c r="F29" s="627"/>
      <c r="G29" s="627"/>
      <c r="H29" s="627"/>
      <c r="I29" s="627"/>
      <c r="J29" s="627"/>
      <c r="K29" s="627"/>
      <c r="L29" s="627"/>
      <c r="M29" s="627"/>
      <c r="N29" s="627"/>
      <c r="O29" s="627"/>
      <c r="P29" s="627"/>
      <c r="Q29" s="628"/>
      <c r="R29" s="629">
        <v>21812088</v>
      </c>
      <c r="S29" s="630"/>
      <c r="T29" s="630"/>
      <c r="U29" s="630"/>
      <c r="V29" s="630"/>
      <c r="W29" s="630"/>
      <c r="X29" s="630"/>
      <c r="Y29" s="631"/>
      <c r="Z29" s="685">
        <v>4.2</v>
      </c>
      <c r="AA29" s="685"/>
      <c r="AB29" s="685"/>
      <c r="AC29" s="685"/>
      <c r="AD29" s="686" t="s">
        <v>127</v>
      </c>
      <c r="AE29" s="686"/>
      <c r="AF29" s="686"/>
      <c r="AG29" s="686"/>
      <c r="AH29" s="686"/>
      <c r="AI29" s="686"/>
      <c r="AJ29" s="686"/>
      <c r="AK29" s="686"/>
      <c r="AL29" s="632" t="s">
        <v>127</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9">
        <v>58582507</v>
      </c>
      <c r="CS29" s="618"/>
      <c r="CT29" s="618"/>
      <c r="CU29" s="618"/>
      <c r="CV29" s="618"/>
      <c r="CW29" s="618"/>
      <c r="CX29" s="618"/>
      <c r="CY29" s="619"/>
      <c r="CZ29" s="632">
        <v>11.7</v>
      </c>
      <c r="DA29" s="657"/>
      <c r="DB29" s="657"/>
      <c r="DC29" s="658"/>
      <c r="DD29" s="617">
        <v>52909675</v>
      </c>
      <c r="DE29" s="618"/>
      <c r="DF29" s="618"/>
      <c r="DG29" s="618"/>
      <c r="DH29" s="618"/>
      <c r="DI29" s="618"/>
      <c r="DJ29" s="618"/>
      <c r="DK29" s="619"/>
      <c r="DL29" s="617">
        <v>52880481</v>
      </c>
      <c r="DM29" s="618"/>
      <c r="DN29" s="618"/>
      <c r="DO29" s="618"/>
      <c r="DP29" s="618"/>
      <c r="DQ29" s="618"/>
      <c r="DR29" s="618"/>
      <c r="DS29" s="618"/>
      <c r="DT29" s="618"/>
      <c r="DU29" s="618"/>
      <c r="DV29" s="619"/>
      <c r="DW29" s="632">
        <v>18.899999999999999</v>
      </c>
      <c r="DX29" s="657"/>
      <c r="DY29" s="657"/>
      <c r="DZ29" s="657"/>
      <c r="EA29" s="657"/>
      <c r="EB29" s="657"/>
      <c r="EC29" s="659"/>
    </row>
    <row r="30" spans="2:133" ht="11.25" customHeight="1" x14ac:dyDescent="0.2">
      <c r="B30" s="626" t="s">
        <v>307</v>
      </c>
      <c r="C30" s="627"/>
      <c r="D30" s="627"/>
      <c r="E30" s="627"/>
      <c r="F30" s="627"/>
      <c r="G30" s="627"/>
      <c r="H30" s="627"/>
      <c r="I30" s="627"/>
      <c r="J30" s="627"/>
      <c r="K30" s="627"/>
      <c r="L30" s="627"/>
      <c r="M30" s="627"/>
      <c r="N30" s="627"/>
      <c r="O30" s="627"/>
      <c r="P30" s="627"/>
      <c r="Q30" s="628"/>
      <c r="R30" s="629">
        <v>4505559</v>
      </c>
      <c r="S30" s="630"/>
      <c r="T30" s="630"/>
      <c r="U30" s="630"/>
      <c r="V30" s="630"/>
      <c r="W30" s="630"/>
      <c r="X30" s="630"/>
      <c r="Y30" s="631"/>
      <c r="Z30" s="685">
        <v>0.9</v>
      </c>
      <c r="AA30" s="685"/>
      <c r="AB30" s="685"/>
      <c r="AC30" s="685"/>
      <c r="AD30" s="686">
        <v>609672</v>
      </c>
      <c r="AE30" s="686"/>
      <c r="AF30" s="686"/>
      <c r="AG30" s="686"/>
      <c r="AH30" s="686"/>
      <c r="AI30" s="686"/>
      <c r="AJ30" s="686"/>
      <c r="AK30" s="686"/>
      <c r="AL30" s="632">
        <v>0.2</v>
      </c>
      <c r="AM30" s="633"/>
      <c r="AN30" s="633"/>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99.3</v>
      </c>
      <c r="BH30" s="704"/>
      <c r="BI30" s="704"/>
      <c r="BJ30" s="704"/>
      <c r="BK30" s="704"/>
      <c r="BL30" s="704"/>
      <c r="BM30" s="705">
        <v>98.5</v>
      </c>
      <c r="BN30" s="704"/>
      <c r="BO30" s="704"/>
      <c r="BP30" s="704"/>
      <c r="BQ30" s="706"/>
      <c r="BR30" s="703">
        <v>99.3</v>
      </c>
      <c r="BS30" s="704"/>
      <c r="BT30" s="704"/>
      <c r="BU30" s="704"/>
      <c r="BV30" s="704"/>
      <c r="BW30" s="704"/>
      <c r="BX30" s="705">
        <v>98.2</v>
      </c>
      <c r="BY30" s="704"/>
      <c r="BZ30" s="704"/>
      <c r="CA30" s="704"/>
      <c r="CB30" s="706"/>
      <c r="CD30" s="709"/>
      <c r="CE30" s="710"/>
      <c r="CF30" s="667" t="s">
        <v>310</v>
      </c>
      <c r="CG30" s="664"/>
      <c r="CH30" s="664"/>
      <c r="CI30" s="664"/>
      <c r="CJ30" s="664"/>
      <c r="CK30" s="664"/>
      <c r="CL30" s="664"/>
      <c r="CM30" s="664"/>
      <c r="CN30" s="664"/>
      <c r="CO30" s="664"/>
      <c r="CP30" s="664"/>
      <c r="CQ30" s="665"/>
      <c r="CR30" s="629">
        <v>51818982</v>
      </c>
      <c r="CS30" s="630"/>
      <c r="CT30" s="630"/>
      <c r="CU30" s="630"/>
      <c r="CV30" s="630"/>
      <c r="CW30" s="630"/>
      <c r="CX30" s="630"/>
      <c r="CY30" s="631"/>
      <c r="CZ30" s="632">
        <v>10.4</v>
      </c>
      <c r="DA30" s="657"/>
      <c r="DB30" s="657"/>
      <c r="DC30" s="658"/>
      <c r="DD30" s="617">
        <v>46197817</v>
      </c>
      <c r="DE30" s="630"/>
      <c r="DF30" s="630"/>
      <c r="DG30" s="630"/>
      <c r="DH30" s="630"/>
      <c r="DI30" s="630"/>
      <c r="DJ30" s="630"/>
      <c r="DK30" s="631"/>
      <c r="DL30" s="617">
        <v>46168623</v>
      </c>
      <c r="DM30" s="630"/>
      <c r="DN30" s="630"/>
      <c r="DO30" s="630"/>
      <c r="DP30" s="630"/>
      <c r="DQ30" s="630"/>
      <c r="DR30" s="630"/>
      <c r="DS30" s="630"/>
      <c r="DT30" s="630"/>
      <c r="DU30" s="630"/>
      <c r="DV30" s="631"/>
      <c r="DW30" s="632">
        <v>16.5</v>
      </c>
      <c r="DX30" s="657"/>
      <c r="DY30" s="657"/>
      <c r="DZ30" s="657"/>
      <c r="EA30" s="657"/>
      <c r="EB30" s="657"/>
      <c r="EC30" s="659"/>
    </row>
    <row r="31" spans="2:133" ht="11.25" customHeight="1" x14ac:dyDescent="0.2">
      <c r="B31" s="626" t="s">
        <v>311</v>
      </c>
      <c r="C31" s="627"/>
      <c r="D31" s="627"/>
      <c r="E31" s="627"/>
      <c r="F31" s="627"/>
      <c r="G31" s="627"/>
      <c r="H31" s="627"/>
      <c r="I31" s="627"/>
      <c r="J31" s="627"/>
      <c r="K31" s="627"/>
      <c r="L31" s="627"/>
      <c r="M31" s="627"/>
      <c r="N31" s="627"/>
      <c r="O31" s="627"/>
      <c r="P31" s="627"/>
      <c r="Q31" s="628"/>
      <c r="R31" s="629">
        <v>131040</v>
      </c>
      <c r="S31" s="630"/>
      <c r="T31" s="630"/>
      <c r="U31" s="630"/>
      <c r="V31" s="630"/>
      <c r="W31" s="630"/>
      <c r="X31" s="630"/>
      <c r="Y31" s="631"/>
      <c r="Z31" s="685">
        <v>0</v>
      </c>
      <c r="AA31" s="685"/>
      <c r="AB31" s="685"/>
      <c r="AC31" s="685"/>
      <c r="AD31" s="686" t="s">
        <v>127</v>
      </c>
      <c r="AE31" s="686"/>
      <c r="AF31" s="686"/>
      <c r="AG31" s="686"/>
      <c r="AH31" s="686"/>
      <c r="AI31" s="686"/>
      <c r="AJ31" s="686"/>
      <c r="AK31" s="686"/>
      <c r="AL31" s="632" t="s">
        <v>127</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99</v>
      </c>
      <c r="BH31" s="618"/>
      <c r="BI31" s="618"/>
      <c r="BJ31" s="618"/>
      <c r="BK31" s="618"/>
      <c r="BL31" s="618"/>
      <c r="BM31" s="633">
        <v>98.1</v>
      </c>
      <c r="BN31" s="702"/>
      <c r="BO31" s="702"/>
      <c r="BP31" s="702"/>
      <c r="BQ31" s="663"/>
      <c r="BR31" s="701">
        <v>99.1</v>
      </c>
      <c r="BS31" s="618"/>
      <c r="BT31" s="618"/>
      <c r="BU31" s="618"/>
      <c r="BV31" s="618"/>
      <c r="BW31" s="618"/>
      <c r="BX31" s="633">
        <v>97.7</v>
      </c>
      <c r="BY31" s="702"/>
      <c r="BZ31" s="702"/>
      <c r="CA31" s="702"/>
      <c r="CB31" s="663"/>
      <c r="CD31" s="709"/>
      <c r="CE31" s="710"/>
      <c r="CF31" s="667" t="s">
        <v>314</v>
      </c>
      <c r="CG31" s="664"/>
      <c r="CH31" s="664"/>
      <c r="CI31" s="664"/>
      <c r="CJ31" s="664"/>
      <c r="CK31" s="664"/>
      <c r="CL31" s="664"/>
      <c r="CM31" s="664"/>
      <c r="CN31" s="664"/>
      <c r="CO31" s="664"/>
      <c r="CP31" s="664"/>
      <c r="CQ31" s="665"/>
      <c r="CR31" s="629">
        <v>6763525</v>
      </c>
      <c r="CS31" s="618"/>
      <c r="CT31" s="618"/>
      <c r="CU31" s="618"/>
      <c r="CV31" s="618"/>
      <c r="CW31" s="618"/>
      <c r="CX31" s="618"/>
      <c r="CY31" s="619"/>
      <c r="CZ31" s="632">
        <v>1.4</v>
      </c>
      <c r="DA31" s="657"/>
      <c r="DB31" s="657"/>
      <c r="DC31" s="658"/>
      <c r="DD31" s="617">
        <v>6711858</v>
      </c>
      <c r="DE31" s="618"/>
      <c r="DF31" s="618"/>
      <c r="DG31" s="618"/>
      <c r="DH31" s="618"/>
      <c r="DI31" s="618"/>
      <c r="DJ31" s="618"/>
      <c r="DK31" s="619"/>
      <c r="DL31" s="617">
        <v>6711858</v>
      </c>
      <c r="DM31" s="618"/>
      <c r="DN31" s="618"/>
      <c r="DO31" s="618"/>
      <c r="DP31" s="618"/>
      <c r="DQ31" s="618"/>
      <c r="DR31" s="618"/>
      <c r="DS31" s="618"/>
      <c r="DT31" s="618"/>
      <c r="DU31" s="618"/>
      <c r="DV31" s="619"/>
      <c r="DW31" s="632">
        <v>2.4</v>
      </c>
      <c r="DX31" s="657"/>
      <c r="DY31" s="657"/>
      <c r="DZ31" s="657"/>
      <c r="EA31" s="657"/>
      <c r="EB31" s="657"/>
      <c r="EC31" s="659"/>
    </row>
    <row r="32" spans="2:133" ht="11.25" customHeight="1" x14ac:dyDescent="0.2">
      <c r="B32" s="626" t="s">
        <v>315</v>
      </c>
      <c r="C32" s="627"/>
      <c r="D32" s="627"/>
      <c r="E32" s="627"/>
      <c r="F32" s="627"/>
      <c r="G32" s="627"/>
      <c r="H32" s="627"/>
      <c r="I32" s="627"/>
      <c r="J32" s="627"/>
      <c r="K32" s="627"/>
      <c r="L32" s="627"/>
      <c r="M32" s="627"/>
      <c r="N32" s="627"/>
      <c r="O32" s="627"/>
      <c r="P32" s="627"/>
      <c r="Q32" s="628"/>
      <c r="R32" s="629">
        <v>24613374</v>
      </c>
      <c r="S32" s="630"/>
      <c r="T32" s="630"/>
      <c r="U32" s="630"/>
      <c r="V32" s="630"/>
      <c r="W32" s="630"/>
      <c r="X32" s="630"/>
      <c r="Y32" s="631"/>
      <c r="Z32" s="685">
        <v>4.8</v>
      </c>
      <c r="AA32" s="685"/>
      <c r="AB32" s="685"/>
      <c r="AC32" s="685"/>
      <c r="AD32" s="686" t="s">
        <v>127</v>
      </c>
      <c r="AE32" s="686"/>
      <c r="AF32" s="686"/>
      <c r="AG32" s="686"/>
      <c r="AH32" s="686"/>
      <c r="AI32" s="686"/>
      <c r="AJ32" s="686"/>
      <c r="AK32" s="686"/>
      <c r="AL32" s="632" t="s">
        <v>127</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99.6</v>
      </c>
      <c r="BH32" s="639"/>
      <c r="BI32" s="639"/>
      <c r="BJ32" s="639"/>
      <c r="BK32" s="639"/>
      <c r="BL32" s="639"/>
      <c r="BM32" s="683">
        <v>99</v>
      </c>
      <c r="BN32" s="639"/>
      <c r="BO32" s="639"/>
      <c r="BP32" s="639"/>
      <c r="BQ32" s="676"/>
      <c r="BR32" s="700">
        <v>99.5</v>
      </c>
      <c r="BS32" s="639"/>
      <c r="BT32" s="639"/>
      <c r="BU32" s="639"/>
      <c r="BV32" s="639"/>
      <c r="BW32" s="639"/>
      <c r="BX32" s="683">
        <v>98.7</v>
      </c>
      <c r="BY32" s="639"/>
      <c r="BZ32" s="639"/>
      <c r="CA32" s="639"/>
      <c r="CB32" s="676"/>
      <c r="CD32" s="711"/>
      <c r="CE32" s="712"/>
      <c r="CF32" s="667" t="s">
        <v>317</v>
      </c>
      <c r="CG32" s="664"/>
      <c r="CH32" s="664"/>
      <c r="CI32" s="664"/>
      <c r="CJ32" s="664"/>
      <c r="CK32" s="664"/>
      <c r="CL32" s="664"/>
      <c r="CM32" s="664"/>
      <c r="CN32" s="664"/>
      <c r="CO32" s="664"/>
      <c r="CP32" s="664"/>
      <c r="CQ32" s="665"/>
      <c r="CR32" s="629">
        <v>206</v>
      </c>
      <c r="CS32" s="630"/>
      <c r="CT32" s="630"/>
      <c r="CU32" s="630"/>
      <c r="CV32" s="630"/>
      <c r="CW32" s="630"/>
      <c r="CX32" s="630"/>
      <c r="CY32" s="631"/>
      <c r="CZ32" s="632">
        <v>0</v>
      </c>
      <c r="DA32" s="657"/>
      <c r="DB32" s="657"/>
      <c r="DC32" s="658"/>
      <c r="DD32" s="617">
        <v>206</v>
      </c>
      <c r="DE32" s="630"/>
      <c r="DF32" s="630"/>
      <c r="DG32" s="630"/>
      <c r="DH32" s="630"/>
      <c r="DI32" s="630"/>
      <c r="DJ32" s="630"/>
      <c r="DK32" s="631"/>
      <c r="DL32" s="617">
        <v>206</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2">
      <c r="B33" s="626" t="s">
        <v>318</v>
      </c>
      <c r="C33" s="627"/>
      <c r="D33" s="627"/>
      <c r="E33" s="627"/>
      <c r="F33" s="627"/>
      <c r="G33" s="627"/>
      <c r="H33" s="627"/>
      <c r="I33" s="627"/>
      <c r="J33" s="627"/>
      <c r="K33" s="627"/>
      <c r="L33" s="627"/>
      <c r="M33" s="627"/>
      <c r="N33" s="627"/>
      <c r="O33" s="627"/>
      <c r="P33" s="627"/>
      <c r="Q33" s="628"/>
      <c r="R33" s="629">
        <v>13991534</v>
      </c>
      <c r="S33" s="630"/>
      <c r="T33" s="630"/>
      <c r="U33" s="630"/>
      <c r="V33" s="630"/>
      <c r="W33" s="630"/>
      <c r="X33" s="630"/>
      <c r="Y33" s="631"/>
      <c r="Z33" s="685">
        <v>2.7</v>
      </c>
      <c r="AA33" s="685"/>
      <c r="AB33" s="685"/>
      <c r="AC33" s="685"/>
      <c r="AD33" s="686" t="s">
        <v>233</v>
      </c>
      <c r="AE33" s="686"/>
      <c r="AF33" s="686"/>
      <c r="AG33" s="686"/>
      <c r="AH33" s="686"/>
      <c r="AI33" s="686"/>
      <c r="AJ33" s="686"/>
      <c r="AK33" s="686"/>
      <c r="AL33" s="632" t="s">
        <v>127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160972072</v>
      </c>
      <c r="CS33" s="618"/>
      <c r="CT33" s="618"/>
      <c r="CU33" s="618"/>
      <c r="CV33" s="618"/>
      <c r="CW33" s="618"/>
      <c r="CX33" s="618"/>
      <c r="CY33" s="619"/>
      <c r="CZ33" s="632">
        <v>32.200000000000003</v>
      </c>
      <c r="DA33" s="657"/>
      <c r="DB33" s="657"/>
      <c r="DC33" s="658"/>
      <c r="DD33" s="617">
        <v>115450397</v>
      </c>
      <c r="DE33" s="618"/>
      <c r="DF33" s="618"/>
      <c r="DG33" s="618"/>
      <c r="DH33" s="618"/>
      <c r="DI33" s="618"/>
      <c r="DJ33" s="618"/>
      <c r="DK33" s="619"/>
      <c r="DL33" s="617">
        <v>89202769</v>
      </c>
      <c r="DM33" s="618"/>
      <c r="DN33" s="618"/>
      <c r="DO33" s="618"/>
      <c r="DP33" s="618"/>
      <c r="DQ33" s="618"/>
      <c r="DR33" s="618"/>
      <c r="DS33" s="618"/>
      <c r="DT33" s="618"/>
      <c r="DU33" s="618"/>
      <c r="DV33" s="619"/>
      <c r="DW33" s="632">
        <v>31.8</v>
      </c>
      <c r="DX33" s="657"/>
      <c r="DY33" s="657"/>
      <c r="DZ33" s="657"/>
      <c r="EA33" s="657"/>
      <c r="EB33" s="657"/>
      <c r="EC33" s="659"/>
    </row>
    <row r="34" spans="2:133" ht="11.25" customHeight="1" x14ac:dyDescent="0.2">
      <c r="B34" s="626" t="s">
        <v>320</v>
      </c>
      <c r="C34" s="627"/>
      <c r="D34" s="627"/>
      <c r="E34" s="627"/>
      <c r="F34" s="627"/>
      <c r="G34" s="627"/>
      <c r="H34" s="627"/>
      <c r="I34" s="627"/>
      <c r="J34" s="627"/>
      <c r="K34" s="627"/>
      <c r="L34" s="627"/>
      <c r="M34" s="627"/>
      <c r="N34" s="627"/>
      <c r="O34" s="627"/>
      <c r="P34" s="627"/>
      <c r="Q34" s="628"/>
      <c r="R34" s="629">
        <v>23013210</v>
      </c>
      <c r="S34" s="630"/>
      <c r="T34" s="630"/>
      <c r="U34" s="630"/>
      <c r="V34" s="630"/>
      <c r="W34" s="630"/>
      <c r="X34" s="630"/>
      <c r="Y34" s="631"/>
      <c r="Z34" s="685">
        <v>4.5</v>
      </c>
      <c r="AA34" s="685"/>
      <c r="AB34" s="685"/>
      <c r="AC34" s="685"/>
      <c r="AD34" s="686">
        <v>407793</v>
      </c>
      <c r="AE34" s="686"/>
      <c r="AF34" s="686"/>
      <c r="AG34" s="686"/>
      <c r="AH34" s="686"/>
      <c r="AI34" s="686"/>
      <c r="AJ34" s="686"/>
      <c r="AK34" s="686"/>
      <c r="AL34" s="632">
        <v>0.2</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60092259</v>
      </c>
      <c r="CS34" s="630"/>
      <c r="CT34" s="630"/>
      <c r="CU34" s="630"/>
      <c r="CV34" s="630"/>
      <c r="CW34" s="630"/>
      <c r="CX34" s="630"/>
      <c r="CY34" s="631"/>
      <c r="CZ34" s="632">
        <v>12</v>
      </c>
      <c r="DA34" s="657"/>
      <c r="DB34" s="657"/>
      <c r="DC34" s="658"/>
      <c r="DD34" s="617">
        <v>45050672</v>
      </c>
      <c r="DE34" s="630"/>
      <c r="DF34" s="630"/>
      <c r="DG34" s="630"/>
      <c r="DH34" s="630"/>
      <c r="DI34" s="630"/>
      <c r="DJ34" s="630"/>
      <c r="DK34" s="631"/>
      <c r="DL34" s="617">
        <v>39221289</v>
      </c>
      <c r="DM34" s="630"/>
      <c r="DN34" s="630"/>
      <c r="DO34" s="630"/>
      <c r="DP34" s="630"/>
      <c r="DQ34" s="630"/>
      <c r="DR34" s="630"/>
      <c r="DS34" s="630"/>
      <c r="DT34" s="630"/>
      <c r="DU34" s="630"/>
      <c r="DV34" s="631"/>
      <c r="DW34" s="632">
        <v>14</v>
      </c>
      <c r="DX34" s="657"/>
      <c r="DY34" s="657"/>
      <c r="DZ34" s="657"/>
      <c r="EA34" s="657"/>
      <c r="EB34" s="657"/>
      <c r="EC34" s="659"/>
    </row>
    <row r="35" spans="2:133" ht="11.25" customHeight="1" x14ac:dyDescent="0.2">
      <c r="B35" s="626" t="s">
        <v>324</v>
      </c>
      <c r="C35" s="627"/>
      <c r="D35" s="627"/>
      <c r="E35" s="627"/>
      <c r="F35" s="627"/>
      <c r="G35" s="627"/>
      <c r="H35" s="627"/>
      <c r="I35" s="627"/>
      <c r="J35" s="627"/>
      <c r="K35" s="627"/>
      <c r="L35" s="627"/>
      <c r="M35" s="627"/>
      <c r="N35" s="627"/>
      <c r="O35" s="627"/>
      <c r="P35" s="627"/>
      <c r="Q35" s="628"/>
      <c r="R35" s="629">
        <v>48497600</v>
      </c>
      <c r="S35" s="630"/>
      <c r="T35" s="630"/>
      <c r="U35" s="630"/>
      <c r="V35" s="630"/>
      <c r="W35" s="630"/>
      <c r="X35" s="630"/>
      <c r="Y35" s="631"/>
      <c r="Z35" s="685">
        <v>9.4</v>
      </c>
      <c r="AA35" s="685"/>
      <c r="AB35" s="685"/>
      <c r="AC35" s="685"/>
      <c r="AD35" s="686" t="s">
        <v>127</v>
      </c>
      <c r="AE35" s="686"/>
      <c r="AF35" s="686"/>
      <c r="AG35" s="686"/>
      <c r="AH35" s="686"/>
      <c r="AI35" s="686"/>
      <c r="AJ35" s="686"/>
      <c r="AK35" s="686"/>
      <c r="AL35" s="632" t="s">
        <v>184</v>
      </c>
      <c r="AM35" s="633"/>
      <c r="AN35" s="633"/>
      <c r="AO35" s="687"/>
      <c r="AP35" s="234"/>
      <c r="AQ35" s="691" t="s">
        <v>325</v>
      </c>
      <c r="AR35" s="692"/>
      <c r="AS35" s="692"/>
      <c r="AT35" s="692"/>
      <c r="AU35" s="692"/>
      <c r="AV35" s="692"/>
      <c r="AW35" s="692"/>
      <c r="AX35" s="692"/>
      <c r="AY35" s="693"/>
      <c r="AZ35" s="688">
        <v>50434947</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216231</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10279639</v>
      </c>
      <c r="CS35" s="618"/>
      <c r="CT35" s="618"/>
      <c r="CU35" s="618"/>
      <c r="CV35" s="618"/>
      <c r="CW35" s="618"/>
      <c r="CX35" s="618"/>
      <c r="CY35" s="619"/>
      <c r="CZ35" s="632">
        <v>2.1</v>
      </c>
      <c r="DA35" s="657"/>
      <c r="DB35" s="657"/>
      <c r="DC35" s="658"/>
      <c r="DD35" s="617">
        <v>8821787</v>
      </c>
      <c r="DE35" s="618"/>
      <c r="DF35" s="618"/>
      <c r="DG35" s="618"/>
      <c r="DH35" s="618"/>
      <c r="DI35" s="618"/>
      <c r="DJ35" s="618"/>
      <c r="DK35" s="619"/>
      <c r="DL35" s="617">
        <v>8821787</v>
      </c>
      <c r="DM35" s="618"/>
      <c r="DN35" s="618"/>
      <c r="DO35" s="618"/>
      <c r="DP35" s="618"/>
      <c r="DQ35" s="618"/>
      <c r="DR35" s="618"/>
      <c r="DS35" s="618"/>
      <c r="DT35" s="618"/>
      <c r="DU35" s="618"/>
      <c r="DV35" s="619"/>
      <c r="DW35" s="632">
        <v>3.1</v>
      </c>
      <c r="DX35" s="657"/>
      <c r="DY35" s="657"/>
      <c r="DZ35" s="657"/>
      <c r="EA35" s="657"/>
      <c r="EB35" s="657"/>
      <c r="EC35" s="659"/>
    </row>
    <row r="36" spans="2:133" ht="11.25" customHeight="1" x14ac:dyDescent="0.2">
      <c r="B36" s="626" t="s">
        <v>328</v>
      </c>
      <c r="C36" s="627"/>
      <c r="D36" s="627"/>
      <c r="E36" s="627"/>
      <c r="F36" s="627"/>
      <c r="G36" s="627"/>
      <c r="H36" s="627"/>
      <c r="I36" s="627"/>
      <c r="J36" s="627"/>
      <c r="K36" s="627"/>
      <c r="L36" s="627"/>
      <c r="M36" s="627"/>
      <c r="N36" s="627"/>
      <c r="O36" s="627"/>
      <c r="P36" s="627"/>
      <c r="Q36" s="628"/>
      <c r="R36" s="629" t="s">
        <v>127</v>
      </c>
      <c r="S36" s="630"/>
      <c r="T36" s="630"/>
      <c r="U36" s="630"/>
      <c r="V36" s="630"/>
      <c r="W36" s="630"/>
      <c r="X36" s="630"/>
      <c r="Y36" s="631"/>
      <c r="Z36" s="685" t="s">
        <v>127</v>
      </c>
      <c r="AA36" s="685"/>
      <c r="AB36" s="685"/>
      <c r="AC36" s="685"/>
      <c r="AD36" s="686" t="s">
        <v>184</v>
      </c>
      <c r="AE36" s="686"/>
      <c r="AF36" s="686"/>
      <c r="AG36" s="686"/>
      <c r="AH36" s="686"/>
      <c r="AI36" s="686"/>
      <c r="AJ36" s="686"/>
      <c r="AK36" s="686"/>
      <c r="AL36" s="632" t="s">
        <v>233</v>
      </c>
      <c r="AM36" s="633"/>
      <c r="AN36" s="633"/>
      <c r="AO36" s="687"/>
      <c r="AQ36" s="660" t="s">
        <v>329</v>
      </c>
      <c r="AR36" s="661"/>
      <c r="AS36" s="661"/>
      <c r="AT36" s="661"/>
      <c r="AU36" s="661"/>
      <c r="AV36" s="661"/>
      <c r="AW36" s="661"/>
      <c r="AX36" s="661"/>
      <c r="AY36" s="662"/>
      <c r="AZ36" s="629">
        <v>10988080</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-502108</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35917675</v>
      </c>
      <c r="CS36" s="630"/>
      <c r="CT36" s="630"/>
      <c r="CU36" s="630"/>
      <c r="CV36" s="630"/>
      <c r="CW36" s="630"/>
      <c r="CX36" s="630"/>
      <c r="CY36" s="631"/>
      <c r="CZ36" s="632">
        <v>7.2</v>
      </c>
      <c r="DA36" s="657"/>
      <c r="DB36" s="657"/>
      <c r="DC36" s="658"/>
      <c r="DD36" s="617">
        <v>28063630</v>
      </c>
      <c r="DE36" s="630"/>
      <c r="DF36" s="630"/>
      <c r="DG36" s="630"/>
      <c r="DH36" s="630"/>
      <c r="DI36" s="630"/>
      <c r="DJ36" s="630"/>
      <c r="DK36" s="631"/>
      <c r="DL36" s="617">
        <v>19286912</v>
      </c>
      <c r="DM36" s="630"/>
      <c r="DN36" s="630"/>
      <c r="DO36" s="630"/>
      <c r="DP36" s="630"/>
      <c r="DQ36" s="630"/>
      <c r="DR36" s="630"/>
      <c r="DS36" s="630"/>
      <c r="DT36" s="630"/>
      <c r="DU36" s="630"/>
      <c r="DV36" s="631"/>
      <c r="DW36" s="632">
        <v>6.9</v>
      </c>
      <c r="DX36" s="657"/>
      <c r="DY36" s="657"/>
      <c r="DZ36" s="657"/>
      <c r="EA36" s="657"/>
      <c r="EB36" s="657"/>
      <c r="EC36" s="659"/>
    </row>
    <row r="37" spans="2:133" ht="11.25" customHeight="1" x14ac:dyDescent="0.2">
      <c r="B37" s="626" t="s">
        <v>332</v>
      </c>
      <c r="C37" s="627"/>
      <c r="D37" s="627"/>
      <c r="E37" s="627"/>
      <c r="F37" s="627"/>
      <c r="G37" s="627"/>
      <c r="H37" s="627"/>
      <c r="I37" s="627"/>
      <c r="J37" s="627"/>
      <c r="K37" s="627"/>
      <c r="L37" s="627"/>
      <c r="M37" s="627"/>
      <c r="N37" s="627"/>
      <c r="O37" s="627"/>
      <c r="P37" s="627"/>
      <c r="Q37" s="628"/>
      <c r="R37" s="629">
        <v>24659000</v>
      </c>
      <c r="S37" s="630"/>
      <c r="T37" s="630"/>
      <c r="U37" s="630"/>
      <c r="V37" s="630"/>
      <c r="W37" s="630"/>
      <c r="X37" s="630"/>
      <c r="Y37" s="631"/>
      <c r="Z37" s="685">
        <v>4.8</v>
      </c>
      <c r="AA37" s="685"/>
      <c r="AB37" s="685"/>
      <c r="AC37" s="685"/>
      <c r="AD37" s="686" t="s">
        <v>127</v>
      </c>
      <c r="AE37" s="686"/>
      <c r="AF37" s="686"/>
      <c r="AG37" s="686"/>
      <c r="AH37" s="686"/>
      <c r="AI37" s="686"/>
      <c r="AJ37" s="686"/>
      <c r="AK37" s="686"/>
      <c r="AL37" s="632" t="s">
        <v>127</v>
      </c>
      <c r="AM37" s="633"/>
      <c r="AN37" s="633"/>
      <c r="AO37" s="687"/>
      <c r="AQ37" s="660" t="s">
        <v>333</v>
      </c>
      <c r="AR37" s="661"/>
      <c r="AS37" s="661"/>
      <c r="AT37" s="661"/>
      <c r="AU37" s="661"/>
      <c r="AV37" s="661"/>
      <c r="AW37" s="661"/>
      <c r="AX37" s="661"/>
      <c r="AY37" s="662"/>
      <c r="AZ37" s="629">
        <v>5282785</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131682</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22445</v>
      </c>
      <c r="CS37" s="618"/>
      <c r="CT37" s="618"/>
      <c r="CU37" s="618"/>
      <c r="CV37" s="618"/>
      <c r="CW37" s="618"/>
      <c r="CX37" s="618"/>
      <c r="CY37" s="619"/>
      <c r="CZ37" s="632">
        <v>0</v>
      </c>
      <c r="DA37" s="657"/>
      <c r="DB37" s="657"/>
      <c r="DC37" s="658"/>
      <c r="DD37" s="617">
        <v>22445</v>
      </c>
      <c r="DE37" s="618"/>
      <c r="DF37" s="618"/>
      <c r="DG37" s="618"/>
      <c r="DH37" s="618"/>
      <c r="DI37" s="618"/>
      <c r="DJ37" s="618"/>
      <c r="DK37" s="619"/>
      <c r="DL37" s="617">
        <v>13006</v>
      </c>
      <c r="DM37" s="618"/>
      <c r="DN37" s="618"/>
      <c r="DO37" s="618"/>
      <c r="DP37" s="618"/>
      <c r="DQ37" s="618"/>
      <c r="DR37" s="618"/>
      <c r="DS37" s="618"/>
      <c r="DT37" s="618"/>
      <c r="DU37" s="618"/>
      <c r="DV37" s="619"/>
      <c r="DW37" s="632">
        <v>0</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513230780</v>
      </c>
      <c r="S38" s="675"/>
      <c r="T38" s="675"/>
      <c r="U38" s="675"/>
      <c r="V38" s="675"/>
      <c r="W38" s="675"/>
      <c r="X38" s="675"/>
      <c r="Y38" s="680"/>
      <c r="Z38" s="681">
        <v>100</v>
      </c>
      <c r="AA38" s="681"/>
      <c r="AB38" s="681"/>
      <c r="AC38" s="681"/>
      <c r="AD38" s="682">
        <v>255714722</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v>2781115</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198010</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30271515</v>
      </c>
      <c r="CS38" s="630"/>
      <c r="CT38" s="630"/>
      <c r="CU38" s="630"/>
      <c r="CV38" s="630"/>
      <c r="CW38" s="630"/>
      <c r="CX38" s="630"/>
      <c r="CY38" s="631"/>
      <c r="CZ38" s="632">
        <v>6.1</v>
      </c>
      <c r="DA38" s="657"/>
      <c r="DB38" s="657"/>
      <c r="DC38" s="658"/>
      <c r="DD38" s="617">
        <v>24149863</v>
      </c>
      <c r="DE38" s="630"/>
      <c r="DF38" s="630"/>
      <c r="DG38" s="630"/>
      <c r="DH38" s="630"/>
      <c r="DI38" s="630"/>
      <c r="DJ38" s="630"/>
      <c r="DK38" s="631"/>
      <c r="DL38" s="617">
        <v>21872781</v>
      </c>
      <c r="DM38" s="630"/>
      <c r="DN38" s="630"/>
      <c r="DO38" s="630"/>
      <c r="DP38" s="630"/>
      <c r="DQ38" s="630"/>
      <c r="DR38" s="630"/>
      <c r="DS38" s="630"/>
      <c r="DT38" s="630"/>
      <c r="DU38" s="630"/>
      <c r="DV38" s="631"/>
      <c r="DW38" s="632">
        <v>7.8</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9">
        <v>1022191</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91</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8471200</v>
      </c>
      <c r="CS39" s="618"/>
      <c r="CT39" s="618"/>
      <c r="CU39" s="618"/>
      <c r="CV39" s="618"/>
      <c r="CW39" s="618"/>
      <c r="CX39" s="618"/>
      <c r="CY39" s="619"/>
      <c r="CZ39" s="632">
        <v>1.7</v>
      </c>
      <c r="DA39" s="657"/>
      <c r="DB39" s="657"/>
      <c r="DC39" s="658"/>
      <c r="DD39" s="617">
        <v>7136488</v>
      </c>
      <c r="DE39" s="618"/>
      <c r="DF39" s="618"/>
      <c r="DG39" s="618"/>
      <c r="DH39" s="618"/>
      <c r="DI39" s="618"/>
      <c r="DJ39" s="618"/>
      <c r="DK39" s="619"/>
      <c r="DL39" s="617" t="s">
        <v>127</v>
      </c>
      <c r="DM39" s="618"/>
      <c r="DN39" s="618"/>
      <c r="DO39" s="618"/>
      <c r="DP39" s="618"/>
      <c r="DQ39" s="618"/>
      <c r="DR39" s="618"/>
      <c r="DS39" s="618"/>
      <c r="DT39" s="618"/>
      <c r="DU39" s="618"/>
      <c r="DV39" s="619"/>
      <c r="DW39" s="632" t="s">
        <v>127</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9">
        <v>8401543</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t="s">
        <v>127</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15939784</v>
      </c>
      <c r="CS40" s="630"/>
      <c r="CT40" s="630"/>
      <c r="CU40" s="630"/>
      <c r="CV40" s="630"/>
      <c r="CW40" s="630"/>
      <c r="CX40" s="630"/>
      <c r="CY40" s="631"/>
      <c r="CZ40" s="632">
        <v>3.2</v>
      </c>
      <c r="DA40" s="657"/>
      <c r="DB40" s="657"/>
      <c r="DC40" s="658"/>
      <c r="DD40" s="617">
        <v>2227957</v>
      </c>
      <c r="DE40" s="630"/>
      <c r="DF40" s="630"/>
      <c r="DG40" s="630"/>
      <c r="DH40" s="630"/>
      <c r="DI40" s="630"/>
      <c r="DJ40" s="630"/>
      <c r="DK40" s="631"/>
      <c r="DL40" s="617" t="s">
        <v>127</v>
      </c>
      <c r="DM40" s="630"/>
      <c r="DN40" s="630"/>
      <c r="DO40" s="630"/>
      <c r="DP40" s="630"/>
      <c r="DQ40" s="630"/>
      <c r="DR40" s="630"/>
      <c r="DS40" s="630"/>
      <c r="DT40" s="630"/>
      <c r="DU40" s="630"/>
      <c r="DV40" s="631"/>
      <c r="DW40" s="632" t="s">
        <v>127</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21959233</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310</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127</v>
      </c>
      <c r="CS41" s="618"/>
      <c r="CT41" s="618"/>
      <c r="CU41" s="618"/>
      <c r="CV41" s="618"/>
      <c r="CW41" s="618"/>
      <c r="CX41" s="618"/>
      <c r="CY41" s="619"/>
      <c r="CZ41" s="632" t="s">
        <v>184</v>
      </c>
      <c r="DA41" s="657"/>
      <c r="DB41" s="657"/>
      <c r="DC41" s="658"/>
      <c r="DD41" s="617" t="s">
        <v>127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61506153</v>
      </c>
      <c r="CS42" s="630"/>
      <c r="CT42" s="630"/>
      <c r="CU42" s="630"/>
      <c r="CV42" s="630"/>
      <c r="CW42" s="630"/>
      <c r="CX42" s="630"/>
      <c r="CY42" s="631"/>
      <c r="CZ42" s="632">
        <v>12.3</v>
      </c>
      <c r="DA42" s="633"/>
      <c r="DB42" s="633"/>
      <c r="DC42" s="634"/>
      <c r="DD42" s="617">
        <v>18329964</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1102211</v>
      </c>
      <c r="CS43" s="618"/>
      <c r="CT43" s="618"/>
      <c r="CU43" s="618"/>
      <c r="CV43" s="618"/>
      <c r="CW43" s="618"/>
      <c r="CX43" s="618"/>
      <c r="CY43" s="619"/>
      <c r="CZ43" s="632">
        <v>0.2</v>
      </c>
      <c r="DA43" s="657"/>
      <c r="DB43" s="657"/>
      <c r="DC43" s="658"/>
      <c r="DD43" s="617">
        <v>1031246</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2">
      <c r="B44" s="240" t="s">
        <v>354</v>
      </c>
      <c r="CD44" s="651" t="s">
        <v>306</v>
      </c>
      <c r="CE44" s="652"/>
      <c r="CF44" s="626" t="s">
        <v>355</v>
      </c>
      <c r="CG44" s="627"/>
      <c r="CH44" s="627"/>
      <c r="CI44" s="627"/>
      <c r="CJ44" s="627"/>
      <c r="CK44" s="627"/>
      <c r="CL44" s="627"/>
      <c r="CM44" s="627"/>
      <c r="CN44" s="627"/>
      <c r="CO44" s="627"/>
      <c r="CP44" s="627"/>
      <c r="CQ44" s="628"/>
      <c r="CR44" s="629">
        <v>60837902</v>
      </c>
      <c r="CS44" s="630"/>
      <c r="CT44" s="630"/>
      <c r="CU44" s="630"/>
      <c r="CV44" s="630"/>
      <c r="CW44" s="630"/>
      <c r="CX44" s="630"/>
      <c r="CY44" s="631"/>
      <c r="CZ44" s="632">
        <v>12.2</v>
      </c>
      <c r="DA44" s="633"/>
      <c r="DB44" s="633"/>
      <c r="DC44" s="634"/>
      <c r="DD44" s="617">
        <v>18309470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2">
      <c r="CD45" s="653"/>
      <c r="CE45" s="654"/>
      <c r="CF45" s="626" t="s">
        <v>356</v>
      </c>
      <c r="CG45" s="627"/>
      <c r="CH45" s="627"/>
      <c r="CI45" s="627"/>
      <c r="CJ45" s="627"/>
      <c r="CK45" s="627"/>
      <c r="CL45" s="627"/>
      <c r="CM45" s="627"/>
      <c r="CN45" s="627"/>
      <c r="CO45" s="627"/>
      <c r="CP45" s="627"/>
      <c r="CQ45" s="628"/>
      <c r="CR45" s="629">
        <v>26625683</v>
      </c>
      <c r="CS45" s="618"/>
      <c r="CT45" s="618"/>
      <c r="CU45" s="618"/>
      <c r="CV45" s="618"/>
      <c r="CW45" s="618"/>
      <c r="CX45" s="618"/>
      <c r="CY45" s="619"/>
      <c r="CZ45" s="632">
        <v>5.3</v>
      </c>
      <c r="DA45" s="657"/>
      <c r="DB45" s="657"/>
      <c r="DC45" s="658"/>
      <c r="DD45" s="617">
        <v>3285967</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2">
      <c r="CD46" s="653"/>
      <c r="CE46" s="654"/>
      <c r="CF46" s="626" t="s">
        <v>357</v>
      </c>
      <c r="CG46" s="627"/>
      <c r="CH46" s="627"/>
      <c r="CI46" s="627"/>
      <c r="CJ46" s="627"/>
      <c r="CK46" s="627"/>
      <c r="CL46" s="627"/>
      <c r="CM46" s="627"/>
      <c r="CN46" s="627"/>
      <c r="CO46" s="627"/>
      <c r="CP46" s="627"/>
      <c r="CQ46" s="628"/>
      <c r="CR46" s="629">
        <v>33418052</v>
      </c>
      <c r="CS46" s="630"/>
      <c r="CT46" s="630"/>
      <c r="CU46" s="630"/>
      <c r="CV46" s="630"/>
      <c r="CW46" s="630"/>
      <c r="CX46" s="630"/>
      <c r="CY46" s="631"/>
      <c r="CZ46" s="632">
        <v>6.7</v>
      </c>
      <c r="DA46" s="633"/>
      <c r="DB46" s="633"/>
      <c r="DC46" s="634"/>
      <c r="DD46" s="617">
        <v>14948136</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2">
      <c r="CD47" s="653"/>
      <c r="CE47" s="654"/>
      <c r="CF47" s="626" t="s">
        <v>358</v>
      </c>
      <c r="CG47" s="627"/>
      <c r="CH47" s="627"/>
      <c r="CI47" s="627"/>
      <c r="CJ47" s="627"/>
      <c r="CK47" s="627"/>
      <c r="CL47" s="627"/>
      <c r="CM47" s="627"/>
      <c r="CN47" s="627"/>
      <c r="CO47" s="627"/>
      <c r="CP47" s="627"/>
      <c r="CQ47" s="628"/>
      <c r="CR47" s="629">
        <v>668251</v>
      </c>
      <c r="CS47" s="618"/>
      <c r="CT47" s="618"/>
      <c r="CU47" s="618"/>
      <c r="CV47" s="618"/>
      <c r="CW47" s="618"/>
      <c r="CX47" s="618"/>
      <c r="CY47" s="619"/>
      <c r="CZ47" s="632">
        <v>0.1</v>
      </c>
      <c r="DA47" s="657"/>
      <c r="DB47" s="657"/>
      <c r="DC47" s="658"/>
      <c r="DD47" s="617">
        <v>20494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ht="11" x14ac:dyDescent="0.2">
      <c r="CD48" s="655"/>
      <c r="CE48" s="656"/>
      <c r="CF48" s="626" t="s">
        <v>359</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184</v>
      </c>
      <c r="DA48" s="633"/>
      <c r="DB48" s="633"/>
      <c r="DC48" s="634"/>
      <c r="DD48" s="617" t="s">
        <v>127</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2">
      <c r="CD49" s="635" t="s">
        <v>360</v>
      </c>
      <c r="CE49" s="636"/>
      <c r="CF49" s="636"/>
      <c r="CG49" s="636"/>
      <c r="CH49" s="636"/>
      <c r="CI49" s="636"/>
      <c r="CJ49" s="636"/>
      <c r="CK49" s="636"/>
      <c r="CL49" s="636"/>
      <c r="CM49" s="636"/>
      <c r="CN49" s="636"/>
      <c r="CO49" s="636"/>
      <c r="CP49" s="636"/>
      <c r="CQ49" s="637"/>
      <c r="CR49" s="638">
        <v>499855712</v>
      </c>
      <c r="CS49" s="639"/>
      <c r="CT49" s="639"/>
      <c r="CU49" s="639"/>
      <c r="CV49" s="639"/>
      <c r="CW49" s="639"/>
      <c r="CX49" s="639"/>
      <c r="CY49" s="640"/>
      <c r="CZ49" s="641">
        <v>100</v>
      </c>
      <c r="DA49" s="642"/>
      <c r="DB49" s="642"/>
      <c r="DC49" s="643"/>
      <c r="DD49" s="644">
        <v>318521050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tkiYal/q4t8Ppp6cPtbMPVuQ9b+/NXd2IYB3/8Dp/3CrQTUWKZY0iDdnAns2Z6HxTMarhOiG3Ah/J4AwDuIusA==" saltValue="fv92bmOLX1Cl6FrWezIC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513431</v>
      </c>
      <c r="R7" s="1156"/>
      <c r="S7" s="1156"/>
      <c r="T7" s="1156"/>
      <c r="U7" s="1156"/>
      <c r="V7" s="1156">
        <v>501919</v>
      </c>
      <c r="W7" s="1156"/>
      <c r="X7" s="1156"/>
      <c r="Y7" s="1156"/>
      <c r="Z7" s="1156"/>
      <c r="AA7" s="1156">
        <v>11513</v>
      </c>
      <c r="AB7" s="1156"/>
      <c r="AC7" s="1156"/>
      <c r="AD7" s="1156"/>
      <c r="AE7" s="1157"/>
      <c r="AF7" s="1158">
        <v>3245</v>
      </c>
      <c r="AG7" s="1159"/>
      <c r="AH7" s="1159"/>
      <c r="AI7" s="1159"/>
      <c r="AJ7" s="1160"/>
      <c r="AK7" s="1142">
        <v>22761</v>
      </c>
      <c r="AL7" s="1143"/>
      <c r="AM7" s="1143"/>
      <c r="AN7" s="1143"/>
      <c r="AO7" s="1143"/>
      <c r="AP7" s="1143">
        <v>851966</v>
      </c>
      <c r="AQ7" s="1143"/>
      <c r="AR7" s="1143"/>
      <c r="AS7" s="1143"/>
      <c r="AT7" s="1143"/>
      <c r="AU7" s="1144" t="s">
        <v>586</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-11</v>
      </c>
      <c r="CI7" s="1140"/>
      <c r="CJ7" s="1140"/>
      <c r="CK7" s="1140"/>
      <c r="CL7" s="1141"/>
      <c r="CM7" s="1139">
        <v>387</v>
      </c>
      <c r="CN7" s="1140"/>
      <c r="CO7" s="1140"/>
      <c r="CP7" s="1140"/>
      <c r="CQ7" s="1141"/>
      <c r="CR7" s="1139">
        <v>180</v>
      </c>
      <c r="CS7" s="1140"/>
      <c r="CT7" s="1140"/>
      <c r="CU7" s="1140"/>
      <c r="CV7" s="1141"/>
      <c r="CW7" s="1139" t="s">
        <v>516</v>
      </c>
      <c r="CX7" s="1140"/>
      <c r="CY7" s="1140"/>
      <c r="CZ7" s="1140"/>
      <c r="DA7" s="1141"/>
      <c r="DB7" s="1139">
        <v>12</v>
      </c>
      <c r="DC7" s="1140"/>
      <c r="DD7" s="1140"/>
      <c r="DE7" s="1140"/>
      <c r="DF7" s="1141"/>
      <c r="DG7" s="1139" t="s">
        <v>516</v>
      </c>
      <c r="DH7" s="1140"/>
      <c r="DI7" s="1140"/>
      <c r="DJ7" s="1140"/>
      <c r="DK7" s="1141"/>
      <c r="DL7" s="1139" t="s">
        <v>516</v>
      </c>
      <c r="DM7" s="1140"/>
      <c r="DN7" s="1140"/>
      <c r="DO7" s="1140"/>
      <c r="DP7" s="1141"/>
      <c r="DQ7" s="1139" t="s">
        <v>516</v>
      </c>
      <c r="DR7" s="1140"/>
      <c r="DS7" s="1140"/>
      <c r="DT7" s="1140"/>
      <c r="DU7" s="1141"/>
      <c r="DV7" s="1166"/>
      <c r="DW7" s="1167"/>
      <c r="DX7" s="1167"/>
      <c r="DY7" s="1167"/>
      <c r="DZ7" s="1168"/>
      <c r="EA7" s="254"/>
    </row>
    <row r="8" spans="1:131" s="255" customFormat="1" ht="26.25" customHeight="1" x14ac:dyDescent="0.2">
      <c r="A8" s="261">
        <v>2</v>
      </c>
      <c r="B8" s="1082" t="s">
        <v>384</v>
      </c>
      <c r="C8" s="1083"/>
      <c r="D8" s="1083"/>
      <c r="E8" s="1083"/>
      <c r="F8" s="1083"/>
      <c r="G8" s="1083"/>
      <c r="H8" s="1083"/>
      <c r="I8" s="1083"/>
      <c r="J8" s="1083"/>
      <c r="K8" s="1083"/>
      <c r="L8" s="1083"/>
      <c r="M8" s="1083"/>
      <c r="N8" s="1083"/>
      <c r="O8" s="1083"/>
      <c r="P8" s="1084"/>
      <c r="Q8" s="1094">
        <v>7202</v>
      </c>
      <c r="R8" s="1095"/>
      <c r="S8" s="1095"/>
      <c r="T8" s="1095"/>
      <c r="U8" s="1095"/>
      <c r="V8" s="1095">
        <v>5437</v>
      </c>
      <c r="W8" s="1095"/>
      <c r="X8" s="1095"/>
      <c r="Y8" s="1095"/>
      <c r="Z8" s="1095"/>
      <c r="AA8" s="1095">
        <v>1765</v>
      </c>
      <c r="AB8" s="1095"/>
      <c r="AC8" s="1095"/>
      <c r="AD8" s="1095"/>
      <c r="AE8" s="1096"/>
      <c r="AF8" s="1088" t="s">
        <v>127</v>
      </c>
      <c r="AG8" s="1089"/>
      <c r="AH8" s="1089"/>
      <c r="AI8" s="1089"/>
      <c r="AJ8" s="1090"/>
      <c r="AK8" s="1137">
        <v>4776</v>
      </c>
      <c r="AL8" s="1138"/>
      <c r="AM8" s="1138"/>
      <c r="AN8" s="1138"/>
      <c r="AO8" s="1138"/>
      <c r="AP8" s="1138">
        <v>19251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594</v>
      </c>
      <c r="BT8" s="1066"/>
      <c r="BU8" s="1066"/>
      <c r="BV8" s="1066"/>
      <c r="BW8" s="1066"/>
      <c r="BX8" s="1066"/>
      <c r="BY8" s="1066"/>
      <c r="BZ8" s="1066"/>
      <c r="CA8" s="1066"/>
      <c r="CB8" s="1066"/>
      <c r="CC8" s="1066"/>
      <c r="CD8" s="1066"/>
      <c r="CE8" s="1066"/>
      <c r="CF8" s="1066"/>
      <c r="CG8" s="1067"/>
      <c r="CH8" s="1040">
        <v>17</v>
      </c>
      <c r="CI8" s="1041"/>
      <c r="CJ8" s="1041"/>
      <c r="CK8" s="1041"/>
      <c r="CL8" s="1042"/>
      <c r="CM8" s="1040">
        <v>387</v>
      </c>
      <c r="CN8" s="1041"/>
      <c r="CO8" s="1041"/>
      <c r="CP8" s="1041"/>
      <c r="CQ8" s="1042"/>
      <c r="CR8" s="1040">
        <v>400</v>
      </c>
      <c r="CS8" s="1041"/>
      <c r="CT8" s="1041"/>
      <c r="CU8" s="1041"/>
      <c r="CV8" s="1042"/>
      <c r="CW8" s="1040">
        <v>87</v>
      </c>
      <c r="CX8" s="1041"/>
      <c r="CY8" s="1041"/>
      <c r="CZ8" s="1041"/>
      <c r="DA8" s="1042"/>
      <c r="DB8" s="1040" t="s">
        <v>516</v>
      </c>
      <c r="DC8" s="1041"/>
      <c r="DD8" s="1041"/>
      <c r="DE8" s="1041"/>
      <c r="DF8" s="1042"/>
      <c r="DG8" s="1040" t="s">
        <v>516</v>
      </c>
      <c r="DH8" s="1041"/>
      <c r="DI8" s="1041"/>
      <c r="DJ8" s="1041"/>
      <c r="DK8" s="1042"/>
      <c r="DL8" s="1040" t="s">
        <v>516</v>
      </c>
      <c r="DM8" s="1041"/>
      <c r="DN8" s="1041"/>
      <c r="DO8" s="1041"/>
      <c r="DP8" s="1042"/>
      <c r="DQ8" s="1040" t="s">
        <v>516</v>
      </c>
      <c r="DR8" s="1041"/>
      <c r="DS8" s="1041"/>
      <c r="DT8" s="1041"/>
      <c r="DU8" s="1042"/>
      <c r="DV8" s="1043"/>
      <c r="DW8" s="1044"/>
      <c r="DX8" s="1044"/>
      <c r="DY8" s="1044"/>
      <c r="DZ8" s="1045"/>
      <c r="EA8" s="254"/>
    </row>
    <row r="9" spans="1:131" s="255" customFormat="1" ht="26.25" customHeight="1" x14ac:dyDescent="0.2">
      <c r="A9" s="261">
        <v>3</v>
      </c>
      <c r="B9" s="1082" t="s">
        <v>385</v>
      </c>
      <c r="C9" s="1083"/>
      <c r="D9" s="1083"/>
      <c r="E9" s="1083"/>
      <c r="F9" s="1083"/>
      <c r="G9" s="1083"/>
      <c r="H9" s="1083"/>
      <c r="I9" s="1083"/>
      <c r="J9" s="1083"/>
      <c r="K9" s="1083"/>
      <c r="L9" s="1083"/>
      <c r="M9" s="1083"/>
      <c r="N9" s="1083"/>
      <c r="O9" s="1083"/>
      <c r="P9" s="1084"/>
      <c r="Q9" s="1094">
        <v>1753</v>
      </c>
      <c r="R9" s="1095"/>
      <c r="S9" s="1095"/>
      <c r="T9" s="1095"/>
      <c r="U9" s="1095"/>
      <c r="V9" s="1095">
        <v>1753</v>
      </c>
      <c r="W9" s="1095"/>
      <c r="X9" s="1095"/>
      <c r="Y9" s="1095"/>
      <c r="Z9" s="1095"/>
      <c r="AA9" s="1095" t="s">
        <v>516</v>
      </c>
      <c r="AB9" s="1095"/>
      <c r="AC9" s="1095"/>
      <c r="AD9" s="1095"/>
      <c r="AE9" s="1096"/>
      <c r="AF9" s="1088" t="s">
        <v>127</v>
      </c>
      <c r="AG9" s="1089"/>
      <c r="AH9" s="1089"/>
      <c r="AI9" s="1089"/>
      <c r="AJ9" s="1090"/>
      <c r="AK9" s="1137">
        <v>966</v>
      </c>
      <c r="AL9" s="1138"/>
      <c r="AM9" s="1138"/>
      <c r="AN9" s="1138"/>
      <c r="AO9" s="1138"/>
      <c r="AP9" s="1138">
        <v>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595</v>
      </c>
      <c r="BT9" s="1066"/>
      <c r="BU9" s="1066"/>
      <c r="BV9" s="1066"/>
      <c r="BW9" s="1066"/>
      <c r="BX9" s="1066"/>
      <c r="BY9" s="1066"/>
      <c r="BZ9" s="1066"/>
      <c r="CA9" s="1066"/>
      <c r="CB9" s="1066"/>
      <c r="CC9" s="1066"/>
      <c r="CD9" s="1066"/>
      <c r="CE9" s="1066"/>
      <c r="CF9" s="1066"/>
      <c r="CG9" s="1067"/>
      <c r="CH9" s="1040">
        <v>5</v>
      </c>
      <c r="CI9" s="1041"/>
      <c r="CJ9" s="1041"/>
      <c r="CK9" s="1041"/>
      <c r="CL9" s="1042"/>
      <c r="CM9" s="1040">
        <v>71</v>
      </c>
      <c r="CN9" s="1041"/>
      <c r="CO9" s="1041"/>
      <c r="CP9" s="1041"/>
      <c r="CQ9" s="1042"/>
      <c r="CR9" s="1040">
        <v>3</v>
      </c>
      <c r="CS9" s="1041"/>
      <c r="CT9" s="1041"/>
      <c r="CU9" s="1041"/>
      <c r="CV9" s="1042"/>
      <c r="CW9" s="1040" t="s">
        <v>516</v>
      </c>
      <c r="CX9" s="1041"/>
      <c r="CY9" s="1041"/>
      <c r="CZ9" s="1041"/>
      <c r="DA9" s="1042"/>
      <c r="DB9" s="1040" t="s">
        <v>516</v>
      </c>
      <c r="DC9" s="1041"/>
      <c r="DD9" s="1041"/>
      <c r="DE9" s="1041"/>
      <c r="DF9" s="1042"/>
      <c r="DG9" s="1040" t="s">
        <v>516</v>
      </c>
      <c r="DH9" s="1041"/>
      <c r="DI9" s="1041"/>
      <c r="DJ9" s="1041"/>
      <c r="DK9" s="1042"/>
      <c r="DL9" s="1040" t="s">
        <v>516</v>
      </c>
      <c r="DM9" s="1041"/>
      <c r="DN9" s="1041"/>
      <c r="DO9" s="1041"/>
      <c r="DP9" s="1042"/>
      <c r="DQ9" s="1040" t="s">
        <v>516</v>
      </c>
      <c r="DR9" s="1041"/>
      <c r="DS9" s="1041"/>
      <c r="DT9" s="1041"/>
      <c r="DU9" s="1042"/>
      <c r="DV9" s="1043"/>
      <c r="DW9" s="1044"/>
      <c r="DX9" s="1044"/>
      <c r="DY9" s="1044"/>
      <c r="DZ9" s="1045"/>
      <c r="EA9" s="254"/>
    </row>
    <row r="10" spans="1:131" s="255" customFormat="1" ht="26.25" customHeight="1" x14ac:dyDescent="0.2">
      <c r="A10" s="261">
        <v>4</v>
      </c>
      <c r="B10" s="1082" t="s">
        <v>386</v>
      </c>
      <c r="C10" s="1083"/>
      <c r="D10" s="1083"/>
      <c r="E10" s="1083"/>
      <c r="F10" s="1083"/>
      <c r="G10" s="1083"/>
      <c r="H10" s="1083"/>
      <c r="I10" s="1083"/>
      <c r="J10" s="1083"/>
      <c r="K10" s="1083"/>
      <c r="L10" s="1083"/>
      <c r="M10" s="1083"/>
      <c r="N10" s="1083"/>
      <c r="O10" s="1083"/>
      <c r="P10" s="1084"/>
      <c r="Q10" s="1094">
        <v>181</v>
      </c>
      <c r="R10" s="1095"/>
      <c r="S10" s="1095"/>
      <c r="T10" s="1095"/>
      <c r="U10" s="1095"/>
      <c r="V10" s="1095">
        <v>151</v>
      </c>
      <c r="W10" s="1095"/>
      <c r="X10" s="1095"/>
      <c r="Y10" s="1095"/>
      <c r="Z10" s="1095"/>
      <c r="AA10" s="1095">
        <v>30</v>
      </c>
      <c r="AB10" s="1095"/>
      <c r="AC10" s="1095"/>
      <c r="AD10" s="1095"/>
      <c r="AE10" s="1096"/>
      <c r="AF10" s="1088" t="s">
        <v>127</v>
      </c>
      <c r="AG10" s="1089"/>
      <c r="AH10" s="1089"/>
      <c r="AI10" s="1089"/>
      <c r="AJ10" s="1090"/>
      <c r="AK10" s="1137">
        <v>11</v>
      </c>
      <c r="AL10" s="1138"/>
      <c r="AM10" s="1138"/>
      <c r="AN10" s="1138"/>
      <c r="AO10" s="1138"/>
      <c r="AP10" s="1138">
        <v>594</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596</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192</v>
      </c>
      <c r="CN10" s="1041"/>
      <c r="CO10" s="1041"/>
      <c r="CP10" s="1041"/>
      <c r="CQ10" s="1042"/>
      <c r="CR10" s="1040">
        <v>200</v>
      </c>
      <c r="CS10" s="1041"/>
      <c r="CT10" s="1041"/>
      <c r="CU10" s="1041"/>
      <c r="CV10" s="1042"/>
      <c r="CW10" s="1040">
        <v>39</v>
      </c>
      <c r="CX10" s="1041"/>
      <c r="CY10" s="1041"/>
      <c r="CZ10" s="1041"/>
      <c r="DA10" s="1042"/>
      <c r="DB10" s="1040" t="s">
        <v>516</v>
      </c>
      <c r="DC10" s="1041"/>
      <c r="DD10" s="1041"/>
      <c r="DE10" s="1041"/>
      <c r="DF10" s="1042"/>
      <c r="DG10" s="1040" t="s">
        <v>516</v>
      </c>
      <c r="DH10" s="1041"/>
      <c r="DI10" s="1041"/>
      <c r="DJ10" s="1041"/>
      <c r="DK10" s="1042"/>
      <c r="DL10" s="1040" t="s">
        <v>516</v>
      </c>
      <c r="DM10" s="1041"/>
      <c r="DN10" s="1041"/>
      <c r="DO10" s="1041"/>
      <c r="DP10" s="1042"/>
      <c r="DQ10" s="1040" t="s">
        <v>516</v>
      </c>
      <c r="DR10" s="1041"/>
      <c r="DS10" s="1041"/>
      <c r="DT10" s="1041"/>
      <c r="DU10" s="1042"/>
      <c r="DV10" s="1043"/>
      <c r="DW10" s="1044"/>
      <c r="DX10" s="1044"/>
      <c r="DY10" s="1044"/>
      <c r="DZ10" s="1045"/>
      <c r="EA10" s="254"/>
    </row>
    <row r="11" spans="1:131" s="255" customFormat="1" ht="26.25" customHeight="1" x14ac:dyDescent="0.2">
      <c r="A11" s="261">
        <v>5</v>
      </c>
      <c r="B11" s="1082" t="s">
        <v>387</v>
      </c>
      <c r="C11" s="1083"/>
      <c r="D11" s="1083"/>
      <c r="E11" s="1083"/>
      <c r="F11" s="1083"/>
      <c r="G11" s="1083"/>
      <c r="H11" s="1083"/>
      <c r="I11" s="1083"/>
      <c r="J11" s="1083"/>
      <c r="K11" s="1083"/>
      <c r="L11" s="1083"/>
      <c r="M11" s="1083"/>
      <c r="N11" s="1083"/>
      <c r="O11" s="1083"/>
      <c r="P11" s="1084"/>
      <c r="Q11" s="1094">
        <v>983</v>
      </c>
      <c r="R11" s="1095"/>
      <c r="S11" s="1095"/>
      <c r="T11" s="1095"/>
      <c r="U11" s="1095"/>
      <c r="V11" s="1095">
        <v>916</v>
      </c>
      <c r="W11" s="1095"/>
      <c r="X11" s="1095"/>
      <c r="Y11" s="1095"/>
      <c r="Z11" s="1095"/>
      <c r="AA11" s="1095">
        <v>67</v>
      </c>
      <c r="AB11" s="1095"/>
      <c r="AC11" s="1095"/>
      <c r="AD11" s="1095"/>
      <c r="AE11" s="1096"/>
      <c r="AF11" s="1088">
        <v>66</v>
      </c>
      <c r="AG11" s="1089"/>
      <c r="AH11" s="1089"/>
      <c r="AI11" s="1089"/>
      <c r="AJ11" s="1090"/>
      <c r="AK11" s="1137">
        <v>229</v>
      </c>
      <c r="AL11" s="1138"/>
      <c r="AM11" s="1138"/>
      <c r="AN11" s="1138"/>
      <c r="AO11" s="1138"/>
      <c r="AP11" s="1138">
        <v>6822</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597</v>
      </c>
      <c r="BT11" s="1066"/>
      <c r="BU11" s="1066"/>
      <c r="BV11" s="1066"/>
      <c r="BW11" s="1066"/>
      <c r="BX11" s="1066"/>
      <c r="BY11" s="1066"/>
      <c r="BZ11" s="1066"/>
      <c r="CA11" s="1066"/>
      <c r="CB11" s="1066"/>
      <c r="CC11" s="1066"/>
      <c r="CD11" s="1066"/>
      <c r="CE11" s="1066"/>
      <c r="CF11" s="1066"/>
      <c r="CG11" s="1067"/>
      <c r="CH11" s="1040">
        <v>21</v>
      </c>
      <c r="CI11" s="1041"/>
      <c r="CJ11" s="1041"/>
      <c r="CK11" s="1041"/>
      <c r="CL11" s="1042"/>
      <c r="CM11" s="1040">
        <v>356</v>
      </c>
      <c r="CN11" s="1041"/>
      <c r="CO11" s="1041"/>
      <c r="CP11" s="1041"/>
      <c r="CQ11" s="1042"/>
      <c r="CR11" s="1040">
        <v>100</v>
      </c>
      <c r="CS11" s="1041"/>
      <c r="CT11" s="1041"/>
      <c r="CU11" s="1041"/>
      <c r="CV11" s="1042"/>
      <c r="CW11" s="1040">
        <v>199</v>
      </c>
      <c r="CX11" s="1041"/>
      <c r="CY11" s="1041"/>
      <c r="CZ11" s="1041"/>
      <c r="DA11" s="1042"/>
      <c r="DB11" s="1040" t="s">
        <v>516</v>
      </c>
      <c r="DC11" s="1041"/>
      <c r="DD11" s="1041"/>
      <c r="DE11" s="1041"/>
      <c r="DF11" s="1042"/>
      <c r="DG11" s="1040" t="s">
        <v>516</v>
      </c>
      <c r="DH11" s="1041"/>
      <c r="DI11" s="1041"/>
      <c r="DJ11" s="1041"/>
      <c r="DK11" s="1042"/>
      <c r="DL11" s="1040" t="s">
        <v>516</v>
      </c>
      <c r="DM11" s="1041"/>
      <c r="DN11" s="1041"/>
      <c r="DO11" s="1041"/>
      <c r="DP11" s="1042"/>
      <c r="DQ11" s="1040" t="s">
        <v>516</v>
      </c>
      <c r="DR11" s="1041"/>
      <c r="DS11" s="1041"/>
      <c r="DT11" s="1041"/>
      <c r="DU11" s="1042"/>
      <c r="DV11" s="1043"/>
      <c r="DW11" s="1044"/>
      <c r="DX11" s="1044"/>
      <c r="DY11" s="1044"/>
      <c r="DZ11" s="1045"/>
      <c r="EA11" s="254"/>
    </row>
    <row r="12" spans="1:131" s="255" customFormat="1" ht="26.25" customHeight="1" x14ac:dyDescent="0.2">
      <c r="A12" s="261">
        <v>6</v>
      </c>
      <c r="B12" s="1082" t="s">
        <v>388</v>
      </c>
      <c r="C12" s="1083"/>
      <c r="D12" s="1083"/>
      <c r="E12" s="1083"/>
      <c r="F12" s="1083"/>
      <c r="G12" s="1083"/>
      <c r="H12" s="1083"/>
      <c r="I12" s="1083"/>
      <c r="J12" s="1083"/>
      <c r="K12" s="1083"/>
      <c r="L12" s="1083"/>
      <c r="M12" s="1083"/>
      <c r="N12" s="1083"/>
      <c r="O12" s="1083"/>
      <c r="P12" s="1084"/>
      <c r="Q12" s="1094">
        <v>110563</v>
      </c>
      <c r="R12" s="1095"/>
      <c r="S12" s="1095"/>
      <c r="T12" s="1095"/>
      <c r="U12" s="1095"/>
      <c r="V12" s="1095">
        <v>110563</v>
      </c>
      <c r="W12" s="1095"/>
      <c r="X12" s="1095"/>
      <c r="Y12" s="1095"/>
      <c r="Z12" s="1095"/>
      <c r="AA12" s="1095" t="s">
        <v>516</v>
      </c>
      <c r="AB12" s="1095"/>
      <c r="AC12" s="1095"/>
      <c r="AD12" s="1095"/>
      <c r="AE12" s="1096"/>
      <c r="AF12" s="1088" t="s">
        <v>127</v>
      </c>
      <c r="AG12" s="1089"/>
      <c r="AH12" s="1089"/>
      <c r="AI12" s="1089"/>
      <c r="AJ12" s="1090"/>
      <c r="AK12" s="1137">
        <v>79639</v>
      </c>
      <c r="AL12" s="1138"/>
      <c r="AM12" s="1138"/>
      <c r="AN12" s="1138"/>
      <c r="AO12" s="1138"/>
      <c r="AP12" s="1138">
        <v>0</v>
      </c>
      <c r="AQ12" s="1138"/>
      <c r="AR12" s="1138"/>
      <c r="AS12" s="1138"/>
      <c r="AT12" s="1138"/>
      <c r="AU12" s="1135" t="s">
        <v>587</v>
      </c>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598</v>
      </c>
      <c r="BT12" s="1066"/>
      <c r="BU12" s="1066"/>
      <c r="BV12" s="1066"/>
      <c r="BW12" s="1066"/>
      <c r="BX12" s="1066"/>
      <c r="BY12" s="1066"/>
      <c r="BZ12" s="1066"/>
      <c r="CA12" s="1066"/>
      <c r="CB12" s="1066"/>
      <c r="CC12" s="1066"/>
      <c r="CD12" s="1066"/>
      <c r="CE12" s="1066"/>
      <c r="CF12" s="1066"/>
      <c r="CG12" s="1067"/>
      <c r="CH12" s="1040">
        <v>-3</v>
      </c>
      <c r="CI12" s="1041"/>
      <c r="CJ12" s="1041"/>
      <c r="CK12" s="1041"/>
      <c r="CL12" s="1042"/>
      <c r="CM12" s="1040">
        <v>1209</v>
      </c>
      <c r="CN12" s="1041"/>
      <c r="CO12" s="1041"/>
      <c r="CP12" s="1041"/>
      <c r="CQ12" s="1042"/>
      <c r="CR12" s="1040">
        <v>1000</v>
      </c>
      <c r="CS12" s="1041"/>
      <c r="CT12" s="1041"/>
      <c r="CU12" s="1041"/>
      <c r="CV12" s="1042"/>
      <c r="CW12" s="1040">
        <v>524</v>
      </c>
      <c r="CX12" s="1041"/>
      <c r="CY12" s="1041"/>
      <c r="CZ12" s="1041"/>
      <c r="DA12" s="1042"/>
      <c r="DB12" s="1040" t="s">
        <v>516</v>
      </c>
      <c r="DC12" s="1041"/>
      <c r="DD12" s="1041"/>
      <c r="DE12" s="1041"/>
      <c r="DF12" s="1042"/>
      <c r="DG12" s="1040" t="s">
        <v>516</v>
      </c>
      <c r="DH12" s="1041"/>
      <c r="DI12" s="1041"/>
      <c r="DJ12" s="1041"/>
      <c r="DK12" s="1042"/>
      <c r="DL12" s="1040" t="s">
        <v>516</v>
      </c>
      <c r="DM12" s="1041"/>
      <c r="DN12" s="1041"/>
      <c r="DO12" s="1041"/>
      <c r="DP12" s="1042"/>
      <c r="DQ12" s="1040" t="s">
        <v>516</v>
      </c>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599</v>
      </c>
      <c r="BT13" s="1066"/>
      <c r="BU13" s="1066"/>
      <c r="BV13" s="1066"/>
      <c r="BW13" s="1066"/>
      <c r="BX13" s="1066"/>
      <c r="BY13" s="1066"/>
      <c r="BZ13" s="1066"/>
      <c r="CA13" s="1066"/>
      <c r="CB13" s="1066"/>
      <c r="CC13" s="1066"/>
      <c r="CD13" s="1066"/>
      <c r="CE13" s="1066"/>
      <c r="CF13" s="1066"/>
      <c r="CG13" s="1067"/>
      <c r="CH13" s="1040">
        <v>-16</v>
      </c>
      <c r="CI13" s="1041"/>
      <c r="CJ13" s="1041"/>
      <c r="CK13" s="1041"/>
      <c r="CL13" s="1042"/>
      <c r="CM13" s="1040">
        <v>1156</v>
      </c>
      <c r="CN13" s="1041"/>
      <c r="CO13" s="1041"/>
      <c r="CP13" s="1041"/>
      <c r="CQ13" s="1042"/>
      <c r="CR13" s="1040">
        <v>1000</v>
      </c>
      <c r="CS13" s="1041"/>
      <c r="CT13" s="1041"/>
      <c r="CU13" s="1041"/>
      <c r="CV13" s="1042"/>
      <c r="CW13" s="1040">
        <v>321</v>
      </c>
      <c r="CX13" s="1041"/>
      <c r="CY13" s="1041"/>
      <c r="CZ13" s="1041"/>
      <c r="DA13" s="1042"/>
      <c r="DB13" s="1040" t="s">
        <v>516</v>
      </c>
      <c r="DC13" s="1041"/>
      <c r="DD13" s="1041"/>
      <c r="DE13" s="1041"/>
      <c r="DF13" s="1042"/>
      <c r="DG13" s="1040" t="s">
        <v>516</v>
      </c>
      <c r="DH13" s="1041"/>
      <c r="DI13" s="1041"/>
      <c r="DJ13" s="1041"/>
      <c r="DK13" s="1042"/>
      <c r="DL13" s="1040" t="s">
        <v>516</v>
      </c>
      <c r="DM13" s="1041"/>
      <c r="DN13" s="1041"/>
      <c r="DO13" s="1041"/>
      <c r="DP13" s="1042"/>
      <c r="DQ13" s="1040" t="s">
        <v>516</v>
      </c>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600</v>
      </c>
      <c r="BT14" s="1066"/>
      <c r="BU14" s="1066"/>
      <c r="BV14" s="1066"/>
      <c r="BW14" s="1066"/>
      <c r="BX14" s="1066"/>
      <c r="BY14" s="1066"/>
      <c r="BZ14" s="1066"/>
      <c r="CA14" s="1066"/>
      <c r="CB14" s="1066"/>
      <c r="CC14" s="1066"/>
      <c r="CD14" s="1066"/>
      <c r="CE14" s="1066"/>
      <c r="CF14" s="1066"/>
      <c r="CG14" s="1067"/>
      <c r="CH14" s="1040">
        <v>-100</v>
      </c>
      <c r="CI14" s="1041"/>
      <c r="CJ14" s="1041"/>
      <c r="CK14" s="1041"/>
      <c r="CL14" s="1042"/>
      <c r="CM14" s="1040">
        <v>870</v>
      </c>
      <c r="CN14" s="1041"/>
      <c r="CO14" s="1041"/>
      <c r="CP14" s="1041"/>
      <c r="CQ14" s="1042"/>
      <c r="CR14" s="1040" t="s">
        <v>516</v>
      </c>
      <c r="CS14" s="1041"/>
      <c r="CT14" s="1041"/>
      <c r="CU14" s="1041"/>
      <c r="CV14" s="1042"/>
      <c r="CW14" s="1040">
        <v>584</v>
      </c>
      <c r="CX14" s="1041"/>
      <c r="CY14" s="1041"/>
      <c r="CZ14" s="1041"/>
      <c r="DA14" s="1042"/>
      <c r="DB14" s="1040">
        <v>14</v>
      </c>
      <c r="DC14" s="1041"/>
      <c r="DD14" s="1041"/>
      <c r="DE14" s="1041"/>
      <c r="DF14" s="1042"/>
      <c r="DG14" s="1040" t="s">
        <v>516</v>
      </c>
      <c r="DH14" s="1041"/>
      <c r="DI14" s="1041"/>
      <c r="DJ14" s="1041"/>
      <c r="DK14" s="1042"/>
      <c r="DL14" s="1040" t="s">
        <v>516</v>
      </c>
      <c r="DM14" s="1041"/>
      <c r="DN14" s="1041"/>
      <c r="DO14" s="1041"/>
      <c r="DP14" s="1042"/>
      <c r="DQ14" s="1040" t="s">
        <v>516</v>
      </c>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601</v>
      </c>
      <c r="BT15" s="1066"/>
      <c r="BU15" s="1066"/>
      <c r="BV15" s="1066"/>
      <c r="BW15" s="1066"/>
      <c r="BX15" s="1066"/>
      <c r="BY15" s="1066"/>
      <c r="BZ15" s="1066"/>
      <c r="CA15" s="1066"/>
      <c r="CB15" s="1066"/>
      <c r="CC15" s="1066"/>
      <c r="CD15" s="1066"/>
      <c r="CE15" s="1066"/>
      <c r="CF15" s="1066"/>
      <c r="CG15" s="1067"/>
      <c r="CH15" s="1040">
        <v>2</v>
      </c>
      <c r="CI15" s="1041"/>
      <c r="CJ15" s="1041"/>
      <c r="CK15" s="1041"/>
      <c r="CL15" s="1042"/>
      <c r="CM15" s="1040">
        <v>41</v>
      </c>
      <c r="CN15" s="1041"/>
      <c r="CO15" s="1041"/>
      <c r="CP15" s="1041"/>
      <c r="CQ15" s="1042"/>
      <c r="CR15" s="1040">
        <v>30</v>
      </c>
      <c r="CS15" s="1041"/>
      <c r="CT15" s="1041"/>
      <c r="CU15" s="1041"/>
      <c r="CV15" s="1042"/>
      <c r="CW15" s="1040" t="s">
        <v>516</v>
      </c>
      <c r="CX15" s="1041"/>
      <c r="CY15" s="1041"/>
      <c r="CZ15" s="1041"/>
      <c r="DA15" s="1042"/>
      <c r="DB15" s="1040" t="s">
        <v>516</v>
      </c>
      <c r="DC15" s="1041"/>
      <c r="DD15" s="1041"/>
      <c r="DE15" s="1041"/>
      <c r="DF15" s="1042"/>
      <c r="DG15" s="1040" t="s">
        <v>516</v>
      </c>
      <c r="DH15" s="1041"/>
      <c r="DI15" s="1041"/>
      <c r="DJ15" s="1041"/>
      <c r="DK15" s="1042"/>
      <c r="DL15" s="1040" t="s">
        <v>516</v>
      </c>
      <c r="DM15" s="1041"/>
      <c r="DN15" s="1041"/>
      <c r="DO15" s="1041"/>
      <c r="DP15" s="1042"/>
      <c r="DQ15" s="1040" t="s">
        <v>516</v>
      </c>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602</v>
      </c>
      <c r="BT16" s="1066"/>
      <c r="BU16" s="1066"/>
      <c r="BV16" s="1066"/>
      <c r="BW16" s="1066"/>
      <c r="BX16" s="1066"/>
      <c r="BY16" s="1066"/>
      <c r="BZ16" s="1066"/>
      <c r="CA16" s="1066"/>
      <c r="CB16" s="1066"/>
      <c r="CC16" s="1066"/>
      <c r="CD16" s="1066"/>
      <c r="CE16" s="1066"/>
      <c r="CF16" s="1066"/>
      <c r="CG16" s="1067"/>
      <c r="CH16" s="1040">
        <v>2</v>
      </c>
      <c r="CI16" s="1041"/>
      <c r="CJ16" s="1041"/>
      <c r="CK16" s="1041"/>
      <c r="CL16" s="1042"/>
      <c r="CM16" s="1040">
        <v>219</v>
      </c>
      <c r="CN16" s="1041"/>
      <c r="CO16" s="1041"/>
      <c r="CP16" s="1041"/>
      <c r="CQ16" s="1042"/>
      <c r="CR16" s="1040">
        <v>200</v>
      </c>
      <c r="CS16" s="1041"/>
      <c r="CT16" s="1041"/>
      <c r="CU16" s="1041"/>
      <c r="CV16" s="1042"/>
      <c r="CW16" s="1040">
        <v>184</v>
      </c>
      <c r="CX16" s="1041"/>
      <c r="CY16" s="1041"/>
      <c r="CZ16" s="1041"/>
      <c r="DA16" s="1042"/>
      <c r="DB16" s="1040" t="s">
        <v>516</v>
      </c>
      <c r="DC16" s="1041"/>
      <c r="DD16" s="1041"/>
      <c r="DE16" s="1041"/>
      <c r="DF16" s="1042"/>
      <c r="DG16" s="1040" t="s">
        <v>516</v>
      </c>
      <c r="DH16" s="1041"/>
      <c r="DI16" s="1041"/>
      <c r="DJ16" s="1041"/>
      <c r="DK16" s="1042"/>
      <c r="DL16" s="1040" t="s">
        <v>516</v>
      </c>
      <c r="DM16" s="1041"/>
      <c r="DN16" s="1041"/>
      <c r="DO16" s="1041"/>
      <c r="DP16" s="1042"/>
      <c r="DQ16" s="1040" t="s">
        <v>516</v>
      </c>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603</v>
      </c>
      <c r="BT17" s="1066"/>
      <c r="BU17" s="1066"/>
      <c r="BV17" s="1066"/>
      <c r="BW17" s="1066"/>
      <c r="BX17" s="1066"/>
      <c r="BY17" s="1066"/>
      <c r="BZ17" s="1066"/>
      <c r="CA17" s="1066"/>
      <c r="CB17" s="1066"/>
      <c r="CC17" s="1066"/>
      <c r="CD17" s="1066"/>
      <c r="CE17" s="1066"/>
      <c r="CF17" s="1066"/>
      <c r="CG17" s="1067"/>
      <c r="CH17" s="1040">
        <v>9</v>
      </c>
      <c r="CI17" s="1041"/>
      <c r="CJ17" s="1041"/>
      <c r="CK17" s="1041"/>
      <c r="CL17" s="1042"/>
      <c r="CM17" s="1040">
        <v>112</v>
      </c>
      <c r="CN17" s="1041"/>
      <c r="CO17" s="1041"/>
      <c r="CP17" s="1041"/>
      <c r="CQ17" s="1042"/>
      <c r="CR17" s="1040" t="s">
        <v>516</v>
      </c>
      <c r="CS17" s="1041"/>
      <c r="CT17" s="1041"/>
      <c r="CU17" s="1041"/>
      <c r="CV17" s="1042"/>
      <c r="CW17" s="1040">
        <v>68</v>
      </c>
      <c r="CX17" s="1041"/>
      <c r="CY17" s="1041"/>
      <c r="CZ17" s="1041"/>
      <c r="DA17" s="1042"/>
      <c r="DB17" s="1040" t="s">
        <v>516</v>
      </c>
      <c r="DC17" s="1041"/>
      <c r="DD17" s="1041"/>
      <c r="DE17" s="1041"/>
      <c r="DF17" s="1042"/>
      <c r="DG17" s="1040" t="s">
        <v>516</v>
      </c>
      <c r="DH17" s="1041"/>
      <c r="DI17" s="1041"/>
      <c r="DJ17" s="1041"/>
      <c r="DK17" s="1042"/>
      <c r="DL17" s="1040" t="s">
        <v>516</v>
      </c>
      <c r="DM17" s="1041"/>
      <c r="DN17" s="1041"/>
      <c r="DO17" s="1041"/>
      <c r="DP17" s="1042"/>
      <c r="DQ17" s="1040" t="s">
        <v>516</v>
      </c>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604</v>
      </c>
      <c r="BT18" s="1066"/>
      <c r="BU18" s="1066"/>
      <c r="BV18" s="1066"/>
      <c r="BW18" s="1066"/>
      <c r="BX18" s="1066"/>
      <c r="BY18" s="1066"/>
      <c r="BZ18" s="1066"/>
      <c r="CA18" s="1066"/>
      <c r="CB18" s="1066"/>
      <c r="CC18" s="1066"/>
      <c r="CD18" s="1066"/>
      <c r="CE18" s="1066"/>
      <c r="CF18" s="1066"/>
      <c r="CG18" s="1067"/>
      <c r="CH18" s="1040">
        <v>-316</v>
      </c>
      <c r="CI18" s="1041"/>
      <c r="CJ18" s="1041"/>
      <c r="CK18" s="1041"/>
      <c r="CL18" s="1042"/>
      <c r="CM18" s="1040">
        <v>6862</v>
      </c>
      <c r="CN18" s="1041"/>
      <c r="CO18" s="1041"/>
      <c r="CP18" s="1041"/>
      <c r="CQ18" s="1042"/>
      <c r="CR18" s="1040">
        <v>6</v>
      </c>
      <c r="CS18" s="1041"/>
      <c r="CT18" s="1041"/>
      <c r="CU18" s="1041"/>
      <c r="CV18" s="1042"/>
      <c r="CW18" s="1040">
        <v>3955</v>
      </c>
      <c r="CX18" s="1041"/>
      <c r="CY18" s="1041"/>
      <c r="CZ18" s="1041"/>
      <c r="DA18" s="1042"/>
      <c r="DB18" s="1040" t="s">
        <v>516</v>
      </c>
      <c r="DC18" s="1041"/>
      <c r="DD18" s="1041"/>
      <c r="DE18" s="1041"/>
      <c r="DF18" s="1042"/>
      <c r="DG18" s="1040" t="s">
        <v>516</v>
      </c>
      <c r="DH18" s="1041"/>
      <c r="DI18" s="1041"/>
      <c r="DJ18" s="1041"/>
      <c r="DK18" s="1042"/>
      <c r="DL18" s="1040" t="s">
        <v>516</v>
      </c>
      <c r="DM18" s="1041"/>
      <c r="DN18" s="1041"/>
      <c r="DO18" s="1041"/>
      <c r="DP18" s="1042"/>
      <c r="DQ18" s="1040" t="s">
        <v>516</v>
      </c>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605</v>
      </c>
      <c r="BT19" s="1066"/>
      <c r="BU19" s="1066"/>
      <c r="BV19" s="1066"/>
      <c r="BW19" s="1066"/>
      <c r="BX19" s="1066"/>
      <c r="BY19" s="1066"/>
      <c r="BZ19" s="1066"/>
      <c r="CA19" s="1066"/>
      <c r="CB19" s="1066"/>
      <c r="CC19" s="1066"/>
      <c r="CD19" s="1066"/>
      <c r="CE19" s="1066"/>
      <c r="CF19" s="1066"/>
      <c r="CG19" s="1067"/>
      <c r="CH19" s="1040">
        <v>-1</v>
      </c>
      <c r="CI19" s="1041"/>
      <c r="CJ19" s="1041"/>
      <c r="CK19" s="1041"/>
      <c r="CL19" s="1042"/>
      <c r="CM19" s="1040">
        <v>18</v>
      </c>
      <c r="CN19" s="1041"/>
      <c r="CO19" s="1041"/>
      <c r="CP19" s="1041"/>
      <c r="CQ19" s="1042"/>
      <c r="CR19" s="1040">
        <v>10</v>
      </c>
      <c r="CS19" s="1041"/>
      <c r="CT19" s="1041"/>
      <c r="CU19" s="1041"/>
      <c r="CV19" s="1042"/>
      <c r="CW19" s="1040" t="s">
        <v>516</v>
      </c>
      <c r="CX19" s="1041"/>
      <c r="CY19" s="1041"/>
      <c r="CZ19" s="1041"/>
      <c r="DA19" s="1042"/>
      <c r="DB19" s="1040" t="s">
        <v>516</v>
      </c>
      <c r="DC19" s="1041"/>
      <c r="DD19" s="1041"/>
      <c r="DE19" s="1041"/>
      <c r="DF19" s="1042"/>
      <c r="DG19" s="1040" t="s">
        <v>516</v>
      </c>
      <c r="DH19" s="1041"/>
      <c r="DI19" s="1041"/>
      <c r="DJ19" s="1041"/>
      <c r="DK19" s="1042"/>
      <c r="DL19" s="1040" t="s">
        <v>516</v>
      </c>
      <c r="DM19" s="1041"/>
      <c r="DN19" s="1041"/>
      <c r="DO19" s="1041"/>
      <c r="DP19" s="1042"/>
      <c r="DQ19" s="1040" t="s">
        <v>516</v>
      </c>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606</v>
      </c>
      <c r="BT20" s="1066"/>
      <c r="BU20" s="1066"/>
      <c r="BV20" s="1066"/>
      <c r="BW20" s="1066"/>
      <c r="BX20" s="1066"/>
      <c r="BY20" s="1066"/>
      <c r="BZ20" s="1066"/>
      <c r="CA20" s="1066"/>
      <c r="CB20" s="1066"/>
      <c r="CC20" s="1066"/>
      <c r="CD20" s="1066"/>
      <c r="CE20" s="1066"/>
      <c r="CF20" s="1066"/>
      <c r="CG20" s="1067"/>
      <c r="CH20" s="1040">
        <v>86</v>
      </c>
      <c r="CI20" s="1041"/>
      <c r="CJ20" s="1041"/>
      <c r="CK20" s="1041"/>
      <c r="CL20" s="1042"/>
      <c r="CM20" s="1040">
        <v>532</v>
      </c>
      <c r="CN20" s="1041"/>
      <c r="CO20" s="1041"/>
      <c r="CP20" s="1041"/>
      <c r="CQ20" s="1042"/>
      <c r="CR20" s="1040">
        <v>50</v>
      </c>
      <c r="CS20" s="1041"/>
      <c r="CT20" s="1041"/>
      <c r="CU20" s="1041"/>
      <c r="CV20" s="1042"/>
      <c r="CW20" s="1040" t="s">
        <v>516</v>
      </c>
      <c r="CX20" s="1041"/>
      <c r="CY20" s="1041"/>
      <c r="CZ20" s="1041"/>
      <c r="DA20" s="1042"/>
      <c r="DB20" s="1040" t="s">
        <v>516</v>
      </c>
      <c r="DC20" s="1041"/>
      <c r="DD20" s="1041"/>
      <c r="DE20" s="1041"/>
      <c r="DF20" s="1042"/>
      <c r="DG20" s="1040" t="s">
        <v>516</v>
      </c>
      <c r="DH20" s="1041"/>
      <c r="DI20" s="1041"/>
      <c r="DJ20" s="1041"/>
      <c r="DK20" s="1042"/>
      <c r="DL20" s="1040" t="s">
        <v>516</v>
      </c>
      <c r="DM20" s="1041"/>
      <c r="DN20" s="1041"/>
      <c r="DO20" s="1041"/>
      <c r="DP20" s="1042"/>
      <c r="DQ20" s="1040" t="s">
        <v>516</v>
      </c>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607</v>
      </c>
      <c r="BT21" s="1066"/>
      <c r="BU21" s="1066"/>
      <c r="BV21" s="1066"/>
      <c r="BW21" s="1066"/>
      <c r="BX21" s="1066"/>
      <c r="BY21" s="1066"/>
      <c r="BZ21" s="1066"/>
      <c r="CA21" s="1066"/>
      <c r="CB21" s="1066"/>
      <c r="CC21" s="1066"/>
      <c r="CD21" s="1066"/>
      <c r="CE21" s="1066"/>
      <c r="CF21" s="1066"/>
      <c r="CG21" s="1067"/>
      <c r="CH21" s="1040">
        <v>-20</v>
      </c>
      <c r="CI21" s="1041"/>
      <c r="CJ21" s="1041"/>
      <c r="CK21" s="1041"/>
      <c r="CL21" s="1042"/>
      <c r="CM21" s="1040">
        <v>257</v>
      </c>
      <c r="CN21" s="1041"/>
      <c r="CO21" s="1041"/>
      <c r="CP21" s="1041"/>
      <c r="CQ21" s="1042"/>
      <c r="CR21" s="1040">
        <v>100</v>
      </c>
      <c r="CS21" s="1041"/>
      <c r="CT21" s="1041"/>
      <c r="CU21" s="1041"/>
      <c r="CV21" s="1042"/>
      <c r="CW21" s="1040">
        <v>527</v>
      </c>
      <c r="CX21" s="1041"/>
      <c r="CY21" s="1041"/>
      <c r="CZ21" s="1041"/>
      <c r="DA21" s="1042"/>
      <c r="DB21" s="1040" t="s">
        <v>516</v>
      </c>
      <c r="DC21" s="1041"/>
      <c r="DD21" s="1041"/>
      <c r="DE21" s="1041"/>
      <c r="DF21" s="1042"/>
      <c r="DG21" s="1040" t="s">
        <v>516</v>
      </c>
      <c r="DH21" s="1041"/>
      <c r="DI21" s="1041"/>
      <c r="DJ21" s="1041"/>
      <c r="DK21" s="1042"/>
      <c r="DL21" s="1040" t="s">
        <v>516</v>
      </c>
      <c r="DM21" s="1041"/>
      <c r="DN21" s="1041"/>
      <c r="DO21" s="1041"/>
      <c r="DP21" s="1042"/>
      <c r="DQ21" s="1040" t="s">
        <v>516</v>
      </c>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389</v>
      </c>
      <c r="BA22" s="1080"/>
      <c r="BB22" s="1080"/>
      <c r="BC22" s="1080"/>
      <c r="BD22" s="1081"/>
      <c r="BE22" s="253"/>
      <c r="BF22" s="253"/>
      <c r="BG22" s="253"/>
      <c r="BH22" s="253"/>
      <c r="BI22" s="253"/>
      <c r="BJ22" s="253"/>
      <c r="BK22" s="253"/>
      <c r="BL22" s="253"/>
      <c r="BM22" s="253"/>
      <c r="BN22" s="253"/>
      <c r="BO22" s="253"/>
      <c r="BP22" s="253"/>
      <c r="BQ22" s="262">
        <v>16</v>
      </c>
      <c r="BR22" s="263"/>
      <c r="BS22" s="1065" t="s">
        <v>608</v>
      </c>
      <c r="BT22" s="1066"/>
      <c r="BU22" s="1066"/>
      <c r="BV22" s="1066"/>
      <c r="BW22" s="1066"/>
      <c r="BX22" s="1066"/>
      <c r="BY22" s="1066"/>
      <c r="BZ22" s="1066"/>
      <c r="CA22" s="1066"/>
      <c r="CB22" s="1066"/>
      <c r="CC22" s="1066"/>
      <c r="CD22" s="1066"/>
      <c r="CE22" s="1066"/>
      <c r="CF22" s="1066"/>
      <c r="CG22" s="1067"/>
      <c r="CH22" s="1040">
        <v>7</v>
      </c>
      <c r="CI22" s="1041"/>
      <c r="CJ22" s="1041"/>
      <c r="CK22" s="1041"/>
      <c r="CL22" s="1042"/>
      <c r="CM22" s="1040">
        <v>2335</v>
      </c>
      <c r="CN22" s="1041"/>
      <c r="CO22" s="1041"/>
      <c r="CP22" s="1041"/>
      <c r="CQ22" s="1042"/>
      <c r="CR22" s="1040">
        <v>450</v>
      </c>
      <c r="CS22" s="1041"/>
      <c r="CT22" s="1041"/>
      <c r="CU22" s="1041"/>
      <c r="CV22" s="1042"/>
      <c r="CW22" s="1040" t="s">
        <v>516</v>
      </c>
      <c r="CX22" s="1041"/>
      <c r="CY22" s="1041"/>
      <c r="CZ22" s="1041"/>
      <c r="DA22" s="1042"/>
      <c r="DB22" s="1040" t="s">
        <v>516</v>
      </c>
      <c r="DC22" s="1041"/>
      <c r="DD22" s="1041"/>
      <c r="DE22" s="1041"/>
      <c r="DF22" s="1042"/>
      <c r="DG22" s="1040" t="s">
        <v>516</v>
      </c>
      <c r="DH22" s="1041"/>
      <c r="DI22" s="1041"/>
      <c r="DJ22" s="1041"/>
      <c r="DK22" s="1042"/>
      <c r="DL22" s="1040" t="s">
        <v>516</v>
      </c>
      <c r="DM22" s="1041"/>
      <c r="DN22" s="1041"/>
      <c r="DO22" s="1041"/>
      <c r="DP22" s="1042"/>
      <c r="DQ22" s="1040" t="s">
        <v>516</v>
      </c>
      <c r="DR22" s="1041"/>
      <c r="DS22" s="1041"/>
      <c r="DT22" s="1041"/>
      <c r="DU22" s="1042"/>
      <c r="DV22" s="1043"/>
      <c r="DW22" s="1044"/>
      <c r="DX22" s="1044"/>
      <c r="DY22" s="1044"/>
      <c r="DZ22" s="1045"/>
      <c r="EA22" s="254"/>
    </row>
    <row r="23" spans="1:131" s="255" customFormat="1" ht="26.25" customHeight="1" thickBot="1" x14ac:dyDescent="0.25">
      <c r="A23" s="264" t="s">
        <v>390</v>
      </c>
      <c r="B23" s="995" t="s">
        <v>391</v>
      </c>
      <c r="C23" s="996"/>
      <c r="D23" s="996"/>
      <c r="E23" s="996"/>
      <c r="F23" s="996"/>
      <c r="G23" s="996"/>
      <c r="H23" s="996"/>
      <c r="I23" s="996"/>
      <c r="J23" s="996"/>
      <c r="K23" s="996"/>
      <c r="L23" s="996"/>
      <c r="M23" s="996"/>
      <c r="N23" s="996"/>
      <c r="O23" s="996"/>
      <c r="P23" s="997"/>
      <c r="Q23" s="1119">
        <v>563429</v>
      </c>
      <c r="R23" s="1120"/>
      <c r="S23" s="1120"/>
      <c r="T23" s="1120"/>
      <c r="U23" s="1120"/>
      <c r="V23" s="1120">
        <v>550054</v>
      </c>
      <c r="W23" s="1120"/>
      <c r="X23" s="1120"/>
      <c r="Y23" s="1120"/>
      <c r="Z23" s="1120"/>
      <c r="AA23" s="1120">
        <v>13375</v>
      </c>
      <c r="AB23" s="1120"/>
      <c r="AC23" s="1120"/>
      <c r="AD23" s="1120"/>
      <c r="AE23" s="1121"/>
      <c r="AF23" s="1122">
        <v>3311</v>
      </c>
      <c r="AG23" s="1120"/>
      <c r="AH23" s="1120"/>
      <c r="AI23" s="1120"/>
      <c r="AJ23" s="1123"/>
      <c r="AK23" s="1124"/>
      <c r="AL23" s="1125"/>
      <c r="AM23" s="1125"/>
      <c r="AN23" s="1125"/>
      <c r="AO23" s="1125"/>
      <c r="AP23" s="1120">
        <v>878633</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t="s">
        <v>609</v>
      </c>
      <c r="BT23" s="1066"/>
      <c r="BU23" s="1066"/>
      <c r="BV23" s="1066"/>
      <c r="BW23" s="1066"/>
      <c r="BX23" s="1066"/>
      <c r="BY23" s="1066"/>
      <c r="BZ23" s="1066"/>
      <c r="CA23" s="1066"/>
      <c r="CB23" s="1066"/>
      <c r="CC23" s="1066"/>
      <c r="CD23" s="1066"/>
      <c r="CE23" s="1066"/>
      <c r="CF23" s="1066"/>
      <c r="CG23" s="1067"/>
      <c r="CH23" s="1040">
        <v>15</v>
      </c>
      <c r="CI23" s="1041"/>
      <c r="CJ23" s="1041"/>
      <c r="CK23" s="1041"/>
      <c r="CL23" s="1042"/>
      <c r="CM23" s="1040">
        <v>1330</v>
      </c>
      <c r="CN23" s="1041"/>
      <c r="CO23" s="1041"/>
      <c r="CP23" s="1041"/>
      <c r="CQ23" s="1042"/>
      <c r="CR23" s="1040">
        <v>710</v>
      </c>
      <c r="CS23" s="1041"/>
      <c r="CT23" s="1041"/>
      <c r="CU23" s="1041"/>
      <c r="CV23" s="1042"/>
      <c r="CW23" s="1040" t="s">
        <v>516</v>
      </c>
      <c r="CX23" s="1041"/>
      <c r="CY23" s="1041"/>
      <c r="CZ23" s="1041"/>
      <c r="DA23" s="1042"/>
      <c r="DB23" s="1040" t="s">
        <v>516</v>
      </c>
      <c r="DC23" s="1041"/>
      <c r="DD23" s="1041"/>
      <c r="DE23" s="1041"/>
      <c r="DF23" s="1042"/>
      <c r="DG23" s="1040" t="s">
        <v>516</v>
      </c>
      <c r="DH23" s="1041"/>
      <c r="DI23" s="1041"/>
      <c r="DJ23" s="1041"/>
      <c r="DK23" s="1042"/>
      <c r="DL23" s="1040" t="s">
        <v>516</v>
      </c>
      <c r="DM23" s="1041"/>
      <c r="DN23" s="1041"/>
      <c r="DO23" s="1041"/>
      <c r="DP23" s="1042"/>
      <c r="DQ23" s="1040" t="s">
        <v>516</v>
      </c>
      <c r="DR23" s="1041"/>
      <c r="DS23" s="1041"/>
      <c r="DT23" s="1041"/>
      <c r="DU23" s="1042"/>
      <c r="DV23" s="1043"/>
      <c r="DW23" s="1044"/>
      <c r="DX23" s="1044"/>
      <c r="DY23" s="1044"/>
      <c r="DZ23" s="1045"/>
      <c r="EA23" s="254"/>
    </row>
    <row r="24" spans="1:131" s="255" customFormat="1" ht="26.25" customHeight="1" x14ac:dyDescent="0.2">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610</v>
      </c>
      <c r="BT24" s="1066"/>
      <c r="BU24" s="1066"/>
      <c r="BV24" s="1066"/>
      <c r="BW24" s="1066"/>
      <c r="BX24" s="1066"/>
      <c r="BY24" s="1066"/>
      <c r="BZ24" s="1066"/>
      <c r="CA24" s="1066"/>
      <c r="CB24" s="1066"/>
      <c r="CC24" s="1066"/>
      <c r="CD24" s="1066"/>
      <c r="CE24" s="1066"/>
      <c r="CF24" s="1066"/>
      <c r="CG24" s="1067"/>
      <c r="CH24" s="1040">
        <v>13</v>
      </c>
      <c r="CI24" s="1041"/>
      <c r="CJ24" s="1041"/>
      <c r="CK24" s="1041"/>
      <c r="CL24" s="1042"/>
      <c r="CM24" s="1040">
        <v>1151</v>
      </c>
      <c r="CN24" s="1041"/>
      <c r="CO24" s="1041"/>
      <c r="CP24" s="1041"/>
      <c r="CQ24" s="1042"/>
      <c r="CR24" s="1040">
        <v>583</v>
      </c>
      <c r="CS24" s="1041"/>
      <c r="CT24" s="1041"/>
      <c r="CU24" s="1041"/>
      <c r="CV24" s="1042"/>
      <c r="CW24" s="1040" t="s">
        <v>516</v>
      </c>
      <c r="CX24" s="1041"/>
      <c r="CY24" s="1041"/>
      <c r="CZ24" s="1041"/>
      <c r="DA24" s="1042"/>
      <c r="DB24" s="1040" t="s">
        <v>516</v>
      </c>
      <c r="DC24" s="1041"/>
      <c r="DD24" s="1041"/>
      <c r="DE24" s="1041"/>
      <c r="DF24" s="1042"/>
      <c r="DG24" s="1040" t="s">
        <v>516</v>
      </c>
      <c r="DH24" s="1041"/>
      <c r="DI24" s="1041"/>
      <c r="DJ24" s="1041"/>
      <c r="DK24" s="1042"/>
      <c r="DL24" s="1040" t="s">
        <v>516</v>
      </c>
      <c r="DM24" s="1041"/>
      <c r="DN24" s="1041"/>
      <c r="DO24" s="1041"/>
      <c r="DP24" s="1042"/>
      <c r="DQ24" s="1040" t="s">
        <v>516</v>
      </c>
      <c r="DR24" s="1041"/>
      <c r="DS24" s="1041"/>
      <c r="DT24" s="1041"/>
      <c r="DU24" s="1042"/>
      <c r="DV24" s="1043"/>
      <c r="DW24" s="1044"/>
      <c r="DX24" s="1044"/>
      <c r="DY24" s="1044"/>
      <c r="DZ24" s="1045"/>
      <c r="EA24" s="254"/>
    </row>
    <row r="25" spans="1:131" s="247" customFormat="1" ht="26.25" customHeight="1" thickBot="1" x14ac:dyDescent="0.25">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t="s">
        <v>620</v>
      </c>
      <c r="BS25" s="1065" t="s">
        <v>611</v>
      </c>
      <c r="BT25" s="1066"/>
      <c r="BU25" s="1066"/>
      <c r="BV25" s="1066"/>
      <c r="BW25" s="1066"/>
      <c r="BX25" s="1066"/>
      <c r="BY25" s="1066"/>
      <c r="BZ25" s="1066"/>
      <c r="CA25" s="1066"/>
      <c r="CB25" s="1066"/>
      <c r="CC25" s="1066"/>
      <c r="CD25" s="1066"/>
      <c r="CE25" s="1066"/>
      <c r="CF25" s="1066"/>
      <c r="CG25" s="1067"/>
      <c r="CH25" s="1040">
        <v>-2</v>
      </c>
      <c r="CI25" s="1041"/>
      <c r="CJ25" s="1041"/>
      <c r="CK25" s="1041"/>
      <c r="CL25" s="1042"/>
      <c r="CM25" s="1040">
        <v>661</v>
      </c>
      <c r="CN25" s="1041"/>
      <c r="CO25" s="1041"/>
      <c r="CP25" s="1041"/>
      <c r="CQ25" s="1042"/>
      <c r="CR25" s="1040">
        <v>50</v>
      </c>
      <c r="CS25" s="1041"/>
      <c r="CT25" s="1041"/>
      <c r="CU25" s="1041"/>
      <c r="CV25" s="1042"/>
      <c r="CW25" s="1040">
        <v>14</v>
      </c>
      <c r="CX25" s="1041"/>
      <c r="CY25" s="1041"/>
      <c r="CZ25" s="1041"/>
      <c r="DA25" s="1042"/>
      <c r="DB25" s="1040" t="s">
        <v>516</v>
      </c>
      <c r="DC25" s="1041"/>
      <c r="DD25" s="1041"/>
      <c r="DE25" s="1041"/>
      <c r="DF25" s="1042"/>
      <c r="DG25" s="1040">
        <v>56</v>
      </c>
      <c r="DH25" s="1041"/>
      <c r="DI25" s="1041"/>
      <c r="DJ25" s="1041"/>
      <c r="DK25" s="1042"/>
      <c r="DL25" s="1040">
        <v>6</v>
      </c>
      <c r="DM25" s="1041"/>
      <c r="DN25" s="1041"/>
      <c r="DO25" s="1041"/>
      <c r="DP25" s="1042"/>
      <c r="DQ25" s="1040" t="s">
        <v>516</v>
      </c>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373</v>
      </c>
      <c r="BF26" s="1053"/>
      <c r="BG26" s="1053"/>
      <c r="BH26" s="1053"/>
      <c r="BI26" s="1068"/>
      <c r="BJ26" s="252"/>
      <c r="BK26" s="252"/>
      <c r="BL26" s="252"/>
      <c r="BM26" s="252"/>
      <c r="BN26" s="252"/>
      <c r="BO26" s="265"/>
      <c r="BP26" s="265"/>
      <c r="BQ26" s="262">
        <v>20</v>
      </c>
      <c r="BR26" s="263"/>
      <c r="BS26" s="1065" t="s">
        <v>612</v>
      </c>
      <c r="BT26" s="1066"/>
      <c r="BU26" s="1066"/>
      <c r="BV26" s="1066"/>
      <c r="BW26" s="1066"/>
      <c r="BX26" s="1066"/>
      <c r="BY26" s="1066"/>
      <c r="BZ26" s="1066"/>
      <c r="CA26" s="1066"/>
      <c r="CB26" s="1066"/>
      <c r="CC26" s="1066"/>
      <c r="CD26" s="1066"/>
      <c r="CE26" s="1066"/>
      <c r="CF26" s="1066"/>
      <c r="CG26" s="1067"/>
      <c r="CH26" s="1040">
        <v>8</v>
      </c>
      <c r="CI26" s="1041"/>
      <c r="CJ26" s="1041"/>
      <c r="CK26" s="1041"/>
      <c r="CL26" s="1042"/>
      <c r="CM26" s="1040">
        <v>231</v>
      </c>
      <c r="CN26" s="1041"/>
      <c r="CO26" s="1041"/>
      <c r="CP26" s="1041"/>
      <c r="CQ26" s="1042"/>
      <c r="CR26" s="1040">
        <v>59</v>
      </c>
      <c r="CS26" s="1041"/>
      <c r="CT26" s="1041"/>
      <c r="CU26" s="1041"/>
      <c r="CV26" s="1042"/>
      <c r="CW26" s="1040">
        <v>15</v>
      </c>
      <c r="CX26" s="1041"/>
      <c r="CY26" s="1041"/>
      <c r="CZ26" s="1041"/>
      <c r="DA26" s="1042"/>
      <c r="DB26" s="1040" t="s">
        <v>516</v>
      </c>
      <c r="DC26" s="1041"/>
      <c r="DD26" s="1041"/>
      <c r="DE26" s="1041"/>
      <c r="DF26" s="1042"/>
      <c r="DG26" s="1040" t="s">
        <v>516</v>
      </c>
      <c r="DH26" s="1041"/>
      <c r="DI26" s="1041"/>
      <c r="DJ26" s="1041"/>
      <c r="DK26" s="1042"/>
      <c r="DL26" s="1040" t="s">
        <v>516</v>
      </c>
      <c r="DM26" s="1041"/>
      <c r="DN26" s="1041"/>
      <c r="DO26" s="1041"/>
      <c r="DP26" s="1042"/>
      <c r="DQ26" s="1040" t="s">
        <v>516</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613</v>
      </c>
      <c r="BT27" s="1066"/>
      <c r="BU27" s="1066"/>
      <c r="BV27" s="1066"/>
      <c r="BW27" s="1066"/>
      <c r="BX27" s="1066"/>
      <c r="BY27" s="1066"/>
      <c r="BZ27" s="1066"/>
      <c r="CA27" s="1066"/>
      <c r="CB27" s="1066"/>
      <c r="CC27" s="1066"/>
      <c r="CD27" s="1066"/>
      <c r="CE27" s="1066"/>
      <c r="CF27" s="1066"/>
      <c r="CG27" s="1067"/>
      <c r="CH27" s="1040">
        <v>2</v>
      </c>
      <c r="CI27" s="1041"/>
      <c r="CJ27" s="1041"/>
      <c r="CK27" s="1041"/>
      <c r="CL27" s="1042"/>
      <c r="CM27" s="1040">
        <v>70</v>
      </c>
      <c r="CN27" s="1041"/>
      <c r="CO27" s="1041"/>
      <c r="CP27" s="1041"/>
      <c r="CQ27" s="1042"/>
      <c r="CR27" s="1040" t="s">
        <v>516</v>
      </c>
      <c r="CS27" s="1041"/>
      <c r="CT27" s="1041"/>
      <c r="CU27" s="1041"/>
      <c r="CV27" s="1042"/>
      <c r="CW27" s="1040" t="s">
        <v>516</v>
      </c>
      <c r="CX27" s="1041"/>
      <c r="CY27" s="1041"/>
      <c r="CZ27" s="1041"/>
      <c r="DA27" s="1042"/>
      <c r="DB27" s="1040" t="s">
        <v>516</v>
      </c>
      <c r="DC27" s="1041"/>
      <c r="DD27" s="1041"/>
      <c r="DE27" s="1041"/>
      <c r="DF27" s="1042"/>
      <c r="DG27" s="1040" t="s">
        <v>516</v>
      </c>
      <c r="DH27" s="1041"/>
      <c r="DI27" s="1041"/>
      <c r="DJ27" s="1041"/>
      <c r="DK27" s="1042"/>
      <c r="DL27" s="1040" t="s">
        <v>516</v>
      </c>
      <c r="DM27" s="1041"/>
      <c r="DN27" s="1041"/>
      <c r="DO27" s="1041"/>
      <c r="DP27" s="1042"/>
      <c r="DQ27" s="1040" t="s">
        <v>516</v>
      </c>
      <c r="DR27" s="1041"/>
      <c r="DS27" s="1041"/>
      <c r="DT27" s="1041"/>
      <c r="DU27" s="1042"/>
      <c r="DV27" s="1043"/>
      <c r="DW27" s="1044"/>
      <c r="DX27" s="1044"/>
      <c r="DY27" s="1044"/>
      <c r="DZ27" s="1045"/>
      <c r="EA27" s="246"/>
    </row>
    <row r="28" spans="1:131" s="247" customFormat="1" ht="26.25" customHeight="1" thickTop="1" x14ac:dyDescent="0.2">
      <c r="A28" s="266">
        <v>1</v>
      </c>
      <c r="B28" s="1101" t="s">
        <v>402</v>
      </c>
      <c r="C28" s="1102"/>
      <c r="D28" s="1102"/>
      <c r="E28" s="1102"/>
      <c r="F28" s="1102"/>
      <c r="G28" s="1102"/>
      <c r="H28" s="1102"/>
      <c r="I28" s="1102"/>
      <c r="J28" s="1102"/>
      <c r="K28" s="1102"/>
      <c r="L28" s="1102"/>
      <c r="M28" s="1102"/>
      <c r="N28" s="1102"/>
      <c r="O28" s="1102"/>
      <c r="P28" s="1103"/>
      <c r="Q28" s="1104">
        <v>93225</v>
      </c>
      <c r="R28" s="1105"/>
      <c r="S28" s="1105"/>
      <c r="T28" s="1105"/>
      <c r="U28" s="1105"/>
      <c r="V28" s="1105">
        <v>93009</v>
      </c>
      <c r="W28" s="1105"/>
      <c r="X28" s="1105"/>
      <c r="Y28" s="1105"/>
      <c r="Z28" s="1105"/>
      <c r="AA28" s="1105">
        <v>216</v>
      </c>
      <c r="AB28" s="1105"/>
      <c r="AC28" s="1105"/>
      <c r="AD28" s="1105"/>
      <c r="AE28" s="1106"/>
      <c r="AF28" s="1107">
        <v>216</v>
      </c>
      <c r="AG28" s="1105"/>
      <c r="AH28" s="1105"/>
      <c r="AI28" s="1105"/>
      <c r="AJ28" s="1108"/>
      <c r="AK28" s="1109">
        <v>8402</v>
      </c>
      <c r="AL28" s="1097"/>
      <c r="AM28" s="1097"/>
      <c r="AN28" s="1097"/>
      <c r="AO28" s="1097"/>
      <c r="AP28" s="1097" t="s">
        <v>516</v>
      </c>
      <c r="AQ28" s="1097"/>
      <c r="AR28" s="1097"/>
      <c r="AS28" s="1097"/>
      <c r="AT28" s="1097"/>
      <c r="AU28" s="1097" t="s">
        <v>516</v>
      </c>
      <c r="AV28" s="1097"/>
      <c r="AW28" s="1097"/>
      <c r="AX28" s="1097"/>
      <c r="AY28" s="1097"/>
      <c r="AZ28" s="1098" t="s">
        <v>516</v>
      </c>
      <c r="BA28" s="1098"/>
      <c r="BB28" s="1098"/>
      <c r="BC28" s="1098"/>
      <c r="BD28" s="1098"/>
      <c r="BE28" s="1099" t="s">
        <v>588</v>
      </c>
      <c r="BF28" s="1099"/>
      <c r="BG28" s="1099"/>
      <c r="BH28" s="1099"/>
      <c r="BI28" s="1100"/>
      <c r="BJ28" s="252"/>
      <c r="BK28" s="252"/>
      <c r="BL28" s="252"/>
      <c r="BM28" s="252"/>
      <c r="BN28" s="252"/>
      <c r="BO28" s="265"/>
      <c r="BP28" s="265"/>
      <c r="BQ28" s="262">
        <v>22</v>
      </c>
      <c r="BR28" s="263"/>
      <c r="BS28" s="1065" t="s">
        <v>614</v>
      </c>
      <c r="BT28" s="1066"/>
      <c r="BU28" s="1066"/>
      <c r="BV28" s="1066"/>
      <c r="BW28" s="1066"/>
      <c r="BX28" s="1066"/>
      <c r="BY28" s="1066"/>
      <c r="BZ28" s="1066"/>
      <c r="CA28" s="1066"/>
      <c r="CB28" s="1066"/>
      <c r="CC28" s="1066"/>
      <c r="CD28" s="1066"/>
      <c r="CE28" s="1066"/>
      <c r="CF28" s="1066"/>
      <c r="CG28" s="1067"/>
      <c r="CH28" s="1040">
        <v>6</v>
      </c>
      <c r="CI28" s="1041"/>
      <c r="CJ28" s="1041"/>
      <c r="CK28" s="1041"/>
      <c r="CL28" s="1042"/>
      <c r="CM28" s="1040">
        <v>426</v>
      </c>
      <c r="CN28" s="1041"/>
      <c r="CO28" s="1041"/>
      <c r="CP28" s="1041"/>
      <c r="CQ28" s="1042"/>
      <c r="CR28" s="1040">
        <v>50</v>
      </c>
      <c r="CS28" s="1041"/>
      <c r="CT28" s="1041"/>
      <c r="CU28" s="1041"/>
      <c r="CV28" s="1042"/>
      <c r="CW28" s="1040" t="s">
        <v>516</v>
      </c>
      <c r="CX28" s="1041"/>
      <c r="CY28" s="1041"/>
      <c r="CZ28" s="1041"/>
      <c r="DA28" s="1042"/>
      <c r="DB28" s="1040" t="s">
        <v>516</v>
      </c>
      <c r="DC28" s="1041"/>
      <c r="DD28" s="1041"/>
      <c r="DE28" s="1041"/>
      <c r="DF28" s="1042"/>
      <c r="DG28" s="1040" t="s">
        <v>516</v>
      </c>
      <c r="DH28" s="1041"/>
      <c r="DI28" s="1041"/>
      <c r="DJ28" s="1041"/>
      <c r="DK28" s="1042"/>
      <c r="DL28" s="1040" t="s">
        <v>516</v>
      </c>
      <c r="DM28" s="1041"/>
      <c r="DN28" s="1041"/>
      <c r="DO28" s="1041"/>
      <c r="DP28" s="1042"/>
      <c r="DQ28" s="1040" t="s">
        <v>516</v>
      </c>
      <c r="DR28" s="1041"/>
      <c r="DS28" s="1041"/>
      <c r="DT28" s="1041"/>
      <c r="DU28" s="1042"/>
      <c r="DV28" s="1043"/>
      <c r="DW28" s="1044"/>
      <c r="DX28" s="1044"/>
      <c r="DY28" s="1044"/>
      <c r="DZ28" s="1045"/>
      <c r="EA28" s="246"/>
    </row>
    <row r="29" spans="1:131" s="247" customFormat="1" ht="26.25" customHeight="1" x14ac:dyDescent="0.2">
      <c r="A29" s="266">
        <v>2</v>
      </c>
      <c r="B29" s="1082" t="s">
        <v>403</v>
      </c>
      <c r="C29" s="1083"/>
      <c r="D29" s="1083"/>
      <c r="E29" s="1083"/>
      <c r="F29" s="1083"/>
      <c r="G29" s="1083"/>
      <c r="H29" s="1083"/>
      <c r="I29" s="1083"/>
      <c r="J29" s="1083"/>
      <c r="K29" s="1083"/>
      <c r="L29" s="1083"/>
      <c r="M29" s="1083"/>
      <c r="N29" s="1083"/>
      <c r="O29" s="1083"/>
      <c r="P29" s="1084"/>
      <c r="Q29" s="1094">
        <v>248</v>
      </c>
      <c r="R29" s="1095"/>
      <c r="S29" s="1095"/>
      <c r="T29" s="1095"/>
      <c r="U29" s="1095"/>
      <c r="V29" s="1095">
        <v>248</v>
      </c>
      <c r="W29" s="1095"/>
      <c r="X29" s="1095"/>
      <c r="Y29" s="1095"/>
      <c r="Z29" s="1095"/>
      <c r="AA29" s="1095" t="s">
        <v>516</v>
      </c>
      <c r="AB29" s="1095"/>
      <c r="AC29" s="1095"/>
      <c r="AD29" s="1095"/>
      <c r="AE29" s="1096"/>
      <c r="AF29" s="1088" t="s">
        <v>127</v>
      </c>
      <c r="AG29" s="1089"/>
      <c r="AH29" s="1089"/>
      <c r="AI29" s="1089"/>
      <c r="AJ29" s="1090"/>
      <c r="AK29" s="1031" t="s">
        <v>516</v>
      </c>
      <c r="AL29" s="1022"/>
      <c r="AM29" s="1022"/>
      <c r="AN29" s="1022"/>
      <c r="AO29" s="1022"/>
      <c r="AP29" s="1022" t="s">
        <v>516</v>
      </c>
      <c r="AQ29" s="1022"/>
      <c r="AR29" s="1022"/>
      <c r="AS29" s="1022"/>
      <c r="AT29" s="1022"/>
      <c r="AU29" s="1022" t="s">
        <v>516</v>
      </c>
      <c r="AV29" s="1022"/>
      <c r="AW29" s="1022"/>
      <c r="AX29" s="1022"/>
      <c r="AY29" s="1022"/>
      <c r="AZ29" s="1093" t="s">
        <v>516</v>
      </c>
      <c r="BA29" s="1093"/>
      <c r="BB29" s="1093"/>
      <c r="BC29" s="1093"/>
      <c r="BD29" s="1093"/>
      <c r="BE29" s="1077" t="s">
        <v>589</v>
      </c>
      <c r="BF29" s="1077"/>
      <c r="BG29" s="1077"/>
      <c r="BH29" s="1077"/>
      <c r="BI29" s="1078"/>
      <c r="BJ29" s="252"/>
      <c r="BK29" s="252"/>
      <c r="BL29" s="252"/>
      <c r="BM29" s="252"/>
      <c r="BN29" s="252"/>
      <c r="BO29" s="265"/>
      <c r="BP29" s="265"/>
      <c r="BQ29" s="262">
        <v>23</v>
      </c>
      <c r="BR29" s="263"/>
      <c r="BS29" s="1065" t="s">
        <v>615</v>
      </c>
      <c r="BT29" s="1066"/>
      <c r="BU29" s="1066"/>
      <c r="BV29" s="1066"/>
      <c r="BW29" s="1066"/>
      <c r="BX29" s="1066"/>
      <c r="BY29" s="1066"/>
      <c r="BZ29" s="1066"/>
      <c r="CA29" s="1066"/>
      <c r="CB29" s="1066"/>
      <c r="CC29" s="1066"/>
      <c r="CD29" s="1066"/>
      <c r="CE29" s="1066"/>
      <c r="CF29" s="1066"/>
      <c r="CG29" s="1067"/>
      <c r="CH29" s="1040">
        <v>47</v>
      </c>
      <c r="CI29" s="1041"/>
      <c r="CJ29" s="1041"/>
      <c r="CK29" s="1041"/>
      <c r="CL29" s="1042"/>
      <c r="CM29" s="1040">
        <v>535</v>
      </c>
      <c r="CN29" s="1041"/>
      <c r="CO29" s="1041"/>
      <c r="CP29" s="1041"/>
      <c r="CQ29" s="1042"/>
      <c r="CR29" s="1040">
        <v>75</v>
      </c>
      <c r="CS29" s="1041"/>
      <c r="CT29" s="1041"/>
      <c r="CU29" s="1041"/>
      <c r="CV29" s="1042"/>
      <c r="CW29" s="1040" t="s">
        <v>516</v>
      </c>
      <c r="CX29" s="1041"/>
      <c r="CY29" s="1041"/>
      <c r="CZ29" s="1041"/>
      <c r="DA29" s="1042"/>
      <c r="DB29" s="1040" t="s">
        <v>516</v>
      </c>
      <c r="DC29" s="1041"/>
      <c r="DD29" s="1041"/>
      <c r="DE29" s="1041"/>
      <c r="DF29" s="1042"/>
      <c r="DG29" s="1040" t="s">
        <v>516</v>
      </c>
      <c r="DH29" s="1041"/>
      <c r="DI29" s="1041"/>
      <c r="DJ29" s="1041"/>
      <c r="DK29" s="1042"/>
      <c r="DL29" s="1040" t="s">
        <v>516</v>
      </c>
      <c r="DM29" s="1041"/>
      <c r="DN29" s="1041"/>
      <c r="DO29" s="1041"/>
      <c r="DP29" s="1042"/>
      <c r="DQ29" s="1040" t="s">
        <v>516</v>
      </c>
      <c r="DR29" s="1041"/>
      <c r="DS29" s="1041"/>
      <c r="DT29" s="1041"/>
      <c r="DU29" s="1042"/>
      <c r="DV29" s="1043"/>
      <c r="DW29" s="1044"/>
      <c r="DX29" s="1044"/>
      <c r="DY29" s="1044"/>
      <c r="DZ29" s="1045"/>
      <c r="EA29" s="246"/>
    </row>
    <row r="30" spans="1:131" s="247" customFormat="1" ht="26.25" customHeight="1" x14ac:dyDescent="0.2">
      <c r="A30" s="266">
        <v>3</v>
      </c>
      <c r="B30" s="1082" t="s">
        <v>404</v>
      </c>
      <c r="C30" s="1083"/>
      <c r="D30" s="1083"/>
      <c r="E30" s="1083"/>
      <c r="F30" s="1083"/>
      <c r="G30" s="1083"/>
      <c r="H30" s="1083"/>
      <c r="I30" s="1083"/>
      <c r="J30" s="1083"/>
      <c r="K30" s="1083"/>
      <c r="L30" s="1083"/>
      <c r="M30" s="1083"/>
      <c r="N30" s="1083"/>
      <c r="O30" s="1083"/>
      <c r="P30" s="1084"/>
      <c r="Q30" s="1094">
        <v>74541</v>
      </c>
      <c r="R30" s="1095"/>
      <c r="S30" s="1095"/>
      <c r="T30" s="1095"/>
      <c r="U30" s="1095"/>
      <c r="V30" s="1095">
        <v>72413</v>
      </c>
      <c r="W30" s="1095"/>
      <c r="X30" s="1095"/>
      <c r="Y30" s="1095"/>
      <c r="Z30" s="1095"/>
      <c r="AA30" s="1095">
        <v>2128</v>
      </c>
      <c r="AB30" s="1095"/>
      <c r="AC30" s="1095"/>
      <c r="AD30" s="1095"/>
      <c r="AE30" s="1096"/>
      <c r="AF30" s="1088">
        <v>2128</v>
      </c>
      <c r="AG30" s="1089"/>
      <c r="AH30" s="1089"/>
      <c r="AI30" s="1089"/>
      <c r="AJ30" s="1090"/>
      <c r="AK30" s="1031">
        <v>10572</v>
      </c>
      <c r="AL30" s="1022"/>
      <c r="AM30" s="1022"/>
      <c r="AN30" s="1022"/>
      <c r="AO30" s="1022"/>
      <c r="AP30" s="1022" t="s">
        <v>516</v>
      </c>
      <c r="AQ30" s="1022"/>
      <c r="AR30" s="1022"/>
      <c r="AS30" s="1022"/>
      <c r="AT30" s="1022"/>
      <c r="AU30" s="1022" t="s">
        <v>516</v>
      </c>
      <c r="AV30" s="1022"/>
      <c r="AW30" s="1022"/>
      <c r="AX30" s="1022"/>
      <c r="AY30" s="1022"/>
      <c r="AZ30" s="1093" t="s">
        <v>516</v>
      </c>
      <c r="BA30" s="1093"/>
      <c r="BB30" s="1093"/>
      <c r="BC30" s="1093"/>
      <c r="BD30" s="1093"/>
      <c r="BE30" s="1077" t="s">
        <v>590</v>
      </c>
      <c r="BF30" s="1077"/>
      <c r="BG30" s="1077"/>
      <c r="BH30" s="1077"/>
      <c r="BI30" s="1078"/>
      <c r="BJ30" s="252"/>
      <c r="BK30" s="252"/>
      <c r="BL30" s="252"/>
      <c r="BM30" s="252"/>
      <c r="BN30" s="252"/>
      <c r="BO30" s="265"/>
      <c r="BP30" s="265"/>
      <c r="BQ30" s="262">
        <v>24</v>
      </c>
      <c r="BR30" s="263"/>
      <c r="BS30" s="1065" t="s">
        <v>616</v>
      </c>
      <c r="BT30" s="1066"/>
      <c r="BU30" s="1066"/>
      <c r="BV30" s="1066"/>
      <c r="BW30" s="1066"/>
      <c r="BX30" s="1066"/>
      <c r="BY30" s="1066"/>
      <c r="BZ30" s="1066"/>
      <c r="CA30" s="1066"/>
      <c r="CB30" s="1066"/>
      <c r="CC30" s="1066"/>
      <c r="CD30" s="1066"/>
      <c r="CE30" s="1066"/>
      <c r="CF30" s="1066"/>
      <c r="CG30" s="1067"/>
      <c r="CH30" s="1040">
        <v>33</v>
      </c>
      <c r="CI30" s="1041"/>
      <c r="CJ30" s="1041"/>
      <c r="CK30" s="1041"/>
      <c r="CL30" s="1042"/>
      <c r="CM30" s="1040">
        <v>246</v>
      </c>
      <c r="CN30" s="1041"/>
      <c r="CO30" s="1041"/>
      <c r="CP30" s="1041"/>
      <c r="CQ30" s="1042"/>
      <c r="CR30" s="1040">
        <v>10</v>
      </c>
      <c r="CS30" s="1041"/>
      <c r="CT30" s="1041"/>
      <c r="CU30" s="1041"/>
      <c r="CV30" s="1042"/>
      <c r="CW30" s="1040" t="s">
        <v>516</v>
      </c>
      <c r="CX30" s="1041"/>
      <c r="CY30" s="1041"/>
      <c r="CZ30" s="1041"/>
      <c r="DA30" s="1042"/>
      <c r="DB30" s="1040" t="s">
        <v>516</v>
      </c>
      <c r="DC30" s="1041"/>
      <c r="DD30" s="1041"/>
      <c r="DE30" s="1041"/>
      <c r="DF30" s="1042"/>
      <c r="DG30" s="1040" t="s">
        <v>516</v>
      </c>
      <c r="DH30" s="1041"/>
      <c r="DI30" s="1041"/>
      <c r="DJ30" s="1041"/>
      <c r="DK30" s="1042"/>
      <c r="DL30" s="1040" t="s">
        <v>516</v>
      </c>
      <c r="DM30" s="1041"/>
      <c r="DN30" s="1041"/>
      <c r="DO30" s="1041"/>
      <c r="DP30" s="1042"/>
      <c r="DQ30" s="1040" t="s">
        <v>516</v>
      </c>
      <c r="DR30" s="1041"/>
      <c r="DS30" s="1041"/>
      <c r="DT30" s="1041"/>
      <c r="DU30" s="1042"/>
      <c r="DV30" s="1043"/>
      <c r="DW30" s="1044"/>
      <c r="DX30" s="1044"/>
      <c r="DY30" s="1044"/>
      <c r="DZ30" s="1045"/>
      <c r="EA30" s="246"/>
    </row>
    <row r="31" spans="1:131" s="247" customFormat="1" ht="26.25" customHeight="1" x14ac:dyDescent="0.2">
      <c r="A31" s="266">
        <v>4</v>
      </c>
      <c r="B31" s="1082" t="s">
        <v>405</v>
      </c>
      <c r="C31" s="1083"/>
      <c r="D31" s="1083"/>
      <c r="E31" s="1083"/>
      <c r="F31" s="1083"/>
      <c r="G31" s="1083"/>
      <c r="H31" s="1083"/>
      <c r="I31" s="1083"/>
      <c r="J31" s="1083"/>
      <c r="K31" s="1083"/>
      <c r="L31" s="1083"/>
      <c r="M31" s="1083"/>
      <c r="N31" s="1083"/>
      <c r="O31" s="1083"/>
      <c r="P31" s="1084"/>
      <c r="Q31" s="1094">
        <v>11354</v>
      </c>
      <c r="R31" s="1095"/>
      <c r="S31" s="1095"/>
      <c r="T31" s="1095"/>
      <c r="U31" s="1095"/>
      <c r="V31" s="1095">
        <v>11277</v>
      </c>
      <c r="W31" s="1095"/>
      <c r="X31" s="1095"/>
      <c r="Y31" s="1095"/>
      <c r="Z31" s="1095"/>
      <c r="AA31" s="1095">
        <v>77</v>
      </c>
      <c r="AB31" s="1095"/>
      <c r="AC31" s="1095"/>
      <c r="AD31" s="1095"/>
      <c r="AE31" s="1096"/>
      <c r="AF31" s="1088">
        <v>77</v>
      </c>
      <c r="AG31" s="1089"/>
      <c r="AH31" s="1089"/>
      <c r="AI31" s="1089"/>
      <c r="AJ31" s="1090"/>
      <c r="AK31" s="1031">
        <v>1980</v>
      </c>
      <c r="AL31" s="1022"/>
      <c r="AM31" s="1022"/>
      <c r="AN31" s="1022"/>
      <c r="AO31" s="1022"/>
      <c r="AP31" s="1022" t="s">
        <v>516</v>
      </c>
      <c r="AQ31" s="1022"/>
      <c r="AR31" s="1022"/>
      <c r="AS31" s="1022"/>
      <c r="AT31" s="1022"/>
      <c r="AU31" s="1022" t="s">
        <v>516</v>
      </c>
      <c r="AV31" s="1022"/>
      <c r="AW31" s="1022"/>
      <c r="AX31" s="1022"/>
      <c r="AY31" s="1022"/>
      <c r="AZ31" s="1093" t="s">
        <v>516</v>
      </c>
      <c r="BA31" s="1093"/>
      <c r="BB31" s="1093"/>
      <c r="BC31" s="1093"/>
      <c r="BD31" s="1093"/>
      <c r="BE31" s="1077" t="s">
        <v>589</v>
      </c>
      <c r="BF31" s="1077"/>
      <c r="BG31" s="1077"/>
      <c r="BH31" s="1077"/>
      <c r="BI31" s="1078"/>
      <c r="BJ31" s="252"/>
      <c r="BK31" s="252"/>
      <c r="BL31" s="252"/>
      <c r="BM31" s="252"/>
      <c r="BN31" s="252"/>
      <c r="BO31" s="265"/>
      <c r="BP31" s="265"/>
      <c r="BQ31" s="262">
        <v>25</v>
      </c>
      <c r="BR31" s="263"/>
      <c r="BS31" s="1065" t="s">
        <v>617</v>
      </c>
      <c r="BT31" s="1066"/>
      <c r="BU31" s="1066"/>
      <c r="BV31" s="1066"/>
      <c r="BW31" s="1066"/>
      <c r="BX31" s="1066"/>
      <c r="BY31" s="1066"/>
      <c r="BZ31" s="1066"/>
      <c r="CA31" s="1066"/>
      <c r="CB31" s="1066"/>
      <c r="CC31" s="1066"/>
      <c r="CD31" s="1066"/>
      <c r="CE31" s="1066"/>
      <c r="CF31" s="1066"/>
      <c r="CG31" s="1067"/>
      <c r="CH31" s="1040">
        <v>91</v>
      </c>
      <c r="CI31" s="1041"/>
      <c r="CJ31" s="1041"/>
      <c r="CK31" s="1041"/>
      <c r="CL31" s="1042"/>
      <c r="CM31" s="1040">
        <v>956</v>
      </c>
      <c r="CN31" s="1041"/>
      <c r="CO31" s="1041"/>
      <c r="CP31" s="1041"/>
      <c r="CQ31" s="1042"/>
      <c r="CR31" s="1040">
        <v>250</v>
      </c>
      <c r="CS31" s="1041"/>
      <c r="CT31" s="1041"/>
      <c r="CU31" s="1041"/>
      <c r="CV31" s="1042"/>
      <c r="CW31" s="1040" t="s">
        <v>516</v>
      </c>
      <c r="CX31" s="1041"/>
      <c r="CY31" s="1041"/>
      <c r="CZ31" s="1041"/>
      <c r="DA31" s="1042"/>
      <c r="DB31" s="1040" t="s">
        <v>516</v>
      </c>
      <c r="DC31" s="1041"/>
      <c r="DD31" s="1041"/>
      <c r="DE31" s="1041"/>
      <c r="DF31" s="1042"/>
      <c r="DG31" s="1040" t="s">
        <v>516</v>
      </c>
      <c r="DH31" s="1041"/>
      <c r="DI31" s="1041"/>
      <c r="DJ31" s="1041"/>
      <c r="DK31" s="1042"/>
      <c r="DL31" s="1040" t="s">
        <v>516</v>
      </c>
      <c r="DM31" s="1041"/>
      <c r="DN31" s="1041"/>
      <c r="DO31" s="1041"/>
      <c r="DP31" s="1042"/>
      <c r="DQ31" s="1040" t="s">
        <v>516</v>
      </c>
      <c r="DR31" s="1041"/>
      <c r="DS31" s="1041"/>
      <c r="DT31" s="1041"/>
      <c r="DU31" s="1042"/>
      <c r="DV31" s="1043"/>
      <c r="DW31" s="1044"/>
      <c r="DX31" s="1044"/>
      <c r="DY31" s="1044"/>
      <c r="DZ31" s="1045"/>
      <c r="EA31" s="246"/>
    </row>
    <row r="32" spans="1:131" s="247" customFormat="1" ht="26.25" customHeight="1" x14ac:dyDescent="0.2">
      <c r="A32" s="266">
        <v>5</v>
      </c>
      <c r="B32" s="1082" t="s">
        <v>406</v>
      </c>
      <c r="C32" s="1083"/>
      <c r="D32" s="1083"/>
      <c r="E32" s="1083"/>
      <c r="F32" s="1083"/>
      <c r="G32" s="1083"/>
      <c r="H32" s="1083"/>
      <c r="I32" s="1083"/>
      <c r="J32" s="1083"/>
      <c r="K32" s="1083"/>
      <c r="L32" s="1083"/>
      <c r="M32" s="1083"/>
      <c r="N32" s="1083"/>
      <c r="O32" s="1083"/>
      <c r="P32" s="1084"/>
      <c r="Q32" s="1094">
        <v>35776</v>
      </c>
      <c r="R32" s="1095"/>
      <c r="S32" s="1095"/>
      <c r="T32" s="1095"/>
      <c r="U32" s="1095"/>
      <c r="V32" s="1095">
        <v>33782</v>
      </c>
      <c r="W32" s="1095"/>
      <c r="X32" s="1095"/>
      <c r="Y32" s="1095"/>
      <c r="Z32" s="1095"/>
      <c r="AA32" s="1095">
        <v>1994</v>
      </c>
      <c r="AB32" s="1095"/>
      <c r="AC32" s="1095"/>
      <c r="AD32" s="1095"/>
      <c r="AE32" s="1096"/>
      <c r="AF32" s="1088">
        <v>9192</v>
      </c>
      <c r="AG32" s="1089"/>
      <c r="AH32" s="1089"/>
      <c r="AI32" s="1089"/>
      <c r="AJ32" s="1090"/>
      <c r="AK32" s="1031">
        <v>10988</v>
      </c>
      <c r="AL32" s="1022"/>
      <c r="AM32" s="1022"/>
      <c r="AN32" s="1022"/>
      <c r="AO32" s="1022"/>
      <c r="AP32" s="1022">
        <v>194319</v>
      </c>
      <c r="AQ32" s="1022"/>
      <c r="AR32" s="1022"/>
      <c r="AS32" s="1022"/>
      <c r="AT32" s="1022"/>
      <c r="AU32" s="1022">
        <v>59850</v>
      </c>
      <c r="AV32" s="1022"/>
      <c r="AW32" s="1022"/>
      <c r="AX32" s="1022"/>
      <c r="AY32" s="1022"/>
      <c r="AZ32" s="1093" t="s">
        <v>516</v>
      </c>
      <c r="BA32" s="1093"/>
      <c r="BB32" s="1093"/>
      <c r="BC32" s="1093"/>
      <c r="BD32" s="1093"/>
      <c r="BE32" s="1077" t="s">
        <v>407</v>
      </c>
      <c r="BF32" s="1077"/>
      <c r="BG32" s="1077"/>
      <c r="BH32" s="1077"/>
      <c r="BI32" s="1078"/>
      <c r="BJ32" s="252"/>
      <c r="BK32" s="252"/>
      <c r="BL32" s="252"/>
      <c r="BM32" s="252"/>
      <c r="BN32" s="252"/>
      <c r="BO32" s="265"/>
      <c r="BP32" s="265"/>
      <c r="BQ32" s="262">
        <v>26</v>
      </c>
      <c r="BR32" s="263"/>
      <c r="BS32" s="1065" t="s">
        <v>618</v>
      </c>
      <c r="BT32" s="1066"/>
      <c r="BU32" s="1066"/>
      <c r="BV32" s="1066"/>
      <c r="BW32" s="1066"/>
      <c r="BX32" s="1066"/>
      <c r="BY32" s="1066"/>
      <c r="BZ32" s="1066"/>
      <c r="CA32" s="1066"/>
      <c r="CB32" s="1066"/>
      <c r="CC32" s="1066"/>
      <c r="CD32" s="1066"/>
      <c r="CE32" s="1066"/>
      <c r="CF32" s="1066"/>
      <c r="CG32" s="1067"/>
      <c r="CH32" s="1040">
        <v>12</v>
      </c>
      <c r="CI32" s="1041"/>
      <c r="CJ32" s="1041"/>
      <c r="CK32" s="1041"/>
      <c r="CL32" s="1042"/>
      <c r="CM32" s="1040">
        <v>269</v>
      </c>
      <c r="CN32" s="1041"/>
      <c r="CO32" s="1041"/>
      <c r="CP32" s="1041"/>
      <c r="CQ32" s="1042"/>
      <c r="CR32" s="1040">
        <v>24</v>
      </c>
      <c r="CS32" s="1041"/>
      <c r="CT32" s="1041"/>
      <c r="CU32" s="1041"/>
      <c r="CV32" s="1042"/>
      <c r="CW32" s="1040" t="s">
        <v>516</v>
      </c>
      <c r="CX32" s="1041"/>
      <c r="CY32" s="1041"/>
      <c r="CZ32" s="1041"/>
      <c r="DA32" s="1042"/>
      <c r="DB32" s="1040" t="s">
        <v>516</v>
      </c>
      <c r="DC32" s="1041"/>
      <c r="DD32" s="1041"/>
      <c r="DE32" s="1041"/>
      <c r="DF32" s="1042"/>
      <c r="DG32" s="1040" t="s">
        <v>516</v>
      </c>
      <c r="DH32" s="1041"/>
      <c r="DI32" s="1041"/>
      <c r="DJ32" s="1041"/>
      <c r="DK32" s="1042"/>
      <c r="DL32" s="1040" t="s">
        <v>516</v>
      </c>
      <c r="DM32" s="1041"/>
      <c r="DN32" s="1041"/>
      <c r="DO32" s="1041"/>
      <c r="DP32" s="1042"/>
      <c r="DQ32" s="1040" t="s">
        <v>516</v>
      </c>
      <c r="DR32" s="1041"/>
      <c r="DS32" s="1041"/>
      <c r="DT32" s="1041"/>
      <c r="DU32" s="1042"/>
      <c r="DV32" s="1043"/>
      <c r="DW32" s="1044"/>
      <c r="DX32" s="1044"/>
      <c r="DY32" s="1044"/>
      <c r="DZ32" s="1045"/>
      <c r="EA32" s="246"/>
    </row>
    <row r="33" spans="1:131" s="247" customFormat="1" ht="26.25" customHeight="1" x14ac:dyDescent="0.2">
      <c r="A33" s="266">
        <v>6</v>
      </c>
      <c r="B33" s="1082" t="s">
        <v>408</v>
      </c>
      <c r="C33" s="1083"/>
      <c r="D33" s="1083"/>
      <c r="E33" s="1083"/>
      <c r="F33" s="1083"/>
      <c r="G33" s="1083"/>
      <c r="H33" s="1083"/>
      <c r="I33" s="1083"/>
      <c r="J33" s="1083"/>
      <c r="K33" s="1083"/>
      <c r="L33" s="1083"/>
      <c r="M33" s="1083"/>
      <c r="N33" s="1083"/>
      <c r="O33" s="1083"/>
      <c r="P33" s="1084"/>
      <c r="Q33" s="1094">
        <v>10022</v>
      </c>
      <c r="R33" s="1095"/>
      <c r="S33" s="1095"/>
      <c r="T33" s="1095"/>
      <c r="U33" s="1095"/>
      <c r="V33" s="1095">
        <v>10139</v>
      </c>
      <c r="W33" s="1095"/>
      <c r="X33" s="1095"/>
      <c r="Y33" s="1095"/>
      <c r="Z33" s="1095"/>
      <c r="AA33" s="1095">
        <v>-117</v>
      </c>
      <c r="AB33" s="1095"/>
      <c r="AC33" s="1095"/>
      <c r="AD33" s="1095"/>
      <c r="AE33" s="1096"/>
      <c r="AF33" s="1088">
        <v>-439</v>
      </c>
      <c r="AG33" s="1089"/>
      <c r="AH33" s="1089"/>
      <c r="AI33" s="1089"/>
      <c r="AJ33" s="1090"/>
      <c r="AK33" s="1031">
        <v>3490</v>
      </c>
      <c r="AL33" s="1022"/>
      <c r="AM33" s="1022"/>
      <c r="AN33" s="1022"/>
      <c r="AO33" s="1022"/>
      <c r="AP33" s="1022">
        <v>2996</v>
      </c>
      <c r="AQ33" s="1022"/>
      <c r="AR33" s="1022"/>
      <c r="AS33" s="1022"/>
      <c r="AT33" s="1022"/>
      <c r="AU33" s="1022">
        <v>833</v>
      </c>
      <c r="AV33" s="1022"/>
      <c r="AW33" s="1022"/>
      <c r="AX33" s="1022"/>
      <c r="AY33" s="1022"/>
      <c r="AZ33" s="1093">
        <v>6.5</v>
      </c>
      <c r="BA33" s="1093"/>
      <c r="BB33" s="1093"/>
      <c r="BC33" s="1093"/>
      <c r="BD33" s="1093"/>
      <c r="BE33" s="1077" t="s">
        <v>407</v>
      </c>
      <c r="BF33" s="1077"/>
      <c r="BG33" s="1077"/>
      <c r="BH33" s="1077"/>
      <c r="BI33" s="1078"/>
      <c r="BJ33" s="252"/>
      <c r="BK33" s="252"/>
      <c r="BL33" s="252"/>
      <c r="BM33" s="252"/>
      <c r="BN33" s="252"/>
      <c r="BO33" s="265"/>
      <c r="BP33" s="265"/>
      <c r="BQ33" s="262">
        <v>27</v>
      </c>
      <c r="BR33" s="263"/>
      <c r="BS33" s="1065" t="s">
        <v>619</v>
      </c>
      <c r="BT33" s="1066"/>
      <c r="BU33" s="1066"/>
      <c r="BV33" s="1066"/>
      <c r="BW33" s="1066"/>
      <c r="BX33" s="1066"/>
      <c r="BY33" s="1066"/>
      <c r="BZ33" s="1066"/>
      <c r="CA33" s="1066"/>
      <c r="CB33" s="1066"/>
      <c r="CC33" s="1066"/>
      <c r="CD33" s="1066"/>
      <c r="CE33" s="1066"/>
      <c r="CF33" s="1066"/>
      <c r="CG33" s="1067"/>
      <c r="CH33" s="1040">
        <v>7</v>
      </c>
      <c r="CI33" s="1041"/>
      <c r="CJ33" s="1041"/>
      <c r="CK33" s="1041"/>
      <c r="CL33" s="1042"/>
      <c r="CM33" s="1040">
        <v>121</v>
      </c>
      <c r="CN33" s="1041"/>
      <c r="CO33" s="1041"/>
      <c r="CP33" s="1041"/>
      <c r="CQ33" s="1042"/>
      <c r="CR33" s="1040">
        <v>14</v>
      </c>
      <c r="CS33" s="1041"/>
      <c r="CT33" s="1041"/>
      <c r="CU33" s="1041"/>
      <c r="CV33" s="1042"/>
      <c r="CW33" s="1040" t="s">
        <v>516</v>
      </c>
      <c r="CX33" s="1041"/>
      <c r="CY33" s="1041"/>
      <c r="CZ33" s="1041"/>
      <c r="DA33" s="1042"/>
      <c r="DB33" s="1040" t="s">
        <v>516</v>
      </c>
      <c r="DC33" s="1041"/>
      <c r="DD33" s="1041"/>
      <c r="DE33" s="1041"/>
      <c r="DF33" s="1042"/>
      <c r="DG33" s="1040" t="s">
        <v>516</v>
      </c>
      <c r="DH33" s="1041"/>
      <c r="DI33" s="1041"/>
      <c r="DJ33" s="1041"/>
      <c r="DK33" s="1042"/>
      <c r="DL33" s="1040" t="s">
        <v>516</v>
      </c>
      <c r="DM33" s="1041"/>
      <c r="DN33" s="1041"/>
      <c r="DO33" s="1041"/>
      <c r="DP33" s="1042"/>
      <c r="DQ33" s="1040" t="s">
        <v>516</v>
      </c>
      <c r="DR33" s="1041"/>
      <c r="DS33" s="1041"/>
      <c r="DT33" s="1041"/>
      <c r="DU33" s="1042"/>
      <c r="DV33" s="1043"/>
      <c r="DW33" s="1044"/>
      <c r="DX33" s="1044"/>
      <c r="DY33" s="1044"/>
      <c r="DZ33" s="1045"/>
      <c r="EA33" s="246"/>
    </row>
    <row r="34" spans="1:131" s="247" customFormat="1" ht="26.25" customHeight="1" x14ac:dyDescent="0.2">
      <c r="A34" s="266">
        <v>7</v>
      </c>
      <c r="B34" s="1082" t="s">
        <v>409</v>
      </c>
      <c r="C34" s="1083"/>
      <c r="D34" s="1083"/>
      <c r="E34" s="1083"/>
      <c r="F34" s="1083"/>
      <c r="G34" s="1083"/>
      <c r="H34" s="1083"/>
      <c r="I34" s="1083"/>
      <c r="J34" s="1083"/>
      <c r="K34" s="1083"/>
      <c r="L34" s="1083"/>
      <c r="M34" s="1083"/>
      <c r="N34" s="1083"/>
      <c r="O34" s="1083"/>
      <c r="P34" s="1084"/>
      <c r="Q34" s="1094">
        <v>23506</v>
      </c>
      <c r="R34" s="1095"/>
      <c r="S34" s="1095"/>
      <c r="T34" s="1095"/>
      <c r="U34" s="1095"/>
      <c r="V34" s="1095">
        <v>25403</v>
      </c>
      <c r="W34" s="1095"/>
      <c r="X34" s="1095"/>
      <c r="Y34" s="1095"/>
      <c r="Z34" s="1095"/>
      <c r="AA34" s="1095">
        <v>-1897</v>
      </c>
      <c r="AB34" s="1095"/>
      <c r="AC34" s="1095"/>
      <c r="AD34" s="1095"/>
      <c r="AE34" s="1096"/>
      <c r="AF34" s="1088">
        <v>569</v>
      </c>
      <c r="AG34" s="1089"/>
      <c r="AH34" s="1089"/>
      <c r="AI34" s="1089"/>
      <c r="AJ34" s="1090"/>
      <c r="AK34" s="1031">
        <v>1945</v>
      </c>
      <c r="AL34" s="1022"/>
      <c r="AM34" s="1022"/>
      <c r="AN34" s="1022"/>
      <c r="AO34" s="1022"/>
      <c r="AP34" s="1022">
        <v>131107</v>
      </c>
      <c r="AQ34" s="1022"/>
      <c r="AR34" s="1022"/>
      <c r="AS34" s="1022"/>
      <c r="AT34" s="1022"/>
      <c r="AU34" s="1022">
        <v>19928</v>
      </c>
      <c r="AV34" s="1022"/>
      <c r="AW34" s="1022"/>
      <c r="AX34" s="1022"/>
      <c r="AY34" s="1022"/>
      <c r="AZ34" s="1093" t="s">
        <v>516</v>
      </c>
      <c r="BA34" s="1093"/>
      <c r="BB34" s="1093"/>
      <c r="BC34" s="1093"/>
      <c r="BD34" s="1093"/>
      <c r="BE34" s="1077" t="s">
        <v>407</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t="s">
        <v>410</v>
      </c>
      <c r="C35" s="1083"/>
      <c r="D35" s="1083"/>
      <c r="E35" s="1083"/>
      <c r="F35" s="1083"/>
      <c r="G35" s="1083"/>
      <c r="H35" s="1083"/>
      <c r="I35" s="1083"/>
      <c r="J35" s="1083"/>
      <c r="K35" s="1083"/>
      <c r="L35" s="1083"/>
      <c r="M35" s="1083"/>
      <c r="N35" s="1083"/>
      <c r="O35" s="1083"/>
      <c r="P35" s="1084"/>
      <c r="Q35" s="1094">
        <v>28047</v>
      </c>
      <c r="R35" s="1095"/>
      <c r="S35" s="1095"/>
      <c r="T35" s="1095"/>
      <c r="U35" s="1095"/>
      <c r="V35" s="1095">
        <v>24103</v>
      </c>
      <c r="W35" s="1095"/>
      <c r="X35" s="1095"/>
      <c r="Y35" s="1095"/>
      <c r="Z35" s="1095"/>
      <c r="AA35" s="1095">
        <v>3944</v>
      </c>
      <c r="AB35" s="1095"/>
      <c r="AC35" s="1095"/>
      <c r="AD35" s="1095"/>
      <c r="AE35" s="1096"/>
      <c r="AF35" s="1088">
        <v>16446</v>
      </c>
      <c r="AG35" s="1089"/>
      <c r="AH35" s="1089"/>
      <c r="AI35" s="1089"/>
      <c r="AJ35" s="1090"/>
      <c r="AK35" s="1031">
        <v>1026</v>
      </c>
      <c r="AL35" s="1022"/>
      <c r="AM35" s="1022"/>
      <c r="AN35" s="1022"/>
      <c r="AO35" s="1022"/>
      <c r="AP35" s="1022">
        <v>65157</v>
      </c>
      <c r="AQ35" s="1022"/>
      <c r="AR35" s="1022"/>
      <c r="AS35" s="1022"/>
      <c r="AT35" s="1022"/>
      <c r="AU35" s="1022">
        <v>3714</v>
      </c>
      <c r="AV35" s="1022"/>
      <c r="AW35" s="1022"/>
      <c r="AX35" s="1022"/>
      <c r="AY35" s="1022"/>
      <c r="AZ35" s="1093" t="s">
        <v>516</v>
      </c>
      <c r="BA35" s="1093"/>
      <c r="BB35" s="1093"/>
      <c r="BC35" s="1093"/>
      <c r="BD35" s="1093"/>
      <c r="BE35" s="1077" t="s">
        <v>411</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t="s">
        <v>412</v>
      </c>
      <c r="C36" s="1083"/>
      <c r="D36" s="1083"/>
      <c r="E36" s="1083"/>
      <c r="F36" s="1083"/>
      <c r="G36" s="1083"/>
      <c r="H36" s="1083"/>
      <c r="I36" s="1083"/>
      <c r="J36" s="1083"/>
      <c r="K36" s="1083"/>
      <c r="L36" s="1083"/>
      <c r="M36" s="1083"/>
      <c r="N36" s="1083"/>
      <c r="O36" s="1083"/>
      <c r="P36" s="1084"/>
      <c r="Q36" s="1094">
        <v>35850</v>
      </c>
      <c r="R36" s="1095"/>
      <c r="S36" s="1095"/>
      <c r="T36" s="1095"/>
      <c r="U36" s="1095"/>
      <c r="V36" s="1095">
        <v>33653</v>
      </c>
      <c r="W36" s="1095"/>
      <c r="X36" s="1095"/>
      <c r="Y36" s="1095"/>
      <c r="Z36" s="1095"/>
      <c r="AA36" s="1095">
        <v>2197</v>
      </c>
      <c r="AB36" s="1095"/>
      <c r="AC36" s="1095"/>
      <c r="AD36" s="1095"/>
      <c r="AE36" s="1096"/>
      <c r="AF36" s="1088">
        <v>4049</v>
      </c>
      <c r="AG36" s="1089"/>
      <c r="AH36" s="1089"/>
      <c r="AI36" s="1089"/>
      <c r="AJ36" s="1090"/>
      <c r="AK36" s="1031">
        <v>89</v>
      </c>
      <c r="AL36" s="1022"/>
      <c r="AM36" s="1022"/>
      <c r="AN36" s="1022"/>
      <c r="AO36" s="1022"/>
      <c r="AP36" s="1022">
        <v>37526</v>
      </c>
      <c r="AQ36" s="1022"/>
      <c r="AR36" s="1022"/>
      <c r="AS36" s="1022"/>
      <c r="AT36" s="1022"/>
      <c r="AU36" s="1022">
        <v>0</v>
      </c>
      <c r="AV36" s="1022"/>
      <c r="AW36" s="1022"/>
      <c r="AX36" s="1022"/>
      <c r="AY36" s="1022"/>
      <c r="AZ36" s="1093" t="s">
        <v>516</v>
      </c>
      <c r="BA36" s="1093"/>
      <c r="BB36" s="1093"/>
      <c r="BC36" s="1093"/>
      <c r="BD36" s="1093"/>
      <c r="BE36" s="1077" t="s">
        <v>411</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t="s">
        <v>413</v>
      </c>
      <c r="C37" s="1083"/>
      <c r="D37" s="1083"/>
      <c r="E37" s="1083"/>
      <c r="F37" s="1083"/>
      <c r="G37" s="1083"/>
      <c r="H37" s="1083"/>
      <c r="I37" s="1083"/>
      <c r="J37" s="1083"/>
      <c r="K37" s="1083"/>
      <c r="L37" s="1083"/>
      <c r="M37" s="1083"/>
      <c r="N37" s="1083"/>
      <c r="O37" s="1083"/>
      <c r="P37" s="1084"/>
      <c r="Q37" s="1094">
        <v>16791</v>
      </c>
      <c r="R37" s="1095"/>
      <c r="S37" s="1095"/>
      <c r="T37" s="1095"/>
      <c r="U37" s="1095"/>
      <c r="V37" s="1095">
        <v>18227</v>
      </c>
      <c r="W37" s="1095"/>
      <c r="X37" s="1095"/>
      <c r="Y37" s="1095"/>
      <c r="Z37" s="1095"/>
      <c r="AA37" s="1095">
        <v>-1436</v>
      </c>
      <c r="AB37" s="1095"/>
      <c r="AC37" s="1095"/>
      <c r="AD37" s="1095"/>
      <c r="AE37" s="1096"/>
      <c r="AF37" s="1088">
        <v>2671</v>
      </c>
      <c r="AG37" s="1089"/>
      <c r="AH37" s="1089"/>
      <c r="AI37" s="1089"/>
      <c r="AJ37" s="1090"/>
      <c r="AK37" s="1031">
        <v>2781</v>
      </c>
      <c r="AL37" s="1022"/>
      <c r="AM37" s="1022"/>
      <c r="AN37" s="1022"/>
      <c r="AO37" s="1022"/>
      <c r="AP37" s="1022">
        <v>23288</v>
      </c>
      <c r="AQ37" s="1022"/>
      <c r="AR37" s="1022"/>
      <c r="AS37" s="1022"/>
      <c r="AT37" s="1022"/>
      <c r="AU37" s="1022">
        <v>11644</v>
      </c>
      <c r="AV37" s="1022"/>
      <c r="AW37" s="1022"/>
      <c r="AX37" s="1022"/>
      <c r="AY37" s="1022"/>
      <c r="AZ37" s="1093" t="s">
        <v>516</v>
      </c>
      <c r="BA37" s="1093"/>
      <c r="BB37" s="1093"/>
      <c r="BC37" s="1093"/>
      <c r="BD37" s="1093"/>
      <c r="BE37" s="1077" t="s">
        <v>407</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t="s">
        <v>414</v>
      </c>
      <c r="C38" s="1083"/>
      <c r="D38" s="1083"/>
      <c r="E38" s="1083"/>
      <c r="F38" s="1083"/>
      <c r="G38" s="1083"/>
      <c r="H38" s="1083"/>
      <c r="I38" s="1083"/>
      <c r="J38" s="1083"/>
      <c r="K38" s="1083"/>
      <c r="L38" s="1083"/>
      <c r="M38" s="1083"/>
      <c r="N38" s="1083"/>
      <c r="O38" s="1083"/>
      <c r="P38" s="1084"/>
      <c r="Q38" s="1094">
        <v>2086</v>
      </c>
      <c r="R38" s="1095"/>
      <c r="S38" s="1095"/>
      <c r="T38" s="1095"/>
      <c r="U38" s="1095"/>
      <c r="V38" s="1095">
        <v>1591</v>
      </c>
      <c r="W38" s="1095"/>
      <c r="X38" s="1095"/>
      <c r="Y38" s="1095"/>
      <c r="Z38" s="1095"/>
      <c r="AA38" s="1095">
        <v>495</v>
      </c>
      <c r="AB38" s="1095"/>
      <c r="AC38" s="1095"/>
      <c r="AD38" s="1095"/>
      <c r="AE38" s="1096"/>
      <c r="AF38" s="1088" t="s">
        <v>127</v>
      </c>
      <c r="AG38" s="1089"/>
      <c r="AH38" s="1089"/>
      <c r="AI38" s="1089"/>
      <c r="AJ38" s="1090"/>
      <c r="AK38" s="1031">
        <v>386</v>
      </c>
      <c r="AL38" s="1022"/>
      <c r="AM38" s="1022"/>
      <c r="AN38" s="1022"/>
      <c r="AO38" s="1022"/>
      <c r="AP38" s="1022">
        <v>11131</v>
      </c>
      <c r="AQ38" s="1022"/>
      <c r="AR38" s="1022"/>
      <c r="AS38" s="1022"/>
      <c r="AT38" s="1022"/>
      <c r="AU38" s="1022">
        <v>5541</v>
      </c>
      <c r="AV38" s="1022"/>
      <c r="AW38" s="1022"/>
      <c r="AX38" s="1022"/>
      <c r="AY38" s="1022"/>
      <c r="AZ38" s="1093" t="s">
        <v>516</v>
      </c>
      <c r="BA38" s="1093"/>
      <c r="BB38" s="1093"/>
      <c r="BC38" s="1093"/>
      <c r="BD38" s="1093"/>
      <c r="BE38" s="1077" t="s">
        <v>415</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390</v>
      </c>
      <c r="B63" s="995" t="s">
        <v>417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34910</v>
      </c>
      <c r="AG63" s="1010"/>
      <c r="AH63" s="1010"/>
      <c r="AI63" s="1010"/>
      <c r="AJ63" s="1075"/>
      <c r="AK63" s="1076"/>
      <c r="AL63" s="1014"/>
      <c r="AM63" s="1014"/>
      <c r="AN63" s="1014"/>
      <c r="AO63" s="1014"/>
      <c r="AP63" s="1010">
        <v>465524</v>
      </c>
      <c r="AQ63" s="1010"/>
      <c r="AR63" s="1010"/>
      <c r="AS63" s="1010"/>
      <c r="AT63" s="1010"/>
      <c r="AU63" s="1010">
        <v>101510</v>
      </c>
      <c r="AV63" s="1010"/>
      <c r="AW63" s="1010"/>
      <c r="AX63" s="1010"/>
      <c r="AY63" s="1010"/>
      <c r="AZ63" s="1070"/>
      <c r="BA63" s="1070"/>
      <c r="BB63" s="1070"/>
      <c r="BC63" s="1070"/>
      <c r="BD63" s="1070"/>
      <c r="BE63" s="1011"/>
      <c r="BF63" s="1011"/>
      <c r="BG63" s="1011"/>
      <c r="BH63" s="1011"/>
      <c r="BI63" s="1012"/>
      <c r="BJ63" s="1071" t="s">
        <v>418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420</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421</v>
      </c>
      <c r="W66" s="1053"/>
      <c r="X66" s="1053"/>
      <c r="Y66" s="1053"/>
      <c r="Z66" s="1054"/>
      <c r="AA66" s="1052" t="s">
        <v>422</v>
      </c>
      <c r="AB66" s="1053"/>
      <c r="AC66" s="1053"/>
      <c r="AD66" s="1053"/>
      <c r="AE66" s="1054"/>
      <c r="AF66" s="1058" t="s">
        <v>423</v>
      </c>
      <c r="AG66" s="1059"/>
      <c r="AH66" s="1059"/>
      <c r="AI66" s="1059"/>
      <c r="AJ66" s="1060"/>
      <c r="AK66" s="1052" t="s">
        <v>398</v>
      </c>
      <c r="AL66" s="1047"/>
      <c r="AM66" s="1047"/>
      <c r="AN66" s="1047"/>
      <c r="AO66" s="1048"/>
      <c r="AP66" s="1052" t="s">
        <v>424</v>
      </c>
      <c r="AQ66" s="1053"/>
      <c r="AR66" s="1053"/>
      <c r="AS66" s="1053"/>
      <c r="AT66" s="1054"/>
      <c r="AU66" s="1052" t="s">
        <v>425</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592</v>
      </c>
      <c r="C68" s="1037"/>
      <c r="D68" s="1037"/>
      <c r="E68" s="1037"/>
      <c r="F68" s="1037"/>
      <c r="G68" s="1037"/>
      <c r="H68" s="1037"/>
      <c r="I68" s="1037"/>
      <c r="J68" s="1037"/>
      <c r="K68" s="1037"/>
      <c r="L68" s="1037"/>
      <c r="M68" s="1037"/>
      <c r="N68" s="1037"/>
      <c r="O68" s="1037"/>
      <c r="P68" s="1038"/>
      <c r="Q68" s="1039">
        <v>259385</v>
      </c>
      <c r="R68" s="1033"/>
      <c r="S68" s="1033"/>
      <c r="T68" s="1033"/>
      <c r="U68" s="1033"/>
      <c r="V68" s="1033">
        <v>249782</v>
      </c>
      <c r="W68" s="1033"/>
      <c r="X68" s="1033"/>
      <c r="Y68" s="1033"/>
      <c r="Z68" s="1033"/>
      <c r="AA68" s="1033">
        <v>9603</v>
      </c>
      <c r="AB68" s="1033"/>
      <c r="AC68" s="1033"/>
      <c r="AD68" s="1033"/>
      <c r="AE68" s="1033"/>
      <c r="AF68" s="1033">
        <v>9603</v>
      </c>
      <c r="AG68" s="1033"/>
      <c r="AH68" s="1033"/>
      <c r="AI68" s="1033"/>
      <c r="AJ68" s="1033"/>
      <c r="AK68" s="1033">
        <v>7985</v>
      </c>
      <c r="AL68" s="1033"/>
      <c r="AM68" s="1033"/>
      <c r="AN68" s="1033"/>
      <c r="AO68" s="1033"/>
      <c r="AP68" s="1033" t="s">
        <v>516</v>
      </c>
      <c r="AQ68" s="1033"/>
      <c r="AR68" s="1033"/>
      <c r="AS68" s="1033"/>
      <c r="AT68" s="1033"/>
      <c r="AU68" s="1033" t="s">
        <v>516</v>
      </c>
      <c r="AV68" s="1033"/>
      <c r="AW68" s="1033"/>
      <c r="AX68" s="1033"/>
      <c r="AY68" s="1033"/>
      <c r="AZ68" s="1034" t="s">
        <v>591</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390</v>
      </c>
      <c r="B88" s="995" t="s">
        <v>426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9603</v>
      </c>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5554</v>
      </c>
      <c r="CS102" s="1002"/>
      <c r="CT102" s="1002"/>
      <c r="CU102" s="1002"/>
      <c r="CV102" s="1003"/>
      <c r="CW102" s="1001">
        <v>6503</v>
      </c>
      <c r="CX102" s="1002"/>
      <c r="CY102" s="1002"/>
      <c r="CZ102" s="1002"/>
      <c r="DA102" s="1003"/>
      <c r="DB102" s="1001">
        <v>26</v>
      </c>
      <c r="DC102" s="1002"/>
      <c r="DD102" s="1002"/>
      <c r="DE102" s="1002"/>
      <c r="DF102" s="1003"/>
      <c r="DG102" s="1001">
        <v>57</v>
      </c>
      <c r="DH102" s="1002"/>
      <c r="DI102" s="1002"/>
      <c r="DJ102" s="1002"/>
      <c r="DK102" s="1003"/>
      <c r="DL102" s="1001">
        <v>6</v>
      </c>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435</v>
      </c>
      <c r="AB109" s="945"/>
      <c r="AC109" s="945"/>
      <c r="AD109" s="945"/>
      <c r="AE109" s="946"/>
      <c r="AF109" s="947" t="s">
        <v>305</v>
      </c>
      <c r="AG109" s="945"/>
      <c r="AH109" s="945"/>
      <c r="AI109" s="945"/>
      <c r="AJ109" s="946"/>
      <c r="AK109" s="947" t="s">
        <v>304</v>
      </c>
      <c r="AL109" s="945"/>
      <c r="AM109" s="945"/>
      <c r="AN109" s="945"/>
      <c r="AO109" s="946"/>
      <c r="AP109" s="947" t="s">
        <v>436</v>
      </c>
      <c r="AQ109" s="945"/>
      <c r="AR109" s="945"/>
      <c r="AS109" s="945"/>
      <c r="AT109" s="976"/>
      <c r="AU109" s="944" t="s">
        <v>434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435</v>
      </c>
      <c r="BR109" s="945"/>
      <c r="BS109" s="945"/>
      <c r="BT109" s="945"/>
      <c r="BU109" s="946"/>
      <c r="BV109" s="947" t="s">
        <v>305</v>
      </c>
      <c r="BW109" s="945"/>
      <c r="BX109" s="945"/>
      <c r="BY109" s="945"/>
      <c r="BZ109" s="946"/>
      <c r="CA109" s="947" t="s">
        <v>304</v>
      </c>
      <c r="CB109" s="945"/>
      <c r="CC109" s="945"/>
      <c r="CD109" s="945"/>
      <c r="CE109" s="946"/>
      <c r="CF109" s="983" t="s">
        <v>436</v>
      </c>
      <c r="CG109" s="983"/>
      <c r="CH109" s="983"/>
      <c r="CI109" s="983"/>
      <c r="CJ109" s="983"/>
      <c r="CK109" s="947" t="s">
        <v>437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435</v>
      </c>
      <c r="DH109" s="945"/>
      <c r="DI109" s="945"/>
      <c r="DJ109" s="945"/>
      <c r="DK109" s="946"/>
      <c r="DL109" s="947" t="s">
        <v>305</v>
      </c>
      <c r="DM109" s="945"/>
      <c r="DN109" s="945"/>
      <c r="DO109" s="945"/>
      <c r="DP109" s="946"/>
      <c r="DQ109" s="947" t="s">
        <v>304</v>
      </c>
      <c r="DR109" s="945"/>
      <c r="DS109" s="945"/>
      <c r="DT109" s="945"/>
      <c r="DU109" s="946"/>
      <c r="DV109" s="947" t="s">
        <v>436</v>
      </c>
      <c r="DW109" s="945"/>
      <c r="DX109" s="945"/>
      <c r="DY109" s="945"/>
      <c r="DZ109" s="976"/>
    </row>
    <row r="110" spans="1:131" s="246" customFormat="1" ht="26.25" customHeight="1" x14ac:dyDescent="0.2">
      <c r="A110" s="847" t="s">
        <v>438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36458668</v>
      </c>
      <c r="AB110" s="938"/>
      <c r="AC110" s="938"/>
      <c r="AD110" s="938"/>
      <c r="AE110" s="939"/>
      <c r="AF110" s="940">
        <v>32494653</v>
      </c>
      <c r="AG110" s="938"/>
      <c r="AH110" s="938"/>
      <c r="AI110" s="938"/>
      <c r="AJ110" s="939"/>
      <c r="AK110" s="940">
        <v>32212115</v>
      </c>
      <c r="AL110" s="938"/>
      <c r="AM110" s="938"/>
      <c r="AN110" s="938"/>
      <c r="AO110" s="939"/>
      <c r="AP110" s="941">
        <v>13.3</v>
      </c>
      <c r="AQ110" s="942"/>
      <c r="AR110" s="942"/>
      <c r="AS110" s="942"/>
      <c r="AT110" s="943"/>
      <c r="AU110" s="977" t="s">
        <v>73</v>
      </c>
      <c r="AV110" s="978"/>
      <c r="AW110" s="978"/>
      <c r="AX110" s="978"/>
      <c r="AY110" s="978"/>
      <c r="AZ110" s="903" t="s">
        <v>439</v>
      </c>
      <c r="BA110" s="848"/>
      <c r="BB110" s="848"/>
      <c r="BC110" s="848"/>
      <c r="BD110" s="848"/>
      <c r="BE110" s="848"/>
      <c r="BF110" s="848"/>
      <c r="BG110" s="848"/>
      <c r="BH110" s="848"/>
      <c r="BI110" s="848"/>
      <c r="BJ110" s="848"/>
      <c r="BK110" s="848"/>
      <c r="BL110" s="848"/>
      <c r="BM110" s="848"/>
      <c r="BN110" s="848"/>
      <c r="BO110" s="848"/>
      <c r="BP110" s="849"/>
      <c r="BQ110" s="904">
        <v>869812336</v>
      </c>
      <c r="BR110" s="885"/>
      <c r="BS110" s="885"/>
      <c r="BT110" s="885"/>
      <c r="BU110" s="885"/>
      <c r="BV110" s="885">
        <v>875098408</v>
      </c>
      <c r="BW110" s="885"/>
      <c r="BX110" s="885"/>
      <c r="BY110" s="885"/>
      <c r="BZ110" s="885"/>
      <c r="CA110" s="885">
        <v>878632372</v>
      </c>
      <c r="CB110" s="885"/>
      <c r="CC110" s="885"/>
      <c r="CD110" s="885"/>
      <c r="CE110" s="885"/>
      <c r="CF110" s="909">
        <v>363.7</v>
      </c>
      <c r="CG110" s="910"/>
      <c r="CH110" s="910"/>
      <c r="CI110" s="910"/>
      <c r="CJ110" s="910"/>
      <c r="CK110" s="973" t="s">
        <v>440</v>
      </c>
      <c r="CL110" s="859"/>
      <c r="CM110" s="934" t="s">
        <v>441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12631670</v>
      </c>
      <c r="DH110" s="885"/>
      <c r="DI110" s="885"/>
      <c r="DJ110" s="885"/>
      <c r="DK110" s="885"/>
      <c r="DL110" s="885">
        <v>11081015</v>
      </c>
      <c r="DM110" s="885"/>
      <c r="DN110" s="885"/>
      <c r="DO110" s="885"/>
      <c r="DP110" s="885"/>
      <c r="DQ110" s="885">
        <v>9705246</v>
      </c>
      <c r="DR110" s="885"/>
      <c r="DS110" s="885"/>
      <c r="DT110" s="885"/>
      <c r="DU110" s="885"/>
      <c r="DV110" s="886">
        <v>4</v>
      </c>
      <c r="DW110" s="886"/>
      <c r="DX110" s="886"/>
      <c r="DY110" s="886"/>
      <c r="DZ110" s="887"/>
    </row>
    <row r="111" spans="1:131" s="246" customFormat="1" ht="26.25" customHeight="1" x14ac:dyDescent="0.2">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418</v>
      </c>
      <c r="AB111" s="966"/>
      <c r="AC111" s="966"/>
      <c r="AD111" s="966"/>
      <c r="AE111" s="967"/>
      <c r="AF111" s="968" t="s">
        <v>127</v>
      </c>
      <c r="AG111" s="966"/>
      <c r="AH111" s="966"/>
      <c r="AI111" s="966"/>
      <c r="AJ111" s="967"/>
      <c r="AK111" s="968" t="s">
        <v>418</v>
      </c>
      <c r="AL111" s="966"/>
      <c r="AM111" s="966"/>
      <c r="AN111" s="966"/>
      <c r="AO111" s="967"/>
      <c r="AP111" s="969" t="s">
        <v>127</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22036432</v>
      </c>
      <c r="BR111" s="857"/>
      <c r="BS111" s="857"/>
      <c r="BT111" s="857"/>
      <c r="BU111" s="857"/>
      <c r="BV111" s="857">
        <v>19741463</v>
      </c>
      <c r="BW111" s="857"/>
      <c r="BX111" s="857"/>
      <c r="BY111" s="857"/>
      <c r="BZ111" s="857"/>
      <c r="CA111" s="857">
        <v>17782698</v>
      </c>
      <c r="CB111" s="857"/>
      <c r="CC111" s="857"/>
      <c r="CD111" s="857"/>
      <c r="CE111" s="857"/>
      <c r="CF111" s="918">
        <v>7.4</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v>4031262</v>
      </c>
      <c r="DH111" s="857"/>
      <c r="DI111" s="857"/>
      <c r="DJ111" s="857"/>
      <c r="DK111" s="857"/>
      <c r="DL111" s="857">
        <v>3645769</v>
      </c>
      <c r="DM111" s="857"/>
      <c r="DN111" s="857"/>
      <c r="DO111" s="857"/>
      <c r="DP111" s="857"/>
      <c r="DQ111" s="857">
        <v>3259427</v>
      </c>
      <c r="DR111" s="857"/>
      <c r="DS111" s="857"/>
      <c r="DT111" s="857"/>
      <c r="DU111" s="857"/>
      <c r="DV111" s="834">
        <v>1.3</v>
      </c>
      <c r="DW111" s="834"/>
      <c r="DX111" s="834"/>
      <c r="DY111" s="834"/>
      <c r="DZ111" s="835"/>
    </row>
    <row r="112" spans="1:131" s="246" customFormat="1" ht="26.25" customHeight="1" x14ac:dyDescent="0.2">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21229948</v>
      </c>
      <c r="AB112" s="820"/>
      <c r="AC112" s="820"/>
      <c r="AD112" s="820"/>
      <c r="AE112" s="821"/>
      <c r="AF112" s="822">
        <v>22042137</v>
      </c>
      <c r="AG112" s="820"/>
      <c r="AH112" s="820"/>
      <c r="AI112" s="820"/>
      <c r="AJ112" s="821"/>
      <c r="AK112" s="822">
        <v>23321754</v>
      </c>
      <c r="AL112" s="820"/>
      <c r="AM112" s="820"/>
      <c r="AN112" s="820"/>
      <c r="AO112" s="821"/>
      <c r="AP112" s="867">
        <v>9.6999999999999993</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124532030</v>
      </c>
      <c r="BR112" s="857"/>
      <c r="BS112" s="857"/>
      <c r="BT112" s="857"/>
      <c r="BU112" s="857"/>
      <c r="BV112" s="857">
        <v>111364555</v>
      </c>
      <c r="BW112" s="857"/>
      <c r="BX112" s="857"/>
      <c r="BY112" s="857"/>
      <c r="BZ112" s="857"/>
      <c r="CA112" s="857">
        <v>101510046</v>
      </c>
      <c r="CB112" s="857"/>
      <c r="CC112" s="857"/>
      <c r="CD112" s="857"/>
      <c r="CE112" s="857"/>
      <c r="CF112" s="918">
        <v>42</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418</v>
      </c>
      <c r="DH112" s="857"/>
      <c r="DI112" s="857"/>
      <c r="DJ112" s="857"/>
      <c r="DK112" s="857"/>
      <c r="DL112" s="857" t="s">
        <v>127</v>
      </c>
      <c r="DM112" s="857"/>
      <c r="DN112" s="857"/>
      <c r="DO112" s="857"/>
      <c r="DP112" s="857"/>
      <c r="DQ112" s="857" t="s">
        <v>418</v>
      </c>
      <c r="DR112" s="857"/>
      <c r="DS112" s="857"/>
      <c r="DT112" s="857"/>
      <c r="DU112" s="857"/>
      <c r="DV112" s="834" t="s">
        <v>127</v>
      </c>
      <c r="DW112" s="834"/>
      <c r="DX112" s="834"/>
      <c r="DY112" s="834"/>
      <c r="DZ112" s="835"/>
    </row>
    <row r="113" spans="1:130" s="246" customFormat="1" ht="26.25" customHeight="1" x14ac:dyDescent="0.2">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9411834</v>
      </c>
      <c r="AB113" s="966"/>
      <c r="AC113" s="966"/>
      <c r="AD113" s="966"/>
      <c r="AE113" s="967"/>
      <c r="AF113" s="968">
        <v>8703886</v>
      </c>
      <c r="AG113" s="966"/>
      <c r="AH113" s="966"/>
      <c r="AI113" s="966"/>
      <c r="AJ113" s="967"/>
      <c r="AK113" s="968">
        <v>8214431</v>
      </c>
      <c r="AL113" s="966"/>
      <c r="AM113" s="966"/>
      <c r="AN113" s="966"/>
      <c r="AO113" s="967"/>
      <c r="AP113" s="969">
        <v>3.4</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t="s">
        <v>127</v>
      </c>
      <c r="BR113" s="857"/>
      <c r="BS113" s="857"/>
      <c r="BT113" s="857"/>
      <c r="BU113" s="857"/>
      <c r="BV113" s="857" t="s">
        <v>418</v>
      </c>
      <c r="BW113" s="857"/>
      <c r="BX113" s="857"/>
      <c r="BY113" s="857"/>
      <c r="BZ113" s="857"/>
      <c r="CA113" s="857" t="s">
        <v>127</v>
      </c>
      <c r="CB113" s="857"/>
      <c r="CC113" s="857"/>
      <c r="CD113" s="857"/>
      <c r="CE113" s="857"/>
      <c r="CF113" s="918" t="s">
        <v>418</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418</v>
      </c>
      <c r="DM113" s="820"/>
      <c r="DN113" s="820"/>
      <c r="DO113" s="820"/>
      <c r="DP113" s="821"/>
      <c r="DQ113" s="822" t="s">
        <v>127</v>
      </c>
      <c r="DR113" s="820"/>
      <c r="DS113" s="820"/>
      <c r="DT113" s="820"/>
      <c r="DU113" s="821"/>
      <c r="DV113" s="867" t="s">
        <v>418</v>
      </c>
      <c r="DW113" s="868"/>
      <c r="DX113" s="868"/>
      <c r="DY113" s="868"/>
      <c r="DZ113" s="869"/>
    </row>
    <row r="114" spans="1:130" s="246" customFormat="1" ht="26.25" customHeight="1" x14ac:dyDescent="0.2">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127</v>
      </c>
      <c r="AB114" s="820"/>
      <c r="AC114" s="820"/>
      <c r="AD114" s="820"/>
      <c r="AE114" s="821"/>
      <c r="AF114" s="822" t="s">
        <v>127</v>
      </c>
      <c r="AG114" s="820"/>
      <c r="AH114" s="820"/>
      <c r="AI114" s="820"/>
      <c r="AJ114" s="821"/>
      <c r="AK114" s="822" t="s">
        <v>418</v>
      </c>
      <c r="AL114" s="820"/>
      <c r="AM114" s="820"/>
      <c r="AN114" s="820"/>
      <c r="AO114" s="821"/>
      <c r="AP114" s="867" t="s">
        <v>418</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57774400</v>
      </c>
      <c r="BR114" s="857"/>
      <c r="BS114" s="857"/>
      <c r="BT114" s="857"/>
      <c r="BU114" s="857"/>
      <c r="BV114" s="857">
        <v>93339115</v>
      </c>
      <c r="BW114" s="857"/>
      <c r="BX114" s="857"/>
      <c r="BY114" s="857"/>
      <c r="BZ114" s="857"/>
      <c r="CA114" s="857">
        <v>90131881</v>
      </c>
      <c r="CB114" s="857"/>
      <c r="CC114" s="857"/>
      <c r="CD114" s="857"/>
      <c r="CE114" s="857"/>
      <c r="CF114" s="918">
        <v>37.299999999999997</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418</v>
      </c>
      <c r="DR114" s="820"/>
      <c r="DS114" s="820"/>
      <c r="DT114" s="820"/>
      <c r="DU114" s="821"/>
      <c r="DV114" s="867" t="s">
        <v>418</v>
      </c>
      <c r="DW114" s="868"/>
      <c r="DX114" s="868"/>
      <c r="DY114" s="868"/>
      <c r="DZ114" s="869"/>
    </row>
    <row r="115" spans="1:130" s="246" customFormat="1" ht="26.25" customHeight="1" x14ac:dyDescent="0.2">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1658158</v>
      </c>
      <c r="AB115" s="966"/>
      <c r="AC115" s="966"/>
      <c r="AD115" s="966"/>
      <c r="AE115" s="967"/>
      <c r="AF115" s="968">
        <v>1724399</v>
      </c>
      <c r="AG115" s="966"/>
      <c r="AH115" s="966"/>
      <c r="AI115" s="966"/>
      <c r="AJ115" s="967"/>
      <c r="AK115" s="968">
        <v>1671305</v>
      </c>
      <c r="AL115" s="966"/>
      <c r="AM115" s="966"/>
      <c r="AN115" s="966"/>
      <c r="AO115" s="967"/>
      <c r="AP115" s="969">
        <v>0.7</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v>249411</v>
      </c>
      <c r="BR115" s="857"/>
      <c r="BS115" s="857"/>
      <c r="BT115" s="857"/>
      <c r="BU115" s="857"/>
      <c r="BV115" s="857">
        <v>390854</v>
      </c>
      <c r="BW115" s="857"/>
      <c r="BX115" s="857"/>
      <c r="BY115" s="857"/>
      <c r="BZ115" s="857"/>
      <c r="CA115" s="857">
        <v>347346</v>
      </c>
      <c r="CB115" s="857"/>
      <c r="CC115" s="857"/>
      <c r="CD115" s="857"/>
      <c r="CE115" s="857"/>
      <c r="CF115" s="918">
        <v>0.1</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418</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2">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5374</v>
      </c>
      <c r="AB116" s="820"/>
      <c r="AC116" s="820"/>
      <c r="AD116" s="820"/>
      <c r="AE116" s="821"/>
      <c r="AF116" s="822">
        <v>3608</v>
      </c>
      <c r="AG116" s="820"/>
      <c r="AH116" s="820"/>
      <c r="AI116" s="820"/>
      <c r="AJ116" s="821"/>
      <c r="AK116" s="822">
        <v>3639</v>
      </c>
      <c r="AL116" s="820"/>
      <c r="AM116" s="820"/>
      <c r="AN116" s="820"/>
      <c r="AO116" s="821"/>
      <c r="AP116" s="867">
        <v>0</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418</v>
      </c>
      <c r="DR116" s="820"/>
      <c r="DS116" s="820"/>
      <c r="DT116" s="820"/>
      <c r="DU116" s="821"/>
      <c r="DV116" s="867" t="s">
        <v>127</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68763982</v>
      </c>
      <c r="AB117" s="952"/>
      <c r="AC117" s="952"/>
      <c r="AD117" s="952"/>
      <c r="AE117" s="953"/>
      <c r="AF117" s="954">
        <v>64968683</v>
      </c>
      <c r="AG117" s="952"/>
      <c r="AH117" s="952"/>
      <c r="AI117" s="952"/>
      <c r="AJ117" s="953"/>
      <c r="AK117" s="954">
        <v>65423244</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464</v>
      </c>
      <c r="DR117" s="820"/>
      <c r="DS117" s="820"/>
      <c r="DT117" s="820"/>
      <c r="DU117" s="821"/>
      <c r="DV117" s="867" t="s">
        <v>127</v>
      </c>
      <c r="DW117" s="868"/>
      <c r="DX117" s="868"/>
      <c r="DY117" s="868"/>
      <c r="DZ117" s="869"/>
    </row>
    <row r="118" spans="1:130" s="246" customFormat="1" ht="26.25" customHeight="1" x14ac:dyDescent="0.2">
      <c r="A118" s="944" t="s">
        <v>437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435</v>
      </c>
      <c r="AB118" s="945"/>
      <c r="AC118" s="945"/>
      <c r="AD118" s="945"/>
      <c r="AE118" s="946"/>
      <c r="AF118" s="947" t="s">
        <v>305</v>
      </c>
      <c r="AG118" s="945"/>
      <c r="AH118" s="945"/>
      <c r="AI118" s="945"/>
      <c r="AJ118" s="946"/>
      <c r="AK118" s="947" t="s">
        <v>304</v>
      </c>
      <c r="AL118" s="945"/>
      <c r="AM118" s="945"/>
      <c r="AN118" s="945"/>
      <c r="AO118" s="946"/>
      <c r="AP118" s="948" t="s">
        <v>436</v>
      </c>
      <c r="AQ118" s="949"/>
      <c r="AR118" s="949"/>
      <c r="AS118" s="949"/>
      <c r="AT118" s="950"/>
      <c r="AU118" s="979"/>
      <c r="AV118" s="980"/>
      <c r="AW118" s="980"/>
      <c r="AX118" s="980"/>
      <c r="AY118" s="980"/>
      <c r="AZ118" s="922" t="s">
        <v>465</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464</v>
      </c>
      <c r="DW118" s="868"/>
      <c r="DX118" s="868"/>
      <c r="DY118" s="868"/>
      <c r="DZ118" s="869"/>
    </row>
    <row r="119" spans="1:130" s="246" customFormat="1" ht="26.25" customHeight="1" x14ac:dyDescent="0.2">
      <c r="A119" s="858" t="s">
        <v>440</v>
      </c>
      <c r="B119" s="859"/>
      <c r="C119" s="934" t="s">
        <v>441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1035223</v>
      </c>
      <c r="AB119" s="938"/>
      <c r="AC119" s="938"/>
      <c r="AD119" s="938"/>
      <c r="AE119" s="939"/>
      <c r="AF119" s="940">
        <v>1108151</v>
      </c>
      <c r="AG119" s="938"/>
      <c r="AH119" s="938"/>
      <c r="AI119" s="938"/>
      <c r="AJ119" s="939"/>
      <c r="AK119" s="940">
        <v>1061607</v>
      </c>
      <c r="AL119" s="938"/>
      <c r="AM119" s="938"/>
      <c r="AN119" s="938"/>
      <c r="AO119" s="939"/>
      <c r="AP119" s="941">
        <v>0.4</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467</v>
      </c>
      <c r="BP119" s="921"/>
      <c r="BQ119" s="925">
        <v>1074404609</v>
      </c>
      <c r="BR119" s="888"/>
      <c r="BS119" s="888"/>
      <c r="BT119" s="888"/>
      <c r="BU119" s="888"/>
      <c r="BV119" s="888">
        <v>1099934395</v>
      </c>
      <c r="BW119" s="888"/>
      <c r="BX119" s="888"/>
      <c r="BY119" s="888"/>
      <c r="BZ119" s="888"/>
      <c r="CA119" s="888">
        <v>1088404343</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5373500</v>
      </c>
      <c r="DH119" s="803"/>
      <c r="DI119" s="803"/>
      <c r="DJ119" s="803"/>
      <c r="DK119" s="804"/>
      <c r="DL119" s="805">
        <v>5014679</v>
      </c>
      <c r="DM119" s="803"/>
      <c r="DN119" s="803"/>
      <c r="DO119" s="803"/>
      <c r="DP119" s="804"/>
      <c r="DQ119" s="805">
        <v>4818025</v>
      </c>
      <c r="DR119" s="803"/>
      <c r="DS119" s="803"/>
      <c r="DT119" s="803"/>
      <c r="DU119" s="804"/>
      <c r="DV119" s="891">
        <v>2</v>
      </c>
      <c r="DW119" s="892"/>
      <c r="DX119" s="892"/>
      <c r="DY119" s="892"/>
      <c r="DZ119" s="893"/>
    </row>
    <row r="120" spans="1:130" s="246" customFormat="1" ht="26.25" customHeight="1" x14ac:dyDescent="0.2">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449982</v>
      </c>
      <c r="AB120" s="820"/>
      <c r="AC120" s="820"/>
      <c r="AD120" s="820"/>
      <c r="AE120" s="821"/>
      <c r="AF120" s="822">
        <v>444755</v>
      </c>
      <c r="AG120" s="820"/>
      <c r="AH120" s="820"/>
      <c r="AI120" s="820"/>
      <c r="AJ120" s="821"/>
      <c r="AK120" s="822">
        <v>439528</v>
      </c>
      <c r="AL120" s="820"/>
      <c r="AM120" s="820"/>
      <c r="AN120" s="820"/>
      <c r="AO120" s="821"/>
      <c r="AP120" s="867">
        <v>0.2</v>
      </c>
      <c r="AQ120" s="868"/>
      <c r="AR120" s="868"/>
      <c r="AS120" s="868"/>
      <c r="AT120" s="869"/>
      <c r="AU120" s="926" t="s">
        <v>469</v>
      </c>
      <c r="AV120" s="927"/>
      <c r="AW120" s="927"/>
      <c r="AX120" s="927"/>
      <c r="AY120" s="928"/>
      <c r="AZ120" s="903" t="s">
        <v>470</v>
      </c>
      <c r="BA120" s="848"/>
      <c r="BB120" s="848"/>
      <c r="BC120" s="848"/>
      <c r="BD120" s="848"/>
      <c r="BE120" s="848"/>
      <c r="BF120" s="848"/>
      <c r="BG120" s="848"/>
      <c r="BH120" s="848"/>
      <c r="BI120" s="848"/>
      <c r="BJ120" s="848"/>
      <c r="BK120" s="848"/>
      <c r="BL120" s="848"/>
      <c r="BM120" s="848"/>
      <c r="BN120" s="848"/>
      <c r="BO120" s="848"/>
      <c r="BP120" s="849"/>
      <c r="BQ120" s="904">
        <v>224457152</v>
      </c>
      <c r="BR120" s="885"/>
      <c r="BS120" s="885"/>
      <c r="BT120" s="885"/>
      <c r="BU120" s="885"/>
      <c r="BV120" s="885">
        <v>229665887</v>
      </c>
      <c r="BW120" s="885"/>
      <c r="BX120" s="885"/>
      <c r="BY120" s="885"/>
      <c r="BZ120" s="885"/>
      <c r="CA120" s="885">
        <v>238791260</v>
      </c>
      <c r="CB120" s="885"/>
      <c r="CC120" s="885"/>
      <c r="CD120" s="885"/>
      <c r="CE120" s="885"/>
      <c r="CF120" s="909">
        <v>98.9</v>
      </c>
      <c r="CG120" s="910"/>
      <c r="CH120" s="910"/>
      <c r="CI120" s="910"/>
      <c r="CJ120" s="910"/>
      <c r="CK120" s="911" t="s">
        <v>471</v>
      </c>
      <c r="CL120" s="895"/>
      <c r="CM120" s="895"/>
      <c r="CN120" s="895"/>
      <c r="CO120" s="896"/>
      <c r="CP120" s="915" t="s">
        <v>406</v>
      </c>
      <c r="CQ120" s="916"/>
      <c r="CR120" s="916"/>
      <c r="CS120" s="916"/>
      <c r="CT120" s="916"/>
      <c r="CU120" s="916"/>
      <c r="CV120" s="916"/>
      <c r="CW120" s="916"/>
      <c r="CX120" s="916"/>
      <c r="CY120" s="916"/>
      <c r="CZ120" s="916"/>
      <c r="DA120" s="916"/>
      <c r="DB120" s="916"/>
      <c r="DC120" s="916"/>
      <c r="DD120" s="916"/>
      <c r="DE120" s="916"/>
      <c r="DF120" s="917"/>
      <c r="DG120" s="904">
        <v>63997910</v>
      </c>
      <c r="DH120" s="885"/>
      <c r="DI120" s="885"/>
      <c r="DJ120" s="885"/>
      <c r="DK120" s="885"/>
      <c r="DL120" s="885">
        <v>61674285</v>
      </c>
      <c r="DM120" s="885"/>
      <c r="DN120" s="885"/>
      <c r="DO120" s="885"/>
      <c r="DP120" s="885"/>
      <c r="DQ120" s="885">
        <v>59850283</v>
      </c>
      <c r="DR120" s="885"/>
      <c r="DS120" s="885"/>
      <c r="DT120" s="885"/>
      <c r="DU120" s="885"/>
      <c r="DV120" s="886">
        <v>24.8</v>
      </c>
      <c r="DW120" s="886"/>
      <c r="DX120" s="886"/>
      <c r="DY120" s="886"/>
      <c r="DZ120" s="887"/>
    </row>
    <row r="121" spans="1:130" s="246" customFormat="1" ht="26.25" customHeight="1" x14ac:dyDescent="0.2">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129784763</v>
      </c>
      <c r="BR121" s="857"/>
      <c r="BS121" s="857"/>
      <c r="BT121" s="857"/>
      <c r="BU121" s="857"/>
      <c r="BV121" s="857">
        <v>131054106</v>
      </c>
      <c r="BW121" s="857"/>
      <c r="BX121" s="857"/>
      <c r="BY121" s="857"/>
      <c r="BZ121" s="857"/>
      <c r="CA121" s="857">
        <v>132840063</v>
      </c>
      <c r="CB121" s="857"/>
      <c r="CC121" s="857"/>
      <c r="CD121" s="857"/>
      <c r="CE121" s="857"/>
      <c r="CF121" s="918">
        <v>55</v>
      </c>
      <c r="CG121" s="919"/>
      <c r="CH121" s="919"/>
      <c r="CI121" s="919"/>
      <c r="CJ121" s="919"/>
      <c r="CK121" s="912"/>
      <c r="CL121" s="898"/>
      <c r="CM121" s="898"/>
      <c r="CN121" s="898"/>
      <c r="CO121" s="899"/>
      <c r="CP121" s="878" t="s">
        <v>409</v>
      </c>
      <c r="CQ121" s="879"/>
      <c r="CR121" s="879"/>
      <c r="CS121" s="879"/>
      <c r="CT121" s="879"/>
      <c r="CU121" s="879"/>
      <c r="CV121" s="879"/>
      <c r="CW121" s="879"/>
      <c r="CX121" s="879"/>
      <c r="CY121" s="879"/>
      <c r="CZ121" s="879"/>
      <c r="DA121" s="879"/>
      <c r="DB121" s="879"/>
      <c r="DC121" s="879"/>
      <c r="DD121" s="879"/>
      <c r="DE121" s="879"/>
      <c r="DF121" s="880"/>
      <c r="DG121" s="856">
        <v>35399303</v>
      </c>
      <c r="DH121" s="857"/>
      <c r="DI121" s="857"/>
      <c r="DJ121" s="857"/>
      <c r="DK121" s="857"/>
      <c r="DL121" s="857">
        <v>26495416</v>
      </c>
      <c r="DM121" s="857"/>
      <c r="DN121" s="857"/>
      <c r="DO121" s="857"/>
      <c r="DP121" s="857"/>
      <c r="DQ121" s="857">
        <v>19928209</v>
      </c>
      <c r="DR121" s="857"/>
      <c r="DS121" s="857"/>
      <c r="DT121" s="857"/>
      <c r="DU121" s="857"/>
      <c r="DV121" s="834">
        <v>8.1999999999999993</v>
      </c>
      <c r="DW121" s="834"/>
      <c r="DX121" s="834"/>
      <c r="DY121" s="834"/>
      <c r="DZ121" s="835"/>
    </row>
    <row r="122" spans="1:130" s="246" customFormat="1" ht="26.25" customHeight="1" x14ac:dyDescent="0.2">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464</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500728888</v>
      </c>
      <c r="BR122" s="888"/>
      <c r="BS122" s="888"/>
      <c r="BT122" s="888"/>
      <c r="BU122" s="888"/>
      <c r="BV122" s="888">
        <v>497820654</v>
      </c>
      <c r="BW122" s="888"/>
      <c r="BX122" s="888"/>
      <c r="BY122" s="888"/>
      <c r="BZ122" s="888"/>
      <c r="CA122" s="888">
        <v>510031702</v>
      </c>
      <c r="CB122" s="888"/>
      <c r="CC122" s="888"/>
      <c r="CD122" s="888"/>
      <c r="CE122" s="888"/>
      <c r="CF122" s="889">
        <v>211.1</v>
      </c>
      <c r="CG122" s="890"/>
      <c r="CH122" s="890"/>
      <c r="CI122" s="890"/>
      <c r="CJ122" s="890"/>
      <c r="CK122" s="912"/>
      <c r="CL122" s="898"/>
      <c r="CM122" s="898"/>
      <c r="CN122" s="898"/>
      <c r="CO122" s="899"/>
      <c r="CP122" s="878" t="s">
        <v>413</v>
      </c>
      <c r="CQ122" s="879"/>
      <c r="CR122" s="879"/>
      <c r="CS122" s="879"/>
      <c r="CT122" s="879"/>
      <c r="CU122" s="879"/>
      <c r="CV122" s="879"/>
      <c r="CW122" s="879"/>
      <c r="CX122" s="879"/>
      <c r="CY122" s="879"/>
      <c r="CZ122" s="879"/>
      <c r="DA122" s="879"/>
      <c r="DB122" s="879"/>
      <c r="DC122" s="879"/>
      <c r="DD122" s="879"/>
      <c r="DE122" s="879"/>
      <c r="DF122" s="880"/>
      <c r="DG122" s="856">
        <v>13885576</v>
      </c>
      <c r="DH122" s="857"/>
      <c r="DI122" s="857"/>
      <c r="DJ122" s="857"/>
      <c r="DK122" s="857"/>
      <c r="DL122" s="857">
        <v>12534700</v>
      </c>
      <c r="DM122" s="857"/>
      <c r="DN122" s="857"/>
      <c r="DO122" s="857"/>
      <c r="DP122" s="857"/>
      <c r="DQ122" s="857">
        <v>11644093</v>
      </c>
      <c r="DR122" s="857"/>
      <c r="DS122" s="857"/>
      <c r="DT122" s="857"/>
      <c r="DU122" s="857"/>
      <c r="DV122" s="834">
        <v>4.8</v>
      </c>
      <c r="DW122" s="834"/>
      <c r="DX122" s="834"/>
      <c r="DY122" s="834"/>
      <c r="DZ122" s="835"/>
    </row>
    <row r="123" spans="1:130" s="246" customFormat="1" ht="26.25" customHeight="1" x14ac:dyDescent="0.2">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475</v>
      </c>
      <c r="BP123" s="921"/>
      <c r="BQ123" s="875">
        <v>854970803</v>
      </c>
      <c r="BR123" s="876"/>
      <c r="BS123" s="876"/>
      <c r="BT123" s="876"/>
      <c r="BU123" s="876"/>
      <c r="BV123" s="876">
        <v>858540647</v>
      </c>
      <c r="BW123" s="876"/>
      <c r="BX123" s="876"/>
      <c r="BY123" s="876"/>
      <c r="BZ123" s="876"/>
      <c r="CA123" s="876">
        <v>881663025</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v>5245930</v>
      </c>
      <c r="DH123" s="820"/>
      <c r="DI123" s="820"/>
      <c r="DJ123" s="820"/>
      <c r="DK123" s="821"/>
      <c r="DL123" s="822">
        <v>5507379</v>
      </c>
      <c r="DM123" s="820"/>
      <c r="DN123" s="820"/>
      <c r="DO123" s="820"/>
      <c r="DP123" s="821"/>
      <c r="DQ123" s="822">
        <v>5540661</v>
      </c>
      <c r="DR123" s="820"/>
      <c r="DS123" s="820"/>
      <c r="DT123" s="820"/>
      <c r="DU123" s="821"/>
      <c r="DV123" s="867">
        <v>2.2999999999999998</v>
      </c>
      <c r="DW123" s="868"/>
      <c r="DX123" s="868"/>
      <c r="DY123" s="868"/>
      <c r="DZ123" s="869"/>
    </row>
    <row r="124" spans="1:130" s="246" customFormat="1" ht="26.25" customHeight="1" thickBot="1" x14ac:dyDescent="0.25">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108.5</v>
      </c>
      <c r="BR124" s="874"/>
      <c r="BS124" s="874"/>
      <c r="BT124" s="874"/>
      <c r="BU124" s="874"/>
      <c r="BV124" s="874">
        <v>101.1</v>
      </c>
      <c r="BW124" s="874"/>
      <c r="BX124" s="874"/>
      <c r="BY124" s="874"/>
      <c r="BZ124" s="874"/>
      <c r="CA124" s="874">
        <v>85.5</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6003311</v>
      </c>
      <c r="DH124" s="803"/>
      <c r="DI124" s="803"/>
      <c r="DJ124" s="803"/>
      <c r="DK124" s="804"/>
      <c r="DL124" s="805">
        <v>5152775</v>
      </c>
      <c r="DM124" s="803"/>
      <c r="DN124" s="803"/>
      <c r="DO124" s="803"/>
      <c r="DP124" s="804"/>
      <c r="DQ124" s="805">
        <v>4546800</v>
      </c>
      <c r="DR124" s="803"/>
      <c r="DS124" s="803"/>
      <c r="DT124" s="803"/>
      <c r="DU124" s="804"/>
      <c r="DV124" s="891">
        <v>1.9</v>
      </c>
      <c r="DW124" s="892"/>
      <c r="DX124" s="892"/>
      <c r="DY124" s="892"/>
      <c r="DZ124" s="893"/>
    </row>
    <row r="125" spans="1:130" s="246" customFormat="1" ht="26.25" customHeight="1" x14ac:dyDescent="0.2">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464</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5">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171696</v>
      </c>
      <c r="AB126" s="820"/>
      <c r="AC126" s="820"/>
      <c r="AD126" s="820"/>
      <c r="AE126" s="821"/>
      <c r="AF126" s="822">
        <v>170587</v>
      </c>
      <c r="AG126" s="820"/>
      <c r="AH126" s="820"/>
      <c r="AI126" s="820"/>
      <c r="AJ126" s="821"/>
      <c r="AK126" s="822">
        <v>169477</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2">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1257</v>
      </c>
      <c r="AB127" s="820"/>
      <c r="AC127" s="820"/>
      <c r="AD127" s="820"/>
      <c r="AE127" s="821"/>
      <c r="AF127" s="822">
        <v>906</v>
      </c>
      <c r="AG127" s="820"/>
      <c r="AH127" s="820"/>
      <c r="AI127" s="820"/>
      <c r="AJ127" s="821"/>
      <c r="AK127" s="822">
        <v>693</v>
      </c>
      <c r="AL127" s="820"/>
      <c r="AM127" s="820"/>
      <c r="AN127" s="820"/>
      <c r="AO127" s="821"/>
      <c r="AP127" s="867">
        <v>0</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5">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13397898</v>
      </c>
      <c r="AB128" s="841"/>
      <c r="AC128" s="841"/>
      <c r="AD128" s="841"/>
      <c r="AE128" s="842"/>
      <c r="AF128" s="843">
        <v>15063108</v>
      </c>
      <c r="AG128" s="841"/>
      <c r="AH128" s="841"/>
      <c r="AI128" s="841"/>
      <c r="AJ128" s="842"/>
      <c r="AK128" s="843">
        <v>15731314</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491</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v>249411</v>
      </c>
      <c r="DH128" s="831"/>
      <c r="DI128" s="831"/>
      <c r="DJ128" s="831"/>
      <c r="DK128" s="831"/>
      <c r="DL128" s="831">
        <v>390854</v>
      </c>
      <c r="DM128" s="831"/>
      <c r="DN128" s="831"/>
      <c r="DO128" s="831"/>
      <c r="DP128" s="831"/>
      <c r="DQ128" s="831">
        <v>347346</v>
      </c>
      <c r="DR128" s="831"/>
      <c r="DS128" s="831"/>
      <c r="DT128" s="831"/>
      <c r="DU128" s="831"/>
      <c r="DV128" s="832">
        <v>0.1</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238045947</v>
      </c>
      <c r="AB129" s="820"/>
      <c r="AC129" s="820"/>
      <c r="AD129" s="820"/>
      <c r="AE129" s="821"/>
      <c r="AF129" s="822">
        <v>274096100</v>
      </c>
      <c r="AG129" s="820"/>
      <c r="AH129" s="820"/>
      <c r="AI129" s="820"/>
      <c r="AJ129" s="821"/>
      <c r="AK129" s="822">
        <v>276712919</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127</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35939750</v>
      </c>
      <c r="AB130" s="820"/>
      <c r="AC130" s="820"/>
      <c r="AD130" s="820"/>
      <c r="AE130" s="821"/>
      <c r="AF130" s="822">
        <v>35491300</v>
      </c>
      <c r="AG130" s="820"/>
      <c r="AH130" s="820"/>
      <c r="AI130" s="820"/>
      <c r="AJ130" s="821"/>
      <c r="AK130" s="822">
        <v>35157417</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7.2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202106197</v>
      </c>
      <c r="AB131" s="803"/>
      <c r="AC131" s="803"/>
      <c r="AD131" s="803"/>
      <c r="AE131" s="804"/>
      <c r="AF131" s="805">
        <v>238604800</v>
      </c>
      <c r="AG131" s="803"/>
      <c r="AH131" s="803"/>
      <c r="AI131" s="803"/>
      <c r="AJ131" s="804"/>
      <c r="AK131" s="805">
        <v>241555502</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v>85.5</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9.6119437639999994</v>
      </c>
      <c r="AB132" s="783"/>
      <c r="AC132" s="783"/>
      <c r="AD132" s="783"/>
      <c r="AE132" s="784"/>
      <c r="AF132" s="785">
        <v>6.0410667910000004</v>
      </c>
      <c r="AG132" s="783"/>
      <c r="AH132" s="783"/>
      <c r="AI132" s="783"/>
      <c r="AJ132" s="784"/>
      <c r="AK132" s="785">
        <v>6.0170490340000002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9.3000000000000007</v>
      </c>
      <c r="AB133" s="762"/>
      <c r="AC133" s="762"/>
      <c r="AD133" s="762"/>
      <c r="AE133" s="763"/>
      <c r="AF133" s="761">
        <v>8.1999999999999993</v>
      </c>
      <c r="AG133" s="762"/>
      <c r="AH133" s="762"/>
      <c r="AI133" s="762"/>
      <c r="AJ133" s="763"/>
      <c r="AK133" s="761">
        <v>7.2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r89U53cL4FLkmPSQNQzLo3hixaz4N/EnvqGYSgBkxAnG3KKe6MZmxWSWU8jOsWxBm+5lM7GyxAJeLFxj9G37A==" saltValue="BrobR+b84onulqj4TouK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503</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HATvA0UD5qa1ocwNEDqU+xhRlioOiLwX0swiMhEe4BYTHB4EgpywxnUceqdte8tOmKrHWzPTKeS/pianhupQmQ==" saltValue="/6QhZJTRtOkSIbWGyQA2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iojxIZZRBInenHrgCuPn4BYUKmb2jmj/TAcJi6xxKN17OPLx7qDEWyaDwRI+ajLrO/aIewnKpecvmEsbumGTQ==" saltValue="GfkJMvpYMV40Y8JNn1z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506</v>
      </c>
      <c r="AP7" s="303"/>
      <c r="AQ7" s="304" t="s">
        <v>507</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508</v>
      </c>
      <c r="AQ8" s="310" t="s">
        <v>509</v>
      </c>
      <c r="AR8" s="311" t="s">
        <v>510</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511</v>
      </c>
      <c r="AL9" s="1189"/>
      <c r="AM9" s="1189"/>
      <c r="AN9" s="1190"/>
      <c r="AO9" s="312">
        <v>111222289</v>
      </c>
      <c r="AP9" s="312">
        <v>104671</v>
      </c>
      <c r="AQ9" s="313">
        <v>103123</v>
      </c>
      <c r="AR9" s="314">
        <v>1.5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512</v>
      </c>
      <c r="AL10" s="1189"/>
      <c r="AM10" s="1189"/>
      <c r="AN10" s="1190"/>
      <c r="AO10" s="315">
        <v>1780017</v>
      </c>
      <c r="AP10" s="315">
        <v>1675</v>
      </c>
      <c r="AQ10" s="316">
        <v>1485</v>
      </c>
      <c r="AR10" s="317">
        <v>12.8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513</v>
      </c>
      <c r="AL11" s="1189"/>
      <c r="AM11" s="1189"/>
      <c r="AN11" s="1190"/>
      <c r="AO11" s="315">
        <v>191</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514</v>
      </c>
      <c r="AL12" s="1189"/>
      <c r="AM12" s="1189"/>
      <c r="AN12" s="1190"/>
      <c r="AO12" s="315">
        <v>5443760</v>
      </c>
      <c r="AP12" s="315">
        <v>5123</v>
      </c>
      <c r="AQ12" s="316">
        <v>1206</v>
      </c>
      <c r="AR12" s="317">
        <v>324.8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515</v>
      </c>
      <c r="AL13" s="1189"/>
      <c r="AM13" s="1189"/>
      <c r="AN13" s="1190"/>
      <c r="AO13" s="315" t="s">
        <v>516</v>
      </c>
      <c r="AP13" s="315" t="s">
        <v>516</v>
      </c>
      <c r="AQ13" s="316">
        <v>5</v>
      </c>
      <c r="AR13" s="317" t="s">
        <v>516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517</v>
      </c>
      <c r="AL14" s="1189"/>
      <c r="AM14" s="1189"/>
      <c r="AN14" s="1190"/>
      <c r="AO14" s="315">
        <v>2695411</v>
      </c>
      <c r="AP14" s="315">
        <v>2537</v>
      </c>
      <c r="AQ14" s="316">
        <v>1897</v>
      </c>
      <c r="AR14" s="317">
        <v>33.700000000000003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518</v>
      </c>
      <c r="AL15" s="1189"/>
      <c r="AM15" s="1189"/>
      <c r="AN15" s="1190"/>
      <c r="AO15" s="315">
        <v>1102211</v>
      </c>
      <c r="AP15" s="315">
        <v>1037</v>
      </c>
      <c r="AQ15" s="316">
        <v>1181</v>
      </c>
      <c r="AR15" s="317">
        <v>-12.2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519</v>
      </c>
      <c r="AL16" s="1192"/>
      <c r="AM16" s="1192"/>
      <c r="AN16" s="1193"/>
      <c r="AO16" s="315">
        <v>-8670811</v>
      </c>
      <c r="AP16" s="315">
        <v>-8160</v>
      </c>
      <c r="AQ16" s="316">
        <v>-7816</v>
      </c>
      <c r="AR16" s="317">
        <v>4.4000000000000004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113573068</v>
      </c>
      <c r="AP17" s="315">
        <v>106884</v>
      </c>
      <c r="AQ17" s="316">
        <v>101211</v>
      </c>
      <c r="AR17" s="317">
        <v>5.6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524</v>
      </c>
      <c r="AL21" s="1186"/>
      <c r="AM21" s="1186"/>
      <c r="AN21" s="1187"/>
      <c r="AO21" s="327">
        <v>10.94</v>
      </c>
      <c r="AP21" s="328">
        <v>10.74</v>
      </c>
      <c r="AQ21" s="329">
        <v>0.2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525</v>
      </c>
      <c r="AL22" s="1186"/>
      <c r="AM22" s="1186"/>
      <c r="AN22" s="1187"/>
      <c r="AO22" s="332">
        <v>102.4</v>
      </c>
      <c r="AP22" s="333">
        <v>99.9</v>
      </c>
      <c r="AQ22" s="334">
        <v>2.5</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506</v>
      </c>
      <c r="AP30" s="303"/>
      <c r="AQ30" s="304" t="s">
        <v>507</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529</v>
      </c>
      <c r="AL32" s="1177"/>
      <c r="AM32" s="1177"/>
      <c r="AN32" s="1178"/>
      <c r="AO32" s="342">
        <v>32212115</v>
      </c>
      <c r="AP32" s="342">
        <v>30315</v>
      </c>
      <c r="AQ32" s="343">
        <v>32293</v>
      </c>
      <c r="AR32" s="344">
        <v>-6.1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530</v>
      </c>
      <c r="AL33" s="1177"/>
      <c r="AM33" s="1177"/>
      <c r="AN33" s="1178"/>
      <c r="AO33" s="342" t="s">
        <v>516</v>
      </c>
      <c r="AP33" s="342" t="s">
        <v>516</v>
      </c>
      <c r="AQ33" s="343">
        <v>2903</v>
      </c>
      <c r="AR33" s="344" t="s">
        <v>516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531</v>
      </c>
      <c r="AL34" s="1177"/>
      <c r="AM34" s="1177"/>
      <c r="AN34" s="1178"/>
      <c r="AO34" s="342">
        <v>23321754</v>
      </c>
      <c r="AP34" s="342">
        <v>21948</v>
      </c>
      <c r="AQ34" s="343">
        <v>20757</v>
      </c>
      <c r="AR34" s="344">
        <v>5.7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532</v>
      </c>
      <c r="AL35" s="1177"/>
      <c r="AM35" s="1177"/>
      <c r="AN35" s="1178"/>
      <c r="AO35" s="342">
        <v>8214431</v>
      </c>
      <c r="AP35" s="342">
        <v>7731</v>
      </c>
      <c r="AQ35" s="343">
        <v>11103</v>
      </c>
      <c r="AR35" s="344">
        <v>-30.4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533</v>
      </c>
      <c r="AL36" s="1177"/>
      <c r="AM36" s="1177"/>
      <c r="AN36" s="1178"/>
      <c r="AO36" s="342" t="s">
        <v>516</v>
      </c>
      <c r="AP36" s="342" t="s">
        <v>516</v>
      </c>
      <c r="AQ36" s="343">
        <v>186</v>
      </c>
      <c r="AR36" s="344" t="s">
        <v>516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534</v>
      </c>
      <c r="AL37" s="1177"/>
      <c r="AM37" s="1177"/>
      <c r="AN37" s="1178"/>
      <c r="AO37" s="342">
        <v>1671305</v>
      </c>
      <c r="AP37" s="342">
        <v>1573</v>
      </c>
      <c r="AQ37" s="343">
        <v>1195</v>
      </c>
      <c r="AR37" s="344">
        <v>31.6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535</v>
      </c>
      <c r="AL38" s="1180"/>
      <c r="AM38" s="1180"/>
      <c r="AN38" s="1181"/>
      <c r="AO38" s="345">
        <v>3639</v>
      </c>
      <c r="AP38" s="345">
        <v>3</v>
      </c>
      <c r="AQ38" s="346">
        <v>0</v>
      </c>
      <c r="AR38" s="334">
        <v>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536</v>
      </c>
      <c r="AL39" s="1180"/>
      <c r="AM39" s="1180"/>
      <c r="AN39" s="1181"/>
      <c r="AO39" s="342">
        <v>-15731314</v>
      </c>
      <c r="AP39" s="342">
        <v>-14805</v>
      </c>
      <c r="AQ39" s="343">
        <v>-17395</v>
      </c>
      <c r="AR39" s="344">
        <v>-14.9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537</v>
      </c>
      <c r="AL40" s="1177"/>
      <c r="AM40" s="1177"/>
      <c r="AN40" s="1178"/>
      <c r="AO40" s="342">
        <v>-35157417</v>
      </c>
      <c r="AP40" s="342">
        <v>-33087</v>
      </c>
      <c r="AQ40" s="343">
        <v>-33490</v>
      </c>
      <c r="AR40" s="344">
        <v>-1.2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14534513</v>
      </c>
      <c r="AP41" s="342">
        <v>13678</v>
      </c>
      <c r="AQ41" s="343">
        <v>17551</v>
      </c>
      <c r="AR41" s="344">
        <v>-22.1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506</v>
      </c>
      <c r="AN49" s="1171" t="s">
        <v>541</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542</v>
      </c>
      <c r="AO50" s="359" t="s">
        <v>543</v>
      </c>
      <c r="AP50" s="360" t="s">
        <v>544</v>
      </c>
      <c r="AQ50" s="361" t="s">
        <v>545</v>
      </c>
      <c r="AR50" s="362" t="s">
        <v>546</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110669169</v>
      </c>
      <c r="AN51" s="364">
        <v>105048</v>
      </c>
      <c r="AO51" s="365">
        <v>31.5</v>
      </c>
      <c r="AP51" s="366">
        <v>53572</v>
      </c>
      <c r="AQ51" s="367">
        <v>5.4</v>
      </c>
      <c r="AR51" s="368">
        <v>26.1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26486868</v>
      </c>
      <c r="AN52" s="372">
        <v>25142</v>
      </c>
      <c r="AO52" s="373">
        <v>34.299999999999997</v>
      </c>
      <c r="AP52" s="374">
        <v>25259</v>
      </c>
      <c r="AQ52" s="375">
        <v>11.8</v>
      </c>
      <c r="AR52" s="376">
        <v>22.5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94366546</v>
      </c>
      <c r="AN53" s="364">
        <v>89320</v>
      </c>
      <c r="AO53" s="365">
        <v>-15</v>
      </c>
      <c r="AP53" s="366">
        <v>51898</v>
      </c>
      <c r="AQ53" s="367">
        <v>-3.1</v>
      </c>
      <c r="AR53" s="368">
        <v>-11.9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29781434</v>
      </c>
      <c r="AN54" s="372">
        <v>28189</v>
      </c>
      <c r="AO54" s="373">
        <v>12.1</v>
      </c>
      <c r="AP54" s="374">
        <v>25986</v>
      </c>
      <c r="AQ54" s="375">
        <v>2.9</v>
      </c>
      <c r="AR54" s="376">
        <v>9.1999999999999993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57779652</v>
      </c>
      <c r="AN55" s="364">
        <v>54585</v>
      </c>
      <c r="AO55" s="365">
        <v>-38.9</v>
      </c>
      <c r="AP55" s="366">
        <v>51684</v>
      </c>
      <c r="AQ55" s="367">
        <v>-0.4</v>
      </c>
      <c r="AR55" s="368">
        <v>-38.5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26641064</v>
      </c>
      <c r="AN56" s="372">
        <v>25168</v>
      </c>
      <c r="AO56" s="373">
        <v>-10.7</v>
      </c>
      <c r="AP56" s="374">
        <v>26671</v>
      </c>
      <c r="AQ56" s="375">
        <v>2.6</v>
      </c>
      <c r="AR56" s="376">
        <v>-13.3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59659809</v>
      </c>
      <c r="AN57" s="364">
        <v>56254</v>
      </c>
      <c r="AO57" s="365">
        <v>3.1</v>
      </c>
      <c r="AP57" s="366">
        <v>52897</v>
      </c>
      <c r="AQ57" s="367">
        <v>2.2999999999999998</v>
      </c>
      <c r="AR57" s="368">
        <v>0.8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30273224</v>
      </c>
      <c r="AN58" s="372">
        <v>28545</v>
      </c>
      <c r="AO58" s="373">
        <v>13.4</v>
      </c>
      <c r="AP58" s="374">
        <v>27013</v>
      </c>
      <c r="AQ58" s="375">
        <v>1.3</v>
      </c>
      <c r="AR58" s="376">
        <v>12.1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60837902</v>
      </c>
      <c r="AN59" s="364">
        <v>57255</v>
      </c>
      <c r="AO59" s="365">
        <v>1.8</v>
      </c>
      <c r="AP59" s="366">
        <v>54945</v>
      </c>
      <c r="AQ59" s="367">
        <v>3.9</v>
      </c>
      <c r="AR59" s="368">
        <v>-2.1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33418052</v>
      </c>
      <c r="AN60" s="372">
        <v>31450</v>
      </c>
      <c r="AO60" s="373">
        <v>10.199999999999999</v>
      </c>
      <c r="AP60" s="374">
        <v>29293</v>
      </c>
      <c r="AQ60" s="375">
        <v>8.4</v>
      </c>
      <c r="AR60" s="376">
        <v>1.8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76662616</v>
      </c>
      <c r="AN61" s="379">
        <v>72492</v>
      </c>
      <c r="AO61" s="380">
        <v>-3.5</v>
      </c>
      <c r="AP61" s="381">
        <v>52999</v>
      </c>
      <c r="AQ61" s="382">
        <v>1.6</v>
      </c>
      <c r="AR61" s="368">
        <v>-5.0999999999999996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29320128</v>
      </c>
      <c r="AN62" s="372">
        <v>27699</v>
      </c>
      <c r="AO62" s="373">
        <v>11.9</v>
      </c>
      <c r="AP62" s="374">
        <v>26844</v>
      </c>
      <c r="AQ62" s="375">
        <v>5.4</v>
      </c>
      <c r="AR62" s="376">
        <v>6.5</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9y9kCBgOzdicDLUlsFDQzXFb9Q6etHS7CiIWExEhZEdo/MwpllXHl4jSVVIND3mrBE4ZGUZ/yQgH+ZGyFiSdyg==" saltValue="lmMn2/44sRWY7ZJgDN+b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TGIy77en7SsF0ktCSaP30fraq2TOhsyOkNseSHij8LfLFihCNAzrQmd4nazDK1RmF0x8S3am69p1UdzqAvHSg==" saltValue="/Xjm9FCeN0P7OgimnV5F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HdOQCkq1xtOuERAvw/LIQ9Jl426ny7Lc4dG93yjLkDu/PrKJaSZnDwLmZImxQ9Stk5VxkUTCCt7DNU9qOP81Q==" saltValue="53euAlreyoHuwGJt35wd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94" t="s">
        <v>3</v>
      </c>
      <c r="D47" s="1194"/>
      <c r="E47" s="1195"/>
      <c r="F47" s="11">
        <v>12.51</v>
      </c>
      <c r="G47" s="12">
        <v>13.61</v>
      </c>
      <c r="H47" s="12">
        <v>12.3</v>
      </c>
      <c r="I47" s="12">
        <v>9.1999999999999993</v>
      </c>
      <c r="J47" s="13">
        <v>8.92</v>
      </c>
    </row>
    <row r="48" spans="2:10" ht="57.75" customHeight="1" x14ac:dyDescent="0.2">
      <c r="B48" s="14"/>
      <c r="C48" s="1196" t="s">
        <v>4</v>
      </c>
      <c r="D48" s="1196"/>
      <c r="E48" s="1197"/>
      <c r="F48" s="15">
        <v>1.22</v>
      </c>
      <c r="G48" s="16">
        <v>1.36</v>
      </c>
      <c r="H48" s="16">
        <v>1.39</v>
      </c>
      <c r="I48" s="16">
        <v>1.33</v>
      </c>
      <c r="J48" s="17">
        <v>1.2</v>
      </c>
    </row>
    <row r="49" spans="2:10" ht="57.75" customHeight="1" thickBot="1" x14ac:dyDescent="0.25">
      <c r="B49" s="18"/>
      <c r="C49" s="1198" t="s">
        <v>5</v>
      </c>
      <c r="D49" s="1198"/>
      <c r="E49" s="1199"/>
      <c r="F49" s="19" t="s">
        <v>562</v>
      </c>
      <c r="G49" s="20">
        <v>0.65</v>
      </c>
      <c r="H49" s="20" t="s">
        <v>563</v>
      </c>
      <c r="I49" s="20" t="s">
        <v>564</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YbMSTSSOElcRFeMX7DMD2xi3Rr4SZSLqV3xMVsWGkufVv2Wnwuw6lhQ9JT8hdZHOfkqN9HyWTcQdkEqiCgROg==" saltValue="CtDk+xd7xJGpusUqYXQE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2020-03-12T01:58:06Z</cp:lastPrinted>
  <dcterms:created xsi:type="dcterms:W3CDTF">2020-02-10T02:23:30Z</dcterms:created>
  <dcterms:modified xsi:type="dcterms:W3CDTF">2020-10-07T08:28:10Z</dcterms:modified>
  <cp:category/>
</cp:coreProperties>
</file>