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28800" windowHeight="13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9" i="12" l="1"/>
  <c r="AA38" i="12"/>
  <c r="AA37" i="12"/>
  <c r="AA36" i="12"/>
  <c r="AA35" i="12"/>
  <c r="AA34" i="12"/>
  <c r="AA33" i="12"/>
  <c r="AA32" i="12"/>
  <c r="AA31" i="12"/>
  <c r="AA30" i="12"/>
  <c r="AA29" i="12"/>
  <c r="AA28" i="12"/>
  <c r="AA13" i="12"/>
  <c r="AA12" i="12"/>
  <c r="AA11" i="12"/>
  <c r="AA10" i="12"/>
  <c r="AA9" i="12"/>
  <c r="AA8" i="12"/>
  <c r="AA7" i="12"/>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U38" i="10"/>
  <c r="BE37" i="10"/>
  <c r="C34" i="10"/>
  <c r="C35" i="10" s="1"/>
  <c r="C36" i="10" l="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BE34" i="10" s="1"/>
  <c r="BE35" i="10" s="1"/>
  <c r="BE36" i="10" s="1"/>
  <c r="AM34" i="10"/>
  <c r="AM35" i="10" s="1"/>
  <c r="AM36" i="10" s="1"/>
  <c r="AM37" i="10" s="1"/>
  <c r="AM38"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<sst xmlns="http://schemas.openxmlformats.org/spreadsheetml/2006/main" count="1034" uniqueCount="642">
  <si>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</si>
  <si>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</si>
  <si>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</si>
  <si>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</si>
  <si>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</si>
  <si>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</si>
  <si>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</si>
  <si>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</si>
  <si>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</si>
  <si>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</si>
  <si>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</si>
  <si>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</si>
  <si>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</si>
  <si>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</si>
  <si>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</si>
  <si>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</si>
  <si>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</si>
  <si>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</si>
  <si>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</si>
  <si>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</si>
  <si>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</si>
  <si>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</si>
  <si>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</si>
  <si>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</si>
  <si>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</si>
  <si>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</si>
  <si>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</si>
  <si>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</si>
  <si>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</si>
  <si>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</si>
  <si>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</si>
  <si>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</si>
  <si>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</si>
  <si>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</si>
  <si>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</si>
  <si>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</si>
  <si>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</si>
  <si>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</si>
  <si>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</si>
  <si>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</si>
  <si>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</si>
  <si>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</si>
  <si>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</si>
  <si>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</si>
  <si>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</si>
  <si>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</si>
  <si>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</si>
  <si>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</si>
  <si>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</si>
  <si>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</si>
  <si>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</si>
  <si>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</si>
  <si>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</si>
  <si>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</si>
  <si>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</si>
  <si>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</si>
  <si>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</si>
  <si>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</si>
  <si>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</si>
  <si>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</si>
  <si>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</si>
  <si>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</si>
  <si>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</si>
  <si>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</si>
  <si>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</si>
  <si>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</si>
  <si>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</si>
  <si>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</si>
  <si>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</si>
  <si>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</si>
  <si>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</si>
  <si>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</si>
  <si>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</si>
  <si>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</si>
  <si>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</si>
  <si>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</si>
  <si>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</si>
  <si>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</si>
  <si>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</si>
  <si>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</si>
  <si>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</si>
  <si>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</si>
  <si>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</si>
  <si>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</si>
  <si>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</si>
  <si>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</si>
  <si>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</si>
  <si>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</si>
  <si>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</si>
  <si>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</si>
  <si>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</si>
  <si>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</si>
  <si>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</si>
  <si>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</si>
  <si>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</si>
  <si>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</si>
  <si>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</si>
  <si>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</si>
  <si>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</si>
  <si>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</si>
  <si>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</si>
  <si>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</si>
  <si>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</si>
  <si>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</si>
  <si>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</si>
  <si>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</si>
  <si>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</si>
  <si>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</si>
  <si>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</si>
  <si>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</si>
  <si>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</si>
  <si>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</si>
  <si>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</si>
  <si>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</si>
  <si>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</si>
  <si>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</si>
  <si>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</si>
  <si>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</si>
  <si>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</si>
  <si>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</si>
  <si>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</si>
  <si>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</si>
  <si>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</si>
  <si>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</si>
  <si>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</si>
  <si>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</si>
  <si>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</si>
  <si>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</si>
  <si>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</si>
  <si>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</si>
  <si>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</si>
  <si>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</si>
  <si>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</si>
  <si>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</si>
  <si>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</si>
  <si>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</si>
  <si>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</si>
  <si>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</si>
  <si>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</si>
  <si>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</si>
  <si>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</si>
  <si>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</si>
  <si>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</si>
  <si>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</si>
  <si>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</si>
  <si>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</si>
  <si>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</si>
  <si>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</si>
  <si>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</si>
  <si>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</si>
  <si>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</si>
  <si>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</si>
  <si>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</si>
  <si>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</si>
  <si>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</si>
  <si>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</si>
  <si>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</si>
  <si>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</si>
  <si>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</si>
  <si>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</si>
  <si>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</si>
  <si>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</si>
  <si>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</si>
  <si>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</si>
  <si>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</si>
  <si>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</si>
  <si>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</si>
  <si>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</si>
  <si>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</si>
  <si>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</si>
  <si>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</si>
  <si>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</si>
  <si>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</si>
  <si>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</si>
  <si>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</si>
  <si>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</si>
  <si>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</si>
  <si>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</si>
  <si>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</si>
  <si>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</si>
  <si>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</si>
  <si>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</si>
  <si>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</si>
  <si>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</si>
  <si>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</si>
  <si>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</si>
  <si>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</si>
  <si>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</si>
  <si>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</si>
  <si>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</si>
  <si>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</si>
  <si>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</si>
  <si>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</si>
  <si>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</si>
  <si>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</si>
  <si>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</si>
  <si>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</si>
  <si>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</si>
  <si>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</si>
  <si>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</si>
  <si>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</si>
  <si>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</si>
  <si>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</si>
  <si>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</si>
  <si>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</si>
  <si>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</si>
  <si>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</si>
  <si>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</si>
  <si>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</si>
  <si>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</si>
  <si>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</si>
  <si>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</si>
  <si>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</si>
  <si>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神奈川県川崎市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</si>
  <si>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</si>
  <si>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</si>
  <si>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</si>
  <si>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</si>
  <si>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</si>
  <si>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</si>
  <si>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</si>
  <si>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</si>
  <si>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</si>
  <si>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</si>
  <si>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</si>
  <si>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</si>
  <si>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</si>
  <si>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</si>
  <si>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</si>
  <si>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</si>
  <si>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</si>
  <si>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</si>
  <si>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</si>
  <si>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</si>
  <si>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</si>
  <si>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</si>
  <si>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</si>
  <si>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</si>
  <si>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</si>
  <si>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</si>
  <si>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</si>
  <si>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</si>
  <si>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</si>
  <si>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</si>
  <si>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</si>
  <si>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</si>
  <si>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</si>
  <si>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</si>
  <si>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</si>
  <si>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</si>
  <si>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</si>
  <si>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</si>
  <si>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</si>
  <si>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</si>
  <si>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</si>
  <si>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</si>
  <si>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</si>
  <si>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</si>
  <si>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</si>
  <si>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</si>
  <si>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</si>
  <si>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</si>
  <si>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</si>
  <si>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</si>
  <si>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</si>
  <si>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</si>
  <si>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</si>
  <si>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</si>
  <si>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</si>
  <si>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</si>
  <si>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</si>
  <si>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</si>
  <si>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</si>
  <si>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</si>
  <si>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</si>
  <si>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</si>
  <si>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</si>
  <si>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</si>
  <si>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</si>
  <si>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</si>
  <si>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</si>
  <si>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</si>
  <si>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</si>
  <si>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</si>
  <si>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</si>
  <si>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</si>
  <si>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</si>
  <si>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</si>
  <si>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</si>
  <si>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</si>
  <si>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</si>
  <si>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</si>
  <si>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</si>
  <si>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</si>
  <si>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</si>
  <si>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</si>
  <si>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</si>
  <si>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</si>
  <si>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</si>
  <si>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</si>
  <si>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</si>
  <si>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</si>
  <si>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</si>
  <si>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</si>
  <si>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</si>
  <si>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</si>
  <si>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</si>
  <si>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</si>
  <si>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</si>
  <si>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</si>
  <si>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</si>
  <si>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</si>
  <si>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</si>
  <si>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</si>
  <si>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</si>
  <si>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</si>
  <si>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</si>
  <si>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</si>
  <si>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</si>
  <si>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</si>
  <si>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</si>
  <si>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</si>
  <si>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</si>
  <si>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</si>
  <si>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</si>
  <si>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</si>
  <si>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</si>
  <si>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</si>
  <si>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</si>
  <si>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</si>
  <si>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</si>
  <si>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</si>
  <si>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</si>
  <si>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</si>
  <si>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</si>
  <si>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</si>
  <si>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</si>
  <si>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</si>
  <si>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</si>
  <si>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</si>
  <si>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</si>
  <si>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</si>
  <si>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</si>
  <si>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</si>
  <si>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</si>
  <si>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</si>
  <si>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</si>
  <si>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</si>
  <si>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</si>
  <si>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</si>
  <si>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</si>
  <si>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</si>
  <si>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</si>
  <si>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</si>
  <si>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</si>
  <si>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</si>
  <si>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</si>
  <si>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</si>
  <si>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</si>
  <si>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</si>
  <si>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</si>
  <si>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</si>
  <si>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</si>
  <si>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神奈川県川崎市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</si>
  <si>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</si>
  <si>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</si>
  <si>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</si>
  <si>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</si>
  <si>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</si>
  <si>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</si>
  <si>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</si>
  <si>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</si>
  <si>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</si>
  <si>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</si>
  <si>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</si>
  <si>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</si>
  <si>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</si>
  <si>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</si>
  <si>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</si>
  <si>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</si>
  <si>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</si>
  <si>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</si>
  <si>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</si>
  <si>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</si>
  <si>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</si>
  <si>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公害健康被害補償事業特別会計</t>
    <phoneticPr fontId="5"/>
  </si>
  <si>
    <t>勤労者福祉共済事業特別会計</t>
    <phoneticPr fontId="5"/>
  </si>
  <si>
    <t>-</t>
    <phoneticPr fontId="5"/>
  </si>
  <si>
    <t>墓地整備事業特別会計</t>
    <phoneticPr fontId="5"/>
  </si>
  <si>
    <t>公共用地先行取得等事業特別会計</t>
    <phoneticPr fontId="5"/>
  </si>
  <si>
    <t>-</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</si>
  <si>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</si>
  <si>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</si>
  <si>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</si>
  <si>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</si>
  <si>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</si>
  <si>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</si>
  <si>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</si>
  <si>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</si>
  <si>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</si>
  <si>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</si>
  <si>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</si>
  <si>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</si>
  <si>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</si>
  <si>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</si>
  <si>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</si>
  <si>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</si>
  <si>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</si>
  <si>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</si>
  <si>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</si>
  <si>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</si>
  <si>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</si>
  <si>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</si>
  <si>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</si>
  <si>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法適用企業</t>
    <phoneticPr fontId="5"/>
  </si>
  <si>
    <t>水道事業会計</t>
    <phoneticPr fontId="5"/>
  </si>
  <si>
    <t>工業用水道事業会計</t>
    <phoneticPr fontId="5"/>
  </si>
  <si>
    <t>法適用企業</t>
    <phoneticPr fontId="5"/>
  </si>
  <si>
    <t>自動車運送事業会計</t>
    <phoneticPr fontId="5"/>
  </si>
  <si>
    <t>卸売市場事業特別会計</t>
    <phoneticPr fontId="5"/>
  </si>
  <si>
    <t>-</t>
    <phoneticPr fontId="5"/>
  </si>
  <si>
    <t>法非適用企業</t>
    <phoneticPr fontId="5"/>
  </si>
  <si>
    <t>港湾整備事業特別会計</t>
    <phoneticPr fontId="5"/>
  </si>
  <si>
    <t>法非適用企業</t>
    <phoneticPr fontId="5"/>
  </si>
  <si>
    <t>生田緑地ゴルフ場事業特別会計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</si>
  <si>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</si>
  <si>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</si>
  <si>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</si>
  <si>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</si>
  <si>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</si>
  <si>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</si>
  <si>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</si>
  <si>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</si>
  <si>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</si>
  <si>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</si>
  <si>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</si>
  <si>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</si>
  <si>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</si>
  <si>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</si>
  <si>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</si>
  <si>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</si>
  <si>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</si>
  <si>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</si>
  <si>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</si>
  <si>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</si>
  <si>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</si>
  <si>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</si>
  <si>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</si>
  <si>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</si>
  <si>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</si>
  <si>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</si>
  <si>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</si>
  <si>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</si>
  <si>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</si>
  <si>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</si>
  <si>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</si>
  <si>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</si>
  <si>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</si>
  <si>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</si>
  <si>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</si>
  <si>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</si>
  <si>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</si>
  <si>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</si>
  <si>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</si>
  <si>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</si>
  <si>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</si>
  <si>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</si>
  <si>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</si>
  <si>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</si>
  <si>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</si>
  <si>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</si>
  <si>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</si>
  <si>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</si>
  <si>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</si>
  <si>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</si>
  <si>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</si>
  <si>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</si>
  <si>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</si>
  <si>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</si>
  <si>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</si>
  <si>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</si>
  <si>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</si>
  <si>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</si>
  <si>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</si>
  <si>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</si>
  <si>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</si>
  <si>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</si>
  <si>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</si>
  <si>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</si>
  <si>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</si>
  <si>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</si>
  <si>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</si>
  <si>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</si>
  <si>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</si>
  <si>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</si>
  <si>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</si>
  <si>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</si>
  <si>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</si>
  <si>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</si>
  <si>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</si>
  <si>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</si>
  <si>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</si>
  <si>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</si>
  <si>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</si>
  <si>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</si>
  <si>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</si>
  <si>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</si>
  <si>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</si>
  <si>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</si>
  <si>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</si>
  <si>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</si>
  <si>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</si>
  <si>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</si>
  <si>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</si>
  <si>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</si>
  <si>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</si>
  <si>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</si>
  <si>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</si>
  <si>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</si>
  <si>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</si>
  <si>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</si>
  <si>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</si>
  <si>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</si>
  <si>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</si>
  <si>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</si>
  <si>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</si>
  <si>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</si>
  <si>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</si>
  <si>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</si>
  <si>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</si>
  <si>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</si>
  <si>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</si>
  <si>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</si>
  <si>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</si>
  <si>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</si>
  <si>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</si>
  <si>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</si>
  <si>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</si>
  <si>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</si>
  <si>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</si>
  <si>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</si>
  <si>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</si>
  <si>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</si>
  <si>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</si>
  <si>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</si>
  <si>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</si>
  <si>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</si>
  <si>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</si>
  <si>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</si>
  <si>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</si>
  <si>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</si>
  <si>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</si>
  <si>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</si>
  <si>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</si>
  <si>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</si>
  <si>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</si>
  <si>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</si>
  <si>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</si>
  <si>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</si>
  <si>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</si>
  <si>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</si>
  <si>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</si>
  <si>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</si>
  <si>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</si>
  <si>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</si>
  <si>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</si>
  <si>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</si>
  <si>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</si>
  <si>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</si>
  <si>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</si>
  <si>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</si>
  <si>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</si>
  <si>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</si>
  <si>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</si>
  <si>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</si>
  <si>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</si>
  <si>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</si>
  <si>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</si>
  <si>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</si>
  <si>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</si>
  <si>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</si>
  <si>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下水道事業会計</t>
  </si>
  <si>
    <t>工業用水道事業会計</t>
  </si>
  <si>
    <t>病院事業会計</t>
  </si>
  <si>
    <t>港湾整備事業特別会計</t>
  </si>
  <si>
    <t>介護保険事業特別会計</t>
  </si>
  <si>
    <t>墓地整備事業特別会計</t>
  </si>
  <si>
    <t>一般会計</t>
  </si>
  <si>
    <t>その他会計（赤字）</t>
  </si>
  <si>
    <t>▲ 0.03</t>
  </si>
  <si>
    <t>▲ 0.06</t>
  </si>
  <si>
    <t>その他会計（黒字）</t>
  </si>
  <si>
    <t>H25末</t>
    <phoneticPr fontId="5"/>
  </si>
  <si>
    <t>H26末</t>
    <phoneticPr fontId="5"/>
  </si>
  <si>
    <t>H27末</t>
    <phoneticPr fontId="5"/>
  </si>
  <si>
    <t>H28末</t>
    <phoneticPr fontId="5"/>
  </si>
  <si>
    <t>H29末</t>
    <phoneticPr fontId="5"/>
  </si>
  <si>
    <t>かわさき市民放送</t>
  </si>
  <si>
    <t>川崎市土地開発公社</t>
  </si>
  <si>
    <t>川崎市文化財団</t>
  </si>
  <si>
    <t>川崎市国際交流協会</t>
  </si>
  <si>
    <t>川崎市スポーツ協会</t>
  </si>
  <si>
    <t>川崎アゼリア</t>
  </si>
  <si>
    <t>川崎冷蔵</t>
  </si>
  <si>
    <t>川崎市産業振興財団</t>
  </si>
  <si>
    <t>川崎・横浜公害保健センター</t>
  </si>
  <si>
    <t>川崎市シルバー人材センター</t>
  </si>
  <si>
    <t>川崎市身体障害者協会</t>
  </si>
  <si>
    <t>川崎市看護師養成確保事業団</t>
  </si>
  <si>
    <t>川崎市母子寡婦福祉協議会</t>
  </si>
  <si>
    <t>神奈川県住宅供給公社</t>
  </si>
  <si>
    <t>川崎市まちづくり公社</t>
  </si>
  <si>
    <t>川崎市住宅供給公社</t>
  </si>
  <si>
    <t>みぞのくち新都市</t>
  </si>
  <si>
    <t>川崎市公園緑地協会</t>
  </si>
  <si>
    <t>川崎臨港倉庫埠頭</t>
  </si>
  <si>
    <t>かわさきファズ</t>
  </si>
  <si>
    <t>川崎市消防防災指導公社</t>
  </si>
  <si>
    <t>川崎市学校給食会</t>
  </si>
  <si>
    <t>川崎市生涯学習財団</t>
  </si>
  <si>
    <t>-</t>
    <phoneticPr fontId="2"/>
  </si>
  <si>
    <t>神奈川県川崎競馬組合</t>
  </si>
  <si>
    <t>神奈川県内広域水道企業団</t>
  </si>
  <si>
    <t>神奈川県後期高齢者医療広域連合
（一般会計）</t>
  </si>
  <si>
    <t>神奈川県後期高齢者医療広域連合
（後期高齢者医療特別会計）</t>
  </si>
  <si>
    <t>鉄道整備事業基金</t>
    <rPh sb="0" eb="2">
      <t>テツドウ</t>
    </rPh>
    <rPh sb="2" eb="4">
      <t>セイビ</t>
    </rPh>
    <rPh sb="4" eb="6">
      <t>ジギョウ</t>
    </rPh>
    <rPh sb="6" eb="8">
      <t>キキン</t>
    </rPh>
    <phoneticPr fontId="11"/>
  </si>
  <si>
    <t>都市整備事業基金</t>
    <rPh sb="0" eb="2">
      <t>トシ</t>
    </rPh>
    <rPh sb="2" eb="4">
      <t>セイビ</t>
    </rPh>
    <rPh sb="4" eb="6">
      <t>ジギョウ</t>
    </rPh>
    <rPh sb="6" eb="8">
      <t>キキン</t>
    </rPh>
    <phoneticPr fontId="11"/>
  </si>
  <si>
    <t>緑化基金</t>
    <rPh sb="0" eb="2">
      <t>リョクカ</t>
    </rPh>
    <rPh sb="2" eb="4">
      <t>キキン</t>
    </rPh>
    <phoneticPr fontId="11"/>
  </si>
  <si>
    <t>市営住宅等修繕基金</t>
  </si>
  <si>
    <t>資源再生化基金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</si>
  <si>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</si>
  <si>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</si>
  <si>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</si>
  <si>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固定資産台帳等を活用し、将来２０年間の公共建築物の修繕費・更新費の将来見通しを試算した結果、すべての施設について計画的な長寿命化を行うことで施設の更新費を減少させ、全体事業費の縮減・平準化を図ることが必要である。本市の将来負担比率は類似団体の平均を上回った水準となっているため、長寿命化の取組等により将来負担すべき負債を抑える取組を引き続き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</si>
  <si>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</si>
  <si>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</si>
  <si>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</si>
  <si>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</si>
  <si>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</si>
  <si>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</si>
  <si>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0"/>
        <color indexed="8"/>
        <rFont val="ＭＳ Ｐゴシック"/>
        <family val="3"/>
        <charset val="128"/>
      </rPr>
      <t>　本市の実質公債費比率は、</t>
    </r>
    <r>
      <rPr>
        <sz val="10"/>
        <rFont val="ＭＳ Ｐゴシック"/>
        <family val="3"/>
        <charset val="128"/>
      </rPr>
      <t>税収増により標準財政規模の増となったものの、満期一括償還分の積立金の増などにより上昇している。将来負担比率については、将来負担額が地方債現在高、退職手当支給予定額の減などにより減少したことに加え、充当可能基金が財政調整基金現在高の増等により増加したことで、</t>
    </r>
    <r>
      <rPr>
        <sz val="10"/>
        <color indexed="8"/>
        <rFont val="ＭＳ Ｐゴシック"/>
        <family val="3"/>
        <charset val="128"/>
      </rPr>
      <t>緩やかな上昇から下降に転じている。
　本市では、平成30年３月に「今後の財政運営の基本的な考え方」を改定し、その１つに「将来負担の抑制」として、市債を適切に活用しながらも、若い世代や子どもたちにとって過度な将来負担とならないように、中長期的にプライマリーバランス（基礎的財政収支：過去の債務に関わる元利払いを除いた歳出と、市債発行などを除いた歳入との収支）の安定的な黒字の確保に努め、市債残高を適正に管理することを位置付けている。今後も、これらの考え方に基づき、「必要な施策・事業の着実な推進」と「持続可能な行財政基盤の構築」の両立に向けた財政運営を進める。</t>
    </r>
    <rPh sb="35" eb="37">
      <t>マンキ</t>
    </rPh>
    <rPh sb="37" eb="39">
      <t>イッカツ</t>
    </rPh>
    <rPh sb="39" eb="41">
      <t>ショウカン</t>
    </rPh>
    <rPh sb="41" eb="42">
      <t>ブン</t>
    </rPh>
    <rPh sb="43" eb="45">
      <t>ツミタテ</t>
    </rPh>
    <rPh sb="45" eb="46">
      <t>キン</t>
    </rPh>
    <rPh sb="47" eb="48">
      <t>ゾウ</t>
    </rPh>
    <rPh sb="53" eb="55">
      <t>ジョウショウ</t>
    </rPh>
    <rPh sb="72" eb="74">
      <t>ショウライ</t>
    </rPh>
    <rPh sb="74" eb="76">
      <t>フタン</t>
    </rPh>
    <rPh sb="76" eb="77">
      <t>ガク</t>
    </rPh>
    <rPh sb="141" eb="142">
      <t>ユル</t>
    </rPh>
    <rPh sb="149" eb="151">
      <t>カコウ</t>
    </rPh>
    <rPh sb="152" eb="153">
      <t>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</si>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</sst>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7" fillId="0" borderId="41"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31DE-4D47-8017-DA7D2DA2E2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63713</c:v>
                </c:pt>
                <c:pt idx="1">
                  <c:v>51687</c:v>
                </c:pt>
                <c:pt idx="2">
                  <c:v>52284</c:v>
                </c:pt>
                <c:pt idx="3">
                  <c:v>64969</c:v>
                </c:pt>
                <c:pt idx="4">
                  <c:v>61625</c:v>
                </c:pt>
              </c:numCache>
            </c:numRef>
          </c:val>
          <c:smooth val="0"/>
          <c:extLst>
            <c:ext xmlns:c16="http://schemas.microsoft.com/office/drawing/2014/chart" uri="{C3380CC4-5D6E-409C-BE32-E72D297353CC}">
              <c16:uniqueId val="{00000001-31DE-4D47-8017-DA7D2DA2E2BA}"/>
            </c:ext>
          </c:extLst>
        </c:ser>
        <c:dLbls>
          <c:showLegendKey val="0"/>
          <c:showVal val="0"/>
          <c:showCatName val="0"/>
          <c:showSerName val="0"/>
          <c:showPercent val="0"/>
          <c:showBubbleSize val="0"/>
        </c:dLbls>
        <c:marker val="1"/>
        <c:smooth val="0"/>
        <c:axId val="499151560"/>
        <c:axId val="499153520"/>
      </c:lineChart>
      <c:catAx>
        <c:axId val="499151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153520"/>
        <c:crosses val="autoZero"/>
        <c:auto val="1"/>
        <c:lblAlgn val="ctr"/>
        <c:lblOffset val="100"/>
        <c:tickLblSkip val="1"/>
        <c:tickMarkSkip val="1"/>
        <c:noMultiLvlLbl val="0"/>
      </c:catAx>
      <c:valAx>
        <c:axId val="4991535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151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0.14000000000000001</c:v>
                </c:pt>
                <c:pt idx="1">
                  <c:v>0.16</c:v>
                </c:pt>
                <c:pt idx="2">
                  <c:v>0.18</c:v>
                </c:pt>
                <c:pt idx="3">
                  <c:v>0.2</c:v>
                </c:pt>
                <c:pt idx="4">
                  <c:v>0.17</c:v>
                </c:pt>
              </c:numCache>
            </c:numRef>
          </c:val>
          <c:extLst>
            <c:ext xmlns:c16="http://schemas.microsoft.com/office/drawing/2014/chart" uri="{C3380CC4-5D6E-409C-BE32-E72D297353CC}">
              <c16:uniqueId val="{00000000-A2C3-4519-872A-E8FEF070D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0.95</c:v>
                </c:pt>
                <c:pt idx="1">
                  <c:v>1.63</c:v>
                </c:pt>
                <c:pt idx="2">
                  <c:v>1.73</c:v>
                </c:pt>
                <c:pt idx="3">
                  <c:v>1.57</c:v>
                </c:pt>
                <c:pt idx="4">
                  <c:v>1.66</c:v>
                </c:pt>
              </c:numCache>
            </c:numRef>
          </c:val>
          <c:extLst>
            <c:ext xmlns:c16="http://schemas.microsoft.com/office/drawing/2014/chart" uri="{C3380CC4-5D6E-409C-BE32-E72D297353CC}">
              <c16:uniqueId val="{00000001-A2C3-4519-872A-E8FEF070D076}"/>
            </c:ext>
          </c:extLst>
        </c:ser>
        <c:dLbls>
          <c:showLegendKey val="0"/>
          <c:showVal val="0"/>
          <c:showCatName val="0"/>
          <c:showSerName val="0"/>
          <c:showPercent val="0"/>
          <c:showBubbleSize val="0"/>
        </c:dLbls>
        <c:gapWidth val="250"/>
        <c:overlap val="100"/>
        <c:axId val="495270888"/>
        <c:axId val="495279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0.69</c:v>
                </c:pt>
                <c:pt idx="2">
                  <c:v>0.12</c:v>
                </c:pt>
                <c:pt idx="3">
                  <c:v>7.0000000000000007E-2</c:v>
                </c:pt>
                <c:pt idx="4">
                  <c:v>7.0000000000000007E-2</c:v>
                </c:pt>
              </c:numCache>
            </c:numRef>
          </c:val>
          <c:smooth val="0"/>
          <c:extLst>
            <c:ext xmlns:c16="http://schemas.microsoft.com/office/drawing/2014/chart" uri="{C3380CC4-5D6E-409C-BE32-E72D297353CC}">
              <c16:uniqueId val="{00000002-A2C3-4519-872A-E8FEF070D076}"/>
            </c:ext>
          </c:extLst>
        </c:ser>
        <c:dLbls>
          <c:showLegendKey val="0"/>
          <c:showVal val="0"/>
          <c:showCatName val="0"/>
          <c:showSerName val="0"/>
          <c:showPercent val="0"/>
          <c:showBubbleSize val="0"/>
        </c:dLbls>
        <c:marker val="1"/>
        <c:smooth val="0"/>
        <c:axId val="495270888"/>
        <c:axId val="495279512"/>
      </c:lineChart>
      <c:catAx>
        <c:axId val="495270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5279512"/>
        <c:crosses val="autoZero"/>
        <c:auto val="1"/>
        <c:lblAlgn val="ctr"/>
        <c:lblOffset val="100"/>
        <c:tickLblSkip val="1"/>
        <c:tickMarkSkip val="1"/>
        <c:noMultiLvlLbl val="0"/>
      </c:catAx>
      <c:valAx>
        <c:axId val="495279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270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0.15</c:v>
                </c:pt>
                <c:pt idx="4">
                  <c:v>#N/A</c:v>
                </c:pt>
                <c:pt idx="5">
                  <c:v>0.16</c:v>
                </c:pt>
                <c:pt idx="6">
                  <c:v>#N/A</c:v>
                </c:pt>
                <c:pt idx="7">
                  <c:v>0.12</c:v>
                </c:pt>
                <c:pt idx="8">
                  <c:v>#N/A</c:v>
                </c:pt>
                <c:pt idx="9">
                  <c:v>0.09</c:v>
                </c:pt>
              </c:numCache>
            </c:numRef>
          </c:val>
          <c:extLst>
            <c:ext xmlns:c16="http://schemas.microsoft.com/office/drawing/2014/chart" uri="{C3380CC4-5D6E-409C-BE32-E72D297353CC}">
              <c16:uniqueId val="{00000000-60FB-41E3-92CA-F982FC85DC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0.03</c:v>
                </c:pt>
                <c:pt idx="1">
                  <c:v>#N/A</c:v>
                </c:pt>
                <c:pt idx="2">
                  <c:v>0</c:v>
                </c:pt>
                <c:pt idx="3">
                  <c:v>0</c:v>
                </c:pt>
                <c:pt idx="4">
                  <c:v>0</c:v>
                </c:pt>
                <c:pt idx="5">
                  <c:v>0</c:v>
                </c:pt>
                <c:pt idx="6">
                  <c:v>0.06</c:v>
                </c:pt>
                <c:pt idx="7">
                  <c:v>#N/A</c:v>
                </c:pt>
                <c:pt idx="8">
                  <c:v>0</c:v>
                </c:pt>
                <c:pt idx="9">
                  <c:v>0</c:v>
                </c:pt>
              </c:numCache>
            </c:numRef>
          </c:val>
          <c:extLst>
            <c:ext xmlns:c16="http://schemas.microsoft.com/office/drawing/2014/chart" uri="{C3380CC4-5D6E-409C-BE32-E72D297353CC}">
              <c16:uniqueId val="{00000001-60FB-41E3-92CA-F982FC85DC25}"/>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0.05</c:v>
                </c:pt>
                <c:pt idx="8">
                  <c:v>#N/A</c:v>
                </c:pt>
                <c:pt idx="9">
                  <c:v>0.05</c:v>
                </c:pt>
              </c:numCache>
            </c:numRef>
          </c:val>
          <c:extLst>
            <c:ext xmlns:c16="http://schemas.microsoft.com/office/drawing/2014/chart" uri="{C3380CC4-5D6E-409C-BE32-E72D297353CC}">
              <c16:uniqueId val="{00000002-60FB-41E3-92CA-F982FC85DC25}"/>
            </c:ext>
          </c:extLst>
        </c:ser>
        <c:ser>
          <c:idx val="3"/>
          <c:order val="3"/>
          <c:tx>
            <c:strRef>
              <c:f>データシート!$A$30</c:f>
              <c:strCache>
                <c:ptCount val="1"/>
                <c:pt idx="0">
                  <c:v>墓地整備事業特別会計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7.0000000000000007E-2</c:v>
                </c:pt>
                <c:pt idx="6">
                  <c:v>#N/A</c:v>
                </c:pt>
                <c:pt idx="7">
                  <c:v>0.1</c:v>
                </c:pt>
                <c:pt idx="8">
                  <c:v>#N/A</c:v>
                </c:pt>
                <c:pt idx="9">
                  <c:v>7.0000000000000007E-2</c:v>
                </c:pt>
              </c:numCache>
            </c:numRef>
          </c:val>
          <c:extLst>
            <c:ext xmlns:c16="http://schemas.microsoft.com/office/drawing/2014/chart" uri="{C3380CC4-5D6E-409C-BE32-E72D297353CC}">
              <c16:uniqueId val="{00000003-60FB-41E3-92CA-F982FC85DC2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0.31</c:v>
                </c:pt>
                <c:pt idx="4">
                  <c:v>#N/A</c:v>
                </c:pt>
                <c:pt idx="5">
                  <c:v>0.55000000000000004</c:v>
                </c:pt>
                <c:pt idx="6">
                  <c:v>#N/A</c:v>
                </c:pt>
                <c:pt idx="7">
                  <c:v>0.12</c:v>
                </c:pt>
                <c:pt idx="8">
                  <c:v>#N/A</c:v>
                </c:pt>
                <c:pt idx="9">
                  <c:v>0.19</c:v>
                </c:pt>
              </c:numCache>
            </c:numRef>
          </c:val>
          <c:extLst>
            <c:ext xmlns:c16="http://schemas.microsoft.com/office/drawing/2014/chart" uri="{C3380CC4-5D6E-409C-BE32-E72D297353CC}">
              <c16:uniqueId val="{00000004-60FB-41E3-92CA-F982FC85DC25}"/>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c:v>
                </c:pt>
                <c:pt idx="4">
                  <c:v>#N/A</c:v>
                </c:pt>
                <c:pt idx="5">
                  <c:v>0</c:v>
                </c:pt>
                <c:pt idx="6">
                  <c:v>#N/A</c:v>
                </c:pt>
                <c:pt idx="7">
                  <c:v>0</c:v>
                </c:pt>
                <c:pt idx="8">
                  <c:v>#N/A</c:v>
                </c:pt>
                <c:pt idx="9">
                  <c:v>0.48</c:v>
                </c:pt>
              </c:numCache>
            </c:numRef>
          </c:val>
          <c:extLst>
            <c:ext xmlns:c16="http://schemas.microsoft.com/office/drawing/2014/chart" uri="{C3380CC4-5D6E-409C-BE32-E72D297353CC}">
              <c16:uniqueId val="{00000005-60FB-41E3-92CA-F982FC85DC2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1.65</c:v>
                </c:pt>
                <c:pt idx="2">
                  <c:v>#N/A</c:v>
                </c:pt>
                <c:pt idx="3">
                  <c:v>1.49</c:v>
                </c:pt>
                <c:pt idx="4">
                  <c:v>#N/A</c:v>
                </c:pt>
                <c:pt idx="5">
                  <c:v>1.04</c:v>
                </c:pt>
                <c:pt idx="6">
                  <c:v>#N/A</c:v>
                </c:pt>
                <c:pt idx="7">
                  <c:v>0.51</c:v>
                </c:pt>
                <c:pt idx="8">
                  <c:v>#N/A</c:v>
                </c:pt>
                <c:pt idx="9">
                  <c:v>0.5</c:v>
                </c:pt>
              </c:numCache>
            </c:numRef>
          </c:val>
          <c:extLst>
            <c:ext xmlns:c16="http://schemas.microsoft.com/office/drawing/2014/chart" uri="{C3380CC4-5D6E-409C-BE32-E72D297353CC}">
              <c16:uniqueId val="{00000006-60FB-41E3-92CA-F982FC85DC25}"/>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2.54</c:v>
                </c:pt>
                <c:pt idx="2">
                  <c:v>#N/A</c:v>
                </c:pt>
                <c:pt idx="3">
                  <c:v>2.42</c:v>
                </c:pt>
                <c:pt idx="4">
                  <c:v>#N/A</c:v>
                </c:pt>
                <c:pt idx="5">
                  <c:v>2</c:v>
                </c:pt>
                <c:pt idx="6">
                  <c:v>#N/A</c:v>
                </c:pt>
                <c:pt idx="7">
                  <c:v>2.08</c:v>
                </c:pt>
                <c:pt idx="8">
                  <c:v>#N/A</c:v>
                </c:pt>
                <c:pt idx="9">
                  <c:v>2.27</c:v>
                </c:pt>
              </c:numCache>
            </c:numRef>
          </c:val>
          <c:extLst>
            <c:ext xmlns:c16="http://schemas.microsoft.com/office/drawing/2014/chart" uri="{C3380CC4-5D6E-409C-BE32-E72D297353CC}">
              <c16:uniqueId val="{00000007-60FB-41E3-92CA-F982FC85DC2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1.39</c:v>
                </c:pt>
                <c:pt idx="2">
                  <c:v>#N/A</c:v>
                </c:pt>
                <c:pt idx="3">
                  <c:v>1.47</c:v>
                </c:pt>
                <c:pt idx="4">
                  <c:v>#N/A</c:v>
                </c:pt>
                <c:pt idx="5">
                  <c:v>2.13</c:v>
                </c:pt>
                <c:pt idx="6">
                  <c:v>#N/A</c:v>
                </c:pt>
                <c:pt idx="7">
                  <c:v>2.5</c:v>
                </c:pt>
                <c:pt idx="8">
                  <c:v>#N/A</c:v>
                </c:pt>
                <c:pt idx="9">
                  <c:v>3.07</c:v>
                </c:pt>
              </c:numCache>
            </c:numRef>
          </c:val>
          <c:extLst>
            <c:ext xmlns:c16="http://schemas.microsoft.com/office/drawing/2014/chart" uri="{C3380CC4-5D6E-409C-BE32-E72D297353CC}">
              <c16:uniqueId val="{00000008-60FB-41E3-92CA-F982FC85DC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3.35</c:v>
                </c:pt>
                <c:pt idx="2">
                  <c:v>#N/A</c:v>
                </c:pt>
                <c:pt idx="3">
                  <c:v>3.13</c:v>
                </c:pt>
                <c:pt idx="4">
                  <c:v>#N/A</c:v>
                </c:pt>
                <c:pt idx="5">
                  <c:v>3.56</c:v>
                </c:pt>
                <c:pt idx="6">
                  <c:v>#N/A</c:v>
                </c:pt>
                <c:pt idx="7">
                  <c:v>3.08</c:v>
                </c:pt>
                <c:pt idx="8">
                  <c:v>#N/A</c:v>
                </c:pt>
                <c:pt idx="9">
                  <c:v>3.87</c:v>
                </c:pt>
              </c:numCache>
            </c:numRef>
          </c:val>
          <c:extLst>
            <c:ext xmlns:c16="http://schemas.microsoft.com/office/drawing/2014/chart" uri="{C3380CC4-5D6E-409C-BE32-E72D297353CC}">
              <c16:uniqueId val="{00000009-60FB-41E3-92CA-F982FC85DC25}"/>
            </c:ext>
          </c:extLst>
        </c:ser>
        <c:dLbls>
          <c:showLegendKey val="0"/>
          <c:showVal val="0"/>
          <c:showCatName val="0"/>
          <c:showSerName val="0"/>
          <c:showPercent val="0"/>
          <c:showBubbleSize val="0"/>
        </c:dLbls>
        <c:gapWidth val="150"/>
        <c:overlap val="100"/>
        <c:axId val="495270104"/>
        <c:axId val="495278728"/>
      </c:barChart>
      <c:catAx>
        <c:axId val="495270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278728"/>
        <c:crosses val="autoZero"/>
        <c:auto val="1"/>
        <c:lblAlgn val="ctr"/>
        <c:lblOffset val="100"/>
        <c:tickLblSkip val="1"/>
        <c:tickMarkSkip val="1"/>
        <c:noMultiLvlLbl val="0"/>
      </c:catAx>
      <c:valAx>
        <c:axId val="495278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270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64775</c:v>
                </c:pt>
                <c:pt idx="5">
                  <c:v>67042</c:v>
                </c:pt>
                <c:pt idx="8">
                  <c:v>63398</c:v>
                </c:pt>
                <c:pt idx="11">
                  <c:v>62722</c:v>
                </c:pt>
                <c:pt idx="14">
                  <c:v>61001</c:v>
                </c:pt>
              </c:numCache>
            </c:numRef>
          </c:val>
          <c:extLst>
            <c:ext xmlns:c16="http://schemas.microsoft.com/office/drawing/2014/chart" uri="{C3380CC4-5D6E-409C-BE32-E72D297353CC}">
              <c16:uniqueId val="{00000000-1660-4926-B219-ABC519A6EA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60-4926-B219-ABC519A6EA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938</c:v>
                </c:pt>
                <c:pt idx="3">
                  <c:v>1670</c:v>
                </c:pt>
                <c:pt idx="6">
                  <c:v>1175</c:v>
                </c:pt>
                <c:pt idx="9">
                  <c:v>1124</c:v>
                </c:pt>
                <c:pt idx="12">
                  <c:v>1779</c:v>
                </c:pt>
              </c:numCache>
            </c:numRef>
          </c:val>
          <c:extLst>
            <c:ext xmlns:c16="http://schemas.microsoft.com/office/drawing/2014/chart" uri="{C3380CC4-5D6E-409C-BE32-E72D297353CC}">
              <c16:uniqueId val="{00000002-1660-4926-B219-ABC519A6EA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60-4926-B219-ABC519A6EA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14318</c:v>
                </c:pt>
                <c:pt idx="3">
                  <c:v>13520</c:v>
                </c:pt>
                <c:pt idx="6">
                  <c:v>13622</c:v>
                </c:pt>
                <c:pt idx="9">
                  <c:v>13192</c:v>
                </c:pt>
                <c:pt idx="12">
                  <c:v>12613</c:v>
                </c:pt>
              </c:numCache>
            </c:numRef>
          </c:val>
          <c:extLst>
            <c:ext xmlns:c16="http://schemas.microsoft.com/office/drawing/2014/chart" uri="{C3380CC4-5D6E-409C-BE32-E72D297353CC}">
              <c16:uniqueId val="{00000004-1660-4926-B219-ABC519A6EA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37529</c:v>
                </c:pt>
                <c:pt idx="3">
                  <c:v>38323</c:v>
                </c:pt>
                <c:pt idx="6">
                  <c:v>40690</c:v>
                </c:pt>
                <c:pt idx="9">
                  <c:v>42112</c:v>
                </c:pt>
                <c:pt idx="12">
                  <c:v>43035</c:v>
                </c:pt>
              </c:numCache>
            </c:numRef>
          </c:val>
          <c:extLst>
            <c:ext xmlns:c16="http://schemas.microsoft.com/office/drawing/2014/chart" uri="{C3380CC4-5D6E-409C-BE32-E72D297353CC}">
              <c16:uniqueId val="{00000005-1660-4926-B219-ABC519A6EA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2098</c:v>
                </c:pt>
                <c:pt idx="3">
                  <c:v>1356</c:v>
                </c:pt>
                <c:pt idx="6">
                  <c:v>785</c:v>
                </c:pt>
                <c:pt idx="9">
                  <c:v>831</c:v>
                </c:pt>
                <c:pt idx="12">
                  <c:v>3071</c:v>
                </c:pt>
              </c:numCache>
            </c:numRef>
          </c:val>
          <c:extLst>
            <c:ext xmlns:c16="http://schemas.microsoft.com/office/drawing/2014/chart" uri="{C3380CC4-5D6E-409C-BE32-E72D297353CC}">
              <c16:uniqueId val="{00000006-1660-4926-B219-ABC519A6EA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30074</c:v>
                </c:pt>
                <c:pt idx="3">
                  <c:v>29722</c:v>
                </c:pt>
                <c:pt idx="6">
                  <c:v>27659</c:v>
                </c:pt>
                <c:pt idx="9">
                  <c:v>26574</c:v>
                </c:pt>
                <c:pt idx="12">
                  <c:v>26386</c:v>
                </c:pt>
              </c:numCache>
            </c:numRef>
          </c:val>
          <c:extLst>
            <c:ext xmlns:c16="http://schemas.microsoft.com/office/drawing/2014/chart" uri="{C3380CC4-5D6E-409C-BE32-E72D297353CC}">
              <c16:uniqueId val="{00000007-1660-4926-B219-ABC519A6EA4D}"/>
            </c:ext>
          </c:extLst>
        </c:ser>
        <c:dLbls>
          <c:showLegendKey val="0"/>
          <c:showVal val="0"/>
          <c:showCatName val="0"/>
          <c:showSerName val="0"/>
          <c:showPercent val="0"/>
          <c:showBubbleSize val="0"/>
        </c:dLbls>
        <c:gapWidth val="100"/>
        <c:overlap val="100"/>
        <c:axId val="495281080"/>
        <c:axId val="495271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20182</c:v>
                </c:pt>
                <c:pt idx="2">
                  <c:v>#N/A</c:v>
                </c:pt>
                <c:pt idx="3">
                  <c:v>#N/A</c:v>
                </c:pt>
                <c:pt idx="4">
                  <c:v>17549</c:v>
                </c:pt>
                <c:pt idx="5">
                  <c:v>#N/A</c:v>
                </c:pt>
                <c:pt idx="6">
                  <c:v>#N/A</c:v>
                </c:pt>
                <c:pt idx="7">
                  <c:v>20533</c:v>
                </c:pt>
                <c:pt idx="8">
                  <c:v>#N/A</c:v>
                </c:pt>
                <c:pt idx="9">
                  <c:v>#N/A</c:v>
                </c:pt>
                <c:pt idx="10">
                  <c:v>21111</c:v>
                </c:pt>
                <c:pt idx="11">
                  <c:v>#N/A</c:v>
                </c:pt>
                <c:pt idx="12">
                  <c:v>#N/A</c:v>
                </c:pt>
                <c:pt idx="13">
                  <c:v>25883</c:v>
                </c:pt>
                <c:pt idx="14">
                  <c:v>#N/A</c:v>
                </c:pt>
              </c:numCache>
            </c:numRef>
          </c:val>
          <c:smooth val="0"/>
          <c:extLst>
            <c:ext xmlns:c16="http://schemas.microsoft.com/office/drawing/2014/chart" uri="{C3380CC4-5D6E-409C-BE32-E72D297353CC}">
              <c16:uniqueId val="{00000008-1660-4926-B219-ABC519A6EA4D}"/>
            </c:ext>
          </c:extLst>
        </c:ser>
        <c:dLbls>
          <c:showLegendKey val="0"/>
          <c:showVal val="0"/>
          <c:showCatName val="0"/>
          <c:showSerName val="0"/>
          <c:showPercent val="0"/>
          <c:showBubbleSize val="0"/>
        </c:dLbls>
        <c:marker val="1"/>
        <c:smooth val="0"/>
        <c:axId val="495281080"/>
        <c:axId val="495271672"/>
      </c:lineChart>
      <c:catAx>
        <c:axId val="49528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271672"/>
        <c:crosses val="autoZero"/>
        <c:auto val="1"/>
        <c:lblAlgn val="ctr"/>
        <c:lblOffset val="100"/>
        <c:tickLblSkip val="1"/>
        <c:tickMarkSkip val="1"/>
        <c:noMultiLvlLbl val="0"/>
      </c:catAx>
      <c:valAx>
        <c:axId val="495271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28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524027</c:v>
                </c:pt>
                <c:pt idx="5">
                  <c:v>505035</c:v>
                </c:pt>
                <c:pt idx="8">
                  <c:v>485164</c:v>
                </c:pt>
                <c:pt idx="11">
                  <c:v>459442</c:v>
                </c:pt>
                <c:pt idx="14">
                  <c:v>437760</c:v>
                </c:pt>
              </c:numCache>
            </c:numRef>
          </c:val>
          <c:extLst>
            <c:ext xmlns:c16="http://schemas.microsoft.com/office/drawing/2014/chart" uri="{C3380CC4-5D6E-409C-BE32-E72D297353CC}">
              <c16:uniqueId val="{00000000-1DB0-4DC0-92F9-D54E7C737F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279344</c:v>
                </c:pt>
                <c:pt idx="5">
                  <c:v>272970</c:v>
                </c:pt>
                <c:pt idx="8">
                  <c:v>264585</c:v>
                </c:pt>
                <c:pt idx="11">
                  <c:v>250365</c:v>
                </c:pt>
                <c:pt idx="14">
                  <c:v>247958</c:v>
                </c:pt>
              </c:numCache>
            </c:numRef>
          </c:val>
          <c:extLst>
            <c:ext xmlns:c16="http://schemas.microsoft.com/office/drawing/2014/chart" uri="{C3380CC4-5D6E-409C-BE32-E72D297353CC}">
              <c16:uniqueId val="{00000001-1DB0-4DC0-92F9-D54E7C737F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209039</c:v>
                </c:pt>
                <c:pt idx="5">
                  <c:v>223464</c:v>
                </c:pt>
                <c:pt idx="8">
                  <c:v>227690</c:v>
                </c:pt>
                <c:pt idx="11">
                  <c:v>234155</c:v>
                </c:pt>
                <c:pt idx="14">
                  <c:v>238846</c:v>
                </c:pt>
              </c:numCache>
            </c:numRef>
          </c:val>
          <c:extLst>
            <c:ext xmlns:c16="http://schemas.microsoft.com/office/drawing/2014/chart" uri="{C3380CC4-5D6E-409C-BE32-E72D297353CC}">
              <c16:uniqueId val="{00000002-1DB0-4DC0-92F9-D54E7C737F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B0-4DC0-92F9-D54E7C737F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B0-4DC0-92F9-D54E7C737F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594</c:v>
                </c:pt>
                <c:pt idx="3">
                  <c:v>362</c:v>
                </c:pt>
                <c:pt idx="6">
                  <c:v>262</c:v>
                </c:pt>
                <c:pt idx="9">
                  <c:v>130</c:v>
                </c:pt>
                <c:pt idx="12">
                  <c:v>93</c:v>
                </c:pt>
              </c:numCache>
            </c:numRef>
          </c:val>
          <c:extLst>
            <c:ext xmlns:c16="http://schemas.microsoft.com/office/drawing/2014/chart" uri="{C3380CC4-5D6E-409C-BE32-E72D297353CC}">
              <c16:uniqueId val="{00000005-1DB0-4DC0-92F9-D54E7C737F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77230</c:v>
                </c:pt>
                <c:pt idx="3">
                  <c:v>74306</c:v>
                </c:pt>
                <c:pt idx="6">
                  <c:v>73234</c:v>
                </c:pt>
                <c:pt idx="9">
                  <c:v>105548</c:v>
                </c:pt>
                <c:pt idx="12">
                  <c:v>101660</c:v>
                </c:pt>
              </c:numCache>
            </c:numRef>
          </c:val>
          <c:extLst>
            <c:ext xmlns:c16="http://schemas.microsoft.com/office/drawing/2014/chart" uri="{C3380CC4-5D6E-409C-BE32-E72D297353CC}">
              <c16:uniqueId val="{00000006-1DB0-4DC0-92F9-D54E7C737F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B0-4DC0-92F9-D54E7C737F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186000</c:v>
                </c:pt>
                <c:pt idx="3">
                  <c:v>167725</c:v>
                </c:pt>
                <c:pt idx="6">
                  <c:v>156351</c:v>
                </c:pt>
                <c:pt idx="9">
                  <c:v>142358</c:v>
                </c:pt>
                <c:pt idx="12">
                  <c:v>141684</c:v>
                </c:pt>
              </c:numCache>
            </c:numRef>
          </c:val>
          <c:extLst>
            <c:ext xmlns:c16="http://schemas.microsoft.com/office/drawing/2014/chart" uri="{C3380CC4-5D6E-409C-BE32-E72D297353CC}">
              <c16:uniqueId val="{00000008-1DB0-4DC0-92F9-D54E7C737F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22062</c:v>
                </c:pt>
                <c:pt idx="3">
                  <c:v>34177</c:v>
                </c:pt>
                <c:pt idx="6">
                  <c:v>34475</c:v>
                </c:pt>
                <c:pt idx="9">
                  <c:v>29343</c:v>
                </c:pt>
                <c:pt idx="12">
                  <c:v>26270</c:v>
                </c:pt>
              </c:numCache>
            </c:numRef>
          </c:val>
          <c:extLst>
            <c:ext xmlns:c16="http://schemas.microsoft.com/office/drawing/2014/chart" uri="{C3380CC4-5D6E-409C-BE32-E72D297353CC}">
              <c16:uniqueId val="{00000009-1DB0-4DC0-92F9-D54E7C737F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1028239</c:v>
                </c:pt>
                <c:pt idx="3">
                  <c:v>1036189</c:v>
                </c:pt>
                <c:pt idx="6">
                  <c:v>1035000</c:v>
                </c:pt>
                <c:pt idx="9">
                  <c:v>1053471</c:v>
                </c:pt>
                <c:pt idx="12">
                  <c:v>1049364</c:v>
                </c:pt>
              </c:numCache>
            </c:numRef>
          </c:val>
          <c:extLst>
            <c:ext xmlns:c16="http://schemas.microsoft.com/office/drawing/2014/chart" uri="{C3380CC4-5D6E-409C-BE32-E72D297353CC}">
              <c16:uniqueId val="{0000000A-1DB0-4DC0-92F9-D54E7C737F95}"/>
            </c:ext>
          </c:extLst>
        </c:ser>
        <c:dLbls>
          <c:showLegendKey val="0"/>
          <c:showVal val="0"/>
          <c:showCatName val="0"/>
          <c:showSerName val="0"/>
          <c:showPercent val="0"/>
          <c:showBubbleSize val="0"/>
        </c:dLbls>
        <c:gapWidth val="100"/>
        <c:overlap val="100"/>
        <c:axId val="495280296"/>
        <c:axId val="49527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301715</c:v>
                </c:pt>
                <c:pt idx="2">
                  <c:v>#N/A</c:v>
                </c:pt>
                <c:pt idx="3">
                  <c:v>#N/A</c:v>
                </c:pt>
                <c:pt idx="4">
                  <c:v>311291</c:v>
                </c:pt>
                <c:pt idx="5">
                  <c:v>#N/A</c:v>
                </c:pt>
                <c:pt idx="6">
                  <c:v>#N/A</c:v>
                </c:pt>
                <c:pt idx="7">
                  <c:v>321884</c:v>
                </c:pt>
                <c:pt idx="8">
                  <c:v>#N/A</c:v>
                </c:pt>
                <c:pt idx="9">
                  <c:v>#N/A</c:v>
                </c:pt>
                <c:pt idx="10">
                  <c:v>386888</c:v>
                </c:pt>
                <c:pt idx="11">
                  <c:v>#N/A</c:v>
                </c:pt>
                <c:pt idx="12">
                  <c:v>#N/A</c:v>
                </c:pt>
                <c:pt idx="13">
                  <c:v>394508</c:v>
                </c:pt>
                <c:pt idx="14">
                  <c:v>#N/A</c:v>
                </c:pt>
              </c:numCache>
            </c:numRef>
          </c:val>
          <c:smooth val="0"/>
          <c:extLst>
            <c:ext xmlns:c16="http://schemas.microsoft.com/office/drawing/2014/chart" uri="{C3380CC4-5D6E-409C-BE32-E72D297353CC}">
              <c16:uniqueId val="{0000000B-1DB0-4DC0-92F9-D54E7C737F95}"/>
            </c:ext>
          </c:extLst>
        </c:ser>
        <c:dLbls>
          <c:showLegendKey val="0"/>
          <c:showVal val="0"/>
          <c:showCatName val="0"/>
          <c:showSerName val="0"/>
          <c:showPercent val="0"/>
          <c:showBubbleSize val="0"/>
        </c:dLbls>
        <c:marker val="1"/>
        <c:smooth val="0"/>
        <c:axId val="495280296"/>
        <c:axId val="495279904"/>
      </c:lineChart>
      <c:catAx>
        <c:axId val="49528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279904"/>
        <c:crosses val="autoZero"/>
        <c:auto val="1"/>
        <c:lblAlgn val="ctr"/>
        <c:lblOffset val="100"/>
        <c:tickLblSkip val="1"/>
        <c:tickMarkSkip val="1"/>
        <c:noMultiLvlLbl val="0"/>
      </c:catAx>
      <c:valAx>
        <c:axId val="49527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28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5441</c:v>
                </c:pt>
                <c:pt idx="1">
                  <c:v>5663</c:v>
                </c:pt>
                <c:pt idx="2">
                  <c:v>6121</c:v>
                </c:pt>
              </c:numCache>
            </c:numRef>
          </c:val>
          <c:extLst>
            <c:ext xmlns:c16="http://schemas.microsoft.com/office/drawing/2014/chart" uri="{C3380CC4-5D6E-409C-BE32-E72D297353CC}">
              <c16:uniqueId val="{00000000-9FEE-48EA-878A-73B79B6EF7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444</c:v>
                </c:pt>
                <c:pt idx="1">
                  <c:v>742</c:v>
                </c:pt>
                <c:pt idx="2">
                  <c:v>839</c:v>
                </c:pt>
              </c:numCache>
            </c:numRef>
          </c:val>
          <c:extLst>
            <c:ext xmlns:c16="http://schemas.microsoft.com/office/drawing/2014/chart" uri="{C3380CC4-5D6E-409C-BE32-E72D297353CC}">
              <c16:uniqueId val="{00000001-9FEE-48EA-878A-73B79B6EF7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24758</c:v>
                </c:pt>
                <c:pt idx="1">
                  <c:v>23285</c:v>
                </c:pt>
                <c:pt idx="2">
                  <c:v>22315</c:v>
                </c:pt>
              </c:numCache>
            </c:numRef>
          </c:val>
          <c:extLst>
            <c:ext xmlns:c16="http://schemas.microsoft.com/office/drawing/2014/chart" uri="{C3380CC4-5D6E-409C-BE32-E72D297353CC}">
              <c16:uniqueId val="{00000002-9FEE-48EA-878A-73B79B6EF7AA}"/>
            </c:ext>
          </c:extLst>
        </c:ser>
        <c:dLbls>
          <c:showLegendKey val="0"/>
          <c:showVal val="0"/>
          <c:showCatName val="0"/>
          <c:showSerName val="0"/>
          <c:showPercent val="0"/>
          <c:showBubbleSize val="0"/>
        </c:dLbls>
        <c:gapWidth val="120"/>
        <c:overlap val="100"/>
        <c:axId val="495270496"/>
        <c:axId val="495275200"/>
      </c:barChart>
      <c:catAx>
        <c:axId val="4952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275200"/>
        <c:crosses val="autoZero"/>
        <c:auto val="1"/>
        <c:lblAlgn val="ctr"/>
        <c:lblOffset val="100"/>
        <c:tickLblSkip val="1"/>
        <c:tickMarkSkip val="1"/>
        <c:noMultiLvlLbl val="0"/>
      </c:catAx>
      <c:valAx>
        <c:axId val="495275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27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{4DF7AFF8-B07D-44A8-9CD4-650BA785AD63}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342-493B-BD8F-1AA575BC93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{A9F80879-9490-43DA-89C7-C80C6169DCE0}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42-493B-BD8F-1AA575BC93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{B8F98196-47E6-4FDF-AC80-8B9036B55934}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42-493B-BD8F-1AA575BC93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{056AB5D1-CE32-4533-951C-E11AB625ACBE}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42-493B-BD8F-1AA575BC93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{AF1C95EE-F10D-4A84-9534-721020318F8A}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42-493B-BD8F-1AA575BC936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{3A7F238D-07E6-4F43-858A-A757336F8278}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342-493B-BD8F-1AA575BC936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{1DBA2A67-C9D9-4473-A37E-BBEAC9EC64AD}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342-493B-BD8F-1AA575BC936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{E5AD6696-0D20-49F9-8B6A-9DC7E0DF13AE}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342-493B-BD8F-1AA575BC936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{8BDD3DCA-302E-485E-9670-5B2DA3379119}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342-493B-BD8F-1AA575BC93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58.3</c:v>
                </c:pt>
                <c:pt idx="16">
                  <c:v>60.2</c:v>
                </c:pt>
                <c:pt idx="24">
                  <c:v>60.1</c:v>
                </c:pt>
                <c:pt idx="32">
                  <c:v>60.3</c:v>
                </c:pt>
              </c:numCache>
            </c:numRef>
          </c:xVal>
          <c:yVal>
            <c:numRef>
              <c:f>公会計指標分析・財政指標組合せ分析表!$BP$51:$DC$51</c:f>
              <c:numCache>
                <c:formatCode>#,##0.0;"▲ "#,##0.0</c:formatCode>
                <c:ptCount val="40"/>
                <c:pt idx="8">
                  <c:v>117.4</c:v>
                </c:pt>
                <c:pt idx="16">
                  <c:v>118.3</c:v>
                </c:pt>
                <c:pt idx="24">
                  <c:v>121.7</c:v>
                </c:pt>
                <c:pt idx="32">
                  <c:v>120.4</c:v>
                </c:pt>
              </c:numCache>
            </c:numRef>
          </c:yVal>
          <c:smooth val="0"/>
          <c:extLst>
            <c:ext xmlns:c16="http://schemas.microsoft.com/office/drawing/2014/chart" uri="{C3380CC4-5D6E-409C-BE32-E72D297353CC}">
              <c16:uniqueId val="{00000009-9342-493B-BD8F-1AA575BC93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{400A9B05-AB45-4E00-84D4-E102C3323805}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342-493B-BD8F-1AA575BC93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{C47EC30E-9AF5-43F2-AE71-8EE9EB8FE7CC}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42-493B-BD8F-1AA575BC93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{C50E71EE-0A24-4757-B5BE-E33DFDB75616}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42-493B-BD8F-1AA575BC93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{28C8B192-72EB-4E0E-9E68-889E7ADE2ED8}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42-493B-BD8F-1AA575BC93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{BD681864-B587-4A73-A69F-7CF096D7357D}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42-493B-BD8F-1AA575BC936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{4A514D1C-000F-4F45-8BA7-79B3B2734FD5}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342-493B-BD8F-1AA575BC936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{6E970F89-834A-4197-BD10-DFCF9985ABEE}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342-493B-BD8F-1AA575BC936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{EFE2959F-28B4-42FD-B321-7E74AF217358}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342-493B-BD8F-1AA575BC936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{FDDD8C37-98C3-4D95-BCBB-4F8BCEBBE48D}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342-493B-BD8F-1AA575BC93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9342-493B-BD8F-1AA575BC9366}"/>
            </c:ext>
          </c:extLst>
        </c:ser>
        <c:dLbls>
          <c:showLegendKey val="0"/>
          <c:showVal val="1"/>
          <c:showCatName val="0"/>
          <c:showSerName val="0"/>
          <c:showPercent val="0"/>
          <c:showBubbleSize val="0"/>
        </c:dLbls>
        <c:axId val="328387176"/>
        <c:axId val="328387960"/>
      </c:scatterChart>
      <c:valAx>
        <c:axId val="328387176"/>
        <c:scaling>
          <c:orientation val="minMax"/>
          <c:max val="63.2"/>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387960"/>
        <c:crosses val="autoZero"/>
        <c:crossBetween val="midCat"/>
      </c:valAx>
      <c:valAx>
        <c:axId val="328387960"/>
        <c:scaling>
          <c:orientation val="minMax"/>
          <c:max val="129"/>
          <c:min val="9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8387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{64F0CF92-A5A0-4719-8449-614D29551ACD}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AC1-49BF-B27A-3248D9AE65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{B854D4D5-4014-4EF9-AA93-8792865E58AB}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C1-49BF-B27A-3248D9AE65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{4B80759F-EBCA-45D6-B8F0-5506E3092B87}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C1-49BF-B27A-3248D9AE65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{DC55C6F8-2EAA-49D9-9830-04FEA1D453A1}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C1-49BF-B27A-3248D9AE65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{9CAD4A63-0F28-4772-BDFD-AA37E296DE7F}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C1-49BF-B27A-3248D9AE657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{1E8F6E3E-E05D-49DE-969D-12AE0621CDE9}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AC1-49BF-B27A-3248D9AE657B}"/>
                </c:ext>
              </c:extLst>
            </c:dLbl>
            <c:dLbl>
              <c:idx val="16"/>
              <c:layout>
                <c:manualLayout>
                  <c:x val="-3.6684985503450687E-2"/>
                  <c:y val="-6.128061582004885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{0E89DBFB-C328-439B-BF1F-2E9E00084BB1}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AC1-49BF-B27A-3248D9AE657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{6EAFD8AE-3B15-4750-8891-2013FF0D2097}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AC1-49BF-B27A-3248D9AE657B}"/>
                </c:ext>
              </c:extLst>
            </c:dLbl>
            <c:dLbl>
              <c:idx val="32"/>
              <c:layout>
                <c:manualLayout>
                  <c:x val="-2.6710997734770616E-2"/>
                  <c:y val="-6.355267835553908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{7ED5294A-9915-49D7-A122-D118A5A6C65D}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AC1-49BF-B27A-3248D9AE65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7.5</c:v>
                </c:pt>
                <c:pt idx="16">
                  <c:v>7.2</c:v>
                </c:pt>
                <c:pt idx="24">
                  <c:v>6.9</c:v>
                </c:pt>
                <c:pt idx="32">
                  <c:v>7.3</c:v>
                </c:pt>
              </c:numCache>
            </c:numRef>
          </c:xVal>
          <c:yVal>
            <c:numRef>
              <c:f>公会計指標分析・財政指標組合せ分析表!$BP$73:$DC$73</c:f>
              <c:numCache>
                <c:formatCode>#,##0.0;"▲ "#,##0.0</c:formatCode>
                <c:ptCount val="40"/>
                <c:pt idx="0">
                  <c:v>115.3</c:v>
                </c:pt>
                <c:pt idx="8">
                  <c:v>117.4</c:v>
                </c:pt>
                <c:pt idx="16">
                  <c:v>118.3</c:v>
                </c:pt>
                <c:pt idx="24">
                  <c:v>121.7</c:v>
                </c:pt>
                <c:pt idx="32">
                  <c:v>120.4</c:v>
                </c:pt>
              </c:numCache>
            </c:numRef>
          </c:yVal>
          <c:smooth val="0"/>
          <c:extLst>
            <c:ext xmlns:c16="http://schemas.microsoft.com/office/drawing/2014/chart" uri="{C3380CC4-5D6E-409C-BE32-E72D297353CC}">
              <c16:uniqueId val="{00000009-EAC1-49BF-B27A-3248D9AE65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{530F33F4-6340-4DB5-B167-1371F6819D44}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AC1-49BF-B27A-3248D9AE65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{ECE2A676-0150-4034-81C6-BF5ACB7621F7}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C1-49BF-B27A-3248D9AE65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{2EE5A100-BF22-4952-8FAA-313A01E47E23}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C1-49BF-B27A-3248D9AE65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{5D63AF60-C8BD-468E-9D00-1D9D25879F7F}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C1-49BF-B27A-3248D9AE65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{32F59A64-7C7D-4BA1-9B35-ACBBB465AD50}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C1-49BF-B27A-3248D9AE657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{9205A144-771F-48E6-BFBF-70FDDC515FD1}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AC1-49BF-B27A-3248D9AE657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{C92AEE90-C629-41C0-BC82-6311BF520F6D}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AC1-49BF-B27A-3248D9AE657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{A2C490E8-1F7A-4FE2-813E-671ED1C2952A}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AC1-49BF-B27A-3248D9AE657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{08A0A1CE-9BC2-43B9-8BB4-9ACA1FFE3C80}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AC1-49BF-B27A-3248D9AE65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EAC1-49BF-B27A-3248D9AE657B}"/>
            </c:ext>
          </c:extLst>
        </c:ser>
        <c:dLbls>
          <c:showLegendKey val="0"/>
          <c:showVal val="1"/>
          <c:showCatName val="0"/>
          <c:showSerName val="0"/>
          <c:showPercent val="0"/>
          <c:showBubbleSize val="0"/>
        </c:dLbls>
        <c:axId val="328389920"/>
        <c:axId val="328389136"/>
      </c:scatterChart>
      <c:valAx>
        <c:axId val="328389920"/>
        <c:scaling>
          <c:orientation val="minMax"/>
          <c:max val="11.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389136"/>
        <c:crosses val="autoZero"/>
        <c:crossBetween val="midCat"/>
      </c:valAx>
      <c:valAx>
        <c:axId val="328389136"/>
        <c:scaling>
          <c:orientation val="minMax"/>
          <c:max val="139"/>
          <c:min val="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8389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年度は、準元利償還金等の増はあるものの、控除額（特定財源及び元利償還金・準元利償還金に係る基準財政需要額算入額）の増により、実質公債費比率の分子は減少した。</a:t>
          </a:r>
        </a:p>
        <a:p>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年度は、準元利償還金等の増に加え、控除額（特定財源及び元利償還金・準元利償還金に係る基準財政需要額算入額）の減により、実質公債費比率の分子は増加した。</a:t>
          </a:r>
        </a:p>
        <a:p>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年度は、地方債の元利償還金は減したものの、控除額（特定財源及び元利償還金・準元利償還金に係る基準財政需要額算入額）が減したことにより、実質公債費比率の分子は増加した。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年度は、準元利償還金等の増に加え、控除額（特定財源及び元利償還金・準元利償還金に係る基準財政需要額算入額）の減により、実質公債費比率の分子は増加した。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減債基金の積立はルールどおり行っているが、財源対策として減債基金から借入を行っていることにより積立不足が生じている。</a:t>
          </a:r>
        </a:p>
        <a:p>
          <a:r>
            <a:rPr kumimoji="1" lang="ja-JP" altLang="en-US" sz="900">
              <a:latin typeface="ＭＳ ゴシック" pitchFamily="49" charset="-128"/>
              <a:ea typeface="ＭＳ ゴシック" pitchFamily="49" charset="-128"/>
            </a:rPr>
            <a:t>　財政運営の取組目標を「継続的な収支の均衡」とする「今後の財政運営の基本的な考え方」を策定、公表し、令和６年度に収支均衡、令和７年度から減債基金借入金を返済することとしている。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将来負担額については、地方債現在高の減や退職手当支給予定額の減などにより減少したものの、控除額（主に準元利償還金に係る基準財政需要額算入額）の減により、将来負担比率の分子は増加した。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歳計剰余金の処分、運用益金の収入等による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減債基金運用利子分の増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970</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鉄道整備整備基金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充当事業費の増及び翌年度未収繰越財源等としたことによる。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市営住宅等修繕基金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市営住宅修繕基金の取崩し等による。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各基金の目的に沿った積立や取崩しを計画的に行っていく。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・鉄道整備基金　　　：鉄道及び軌道整備事業並びに新駅設置及び駅改良の資金に充当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：都市計画事業及び都市施設の整備事業の資金に充当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：都市緑化推進事業の資金に充当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・鉄道整備基金　　　：南武線駅アクセス向上等整備事業への充当による減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：登戸地区土地区画整理事業・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川崎駅北口自由通路等整備事業等への充当による減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：保全緑地育成事業等への充当による減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・市営住宅等修繕基金：市営住宅管理代行等委託事業への充当による減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・資源再生化基金　　：かわさきエコ暮らし未来館管理事業への充当による減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基金の目的に沿った積立や取崩しを計画的に行っていく。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財政調整基金については、補正予算の財源として活用している。平成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年度は市税の増収や執行段階の精査による予算執行の抑制などにより最終的には取崩しを回避したため、剰余金処分等の積立てや運用益金の収入により残高が増加した。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今後も補正財源として、必要額の積立や取崩しを計画的に行っていく。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減債基金運用利子分の増による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将来的な償還のため、積立や取崩しを計画的に行っていく。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本市は類似団体の平均より上回った水準となっている。</a:t>
          </a:r>
        </a:p>
        <a:p>
          <a:r>
            <a:rPr kumimoji="1" lang="ja-JP" altLang="en-US" sz="9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や「施設存続の可否の判断」、少子高齢社会の進展により「住民が公共施設に求めることの変化への対応」が求められる。</a:t>
          </a:r>
        </a:p>
        <a:p>
          <a:r>
            <a:rPr kumimoji="1" lang="ja-JP" altLang="en-US" sz="900">
              <a:latin typeface="ＭＳ Ｐゴシック" panose="020B0600070205080204" pitchFamily="50" charset="-128"/>
              <a:ea typeface="ＭＳ Ｐゴシック" panose="020B0600070205080204" pitchFamily="50" charset="-128"/>
            </a:rPr>
            <a:t>　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財政負担の平準化、継続的な長寿命化の取組が可能となるよう調整す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127350</xdr:rowOff>
    </xdr:from>
    <xdr:ext cx="405111" cy="259045"/>
    <xdr:sp macro="" textlink="">
      <xdr:nvSpPr>
        <xdr:cNvPr id="71" name="有形固定資産減価償却率平均値テキスト"/>
        <xdr:cNvSpPr txBox="1"/>
      </xdr:nvSpPr>
      <xdr:spPr>
        <a:xfrm>
          <a:off x="4352925" y="5531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18597</xdr:rowOff>
    </xdr:from>
    <xdr:to>
      <xdr:col>23</xdr:col>
      <xdr:colOff>136525</xdr:colOff>
      <xdr:row>31</xdr:row>
      <xdr:rowOff>120197</xdr:rowOff>
    </xdr:to>
    <xdr:sp macro="" textlink="">
      <xdr:nvSpPr>
        <xdr:cNvPr id="81" name="楕円 80"/>
        <xdr:cNvSpPr/>
      </xdr:nvSpPr>
      <xdr:spPr>
        <a:xfrm>
          <a:off x="4251325" y="5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168474</xdr:rowOff>
    </xdr:from>
    <xdr:ext cx="405111" cy="259045"/>
    <xdr:sp macro="" textlink="">
      <xdr:nvSpPr>
        <xdr:cNvPr id="82" name="有形固定資産減価償却率該当値テキスト"/>
        <xdr:cNvSpPr txBox="1"/>
      </xdr:nvSpPr>
      <xdr:spPr>
        <a:xfrm>
          <a:off x="4352925" y="589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3" name="楕円 82"/>
        <xdr:cNvSpPr/>
      </xdr:nvSpPr>
      <xdr:spPr>
        <a:xfrm>
          <a:off x="3616325" y="59383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69397</xdr:rowOff>
    </xdr:from>
    <xdr:to>
      <xdr:col>23</xdr:col>
      <xdr:colOff>85725</xdr:colOff>
      <xdr:row>31</xdr:row>
      <xdr:rowOff>89958</xdr:rowOff>
    </xdr:to>
    <xdr:cxnSp macro="">
      <xdr:nvCxnSpPr>
        <xdr:cNvPr id="84" name="直線コネクタ 83"/>
        <xdr:cNvCxnSpPr/>
      </xdr:nvCxnSpPr>
      <xdr:spPr>
        <a:xfrm flipV="1">
          <a:off x="3667125" y="5968547"/>
          <a:ext cx="635000" cy="2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28877</xdr:rowOff>
    </xdr:from>
    <xdr:to>
      <xdr:col>15</xdr:col>
      <xdr:colOff>187325</xdr:colOff>
      <xdr:row>31</xdr:row>
      <xdr:rowOff>130477</xdr:rowOff>
    </xdr:to>
    <xdr:sp macro="" textlink="">
      <xdr:nvSpPr>
        <xdr:cNvPr id="85" name="楕円 84"/>
        <xdr:cNvSpPr/>
      </xdr:nvSpPr>
      <xdr:spPr>
        <a:xfrm>
          <a:off x="2930525" y="59280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79677</xdr:rowOff>
    </xdr:from>
    <xdr:to>
      <xdr:col>19</xdr:col>
      <xdr:colOff>136525</xdr:colOff>
      <xdr:row>31</xdr:row>
      <xdr:rowOff>89958</xdr:rowOff>
    </xdr:to>
    <xdr:cxnSp macro="">
      <xdr:nvCxnSpPr>
        <xdr:cNvPr id="86" name="直線コネクタ 85"/>
        <xdr:cNvCxnSpPr/>
      </xdr:nvCxnSpPr>
      <xdr:spPr>
        <a:xfrm>
          <a:off x="2981325" y="5978827"/>
          <a:ext cx="6858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52765</xdr:rowOff>
    </xdr:from>
    <xdr:to>
      <xdr:col>11</xdr:col>
      <xdr:colOff>187325</xdr:colOff>
      <xdr:row>32</xdr:row>
      <xdr:rowOff>154365</xdr:rowOff>
    </xdr:to>
    <xdr:sp macro="" textlink="">
      <xdr:nvSpPr>
        <xdr:cNvPr id="87" name="楕円 86"/>
        <xdr:cNvSpPr/>
      </xdr:nvSpPr>
      <xdr:spPr>
        <a:xfrm>
          <a:off x="2244725" y="6117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79677</xdr:rowOff>
    </xdr:from>
    <xdr:to>
      <xdr:col>15</xdr:col>
      <xdr:colOff>136525</xdr:colOff>
      <xdr:row>32</xdr:row>
      <xdr:rowOff>103565</xdr:rowOff>
    </xdr:to>
    <xdr:cxnSp macro="">
      <xdr:nvCxnSpPr>
        <xdr:cNvPr id="88" name="直線コネクタ 87"/>
        <xdr:cNvCxnSpPr/>
      </xdr:nvCxnSpPr>
      <xdr:spPr>
        <a:xfrm flipV="1">
          <a:off x="2295525" y="5978827"/>
          <a:ext cx="685800" cy="18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133397</xdr:rowOff>
    </xdr:from>
    <xdr:ext cx="405111" cy="259045"/>
    <xdr:sp macro="" textlink="">
      <xdr:nvSpPr>
        <xdr:cNvPr id="89" name="n_1aveValue有形固定資産減価償却率"/>
        <xdr:cNvSpPr txBox="1"/>
      </xdr:nvSpPr>
      <xdr:spPr>
        <a:xfrm>
          <a:off x="3470919" y="553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64757</xdr:rowOff>
    </xdr:from>
    <xdr:ext cx="405111" cy="259045"/>
    <xdr:sp macro="" textlink="">
      <xdr:nvSpPr>
        <xdr:cNvPr id="90" name="n_2aveValue有形固定資産減価償却率"/>
        <xdr:cNvSpPr txBox="1"/>
      </xdr:nvSpPr>
      <xdr:spPr>
        <a:xfrm>
          <a:off x="2797819" y="563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91" name="n_3aveValue有形固定資産減価償却率"/>
        <xdr:cNvSpPr txBox="1"/>
      </xdr:nvSpPr>
      <xdr:spPr>
        <a:xfrm>
          <a:off x="211201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92" name="n_1mainValue有形固定資産減価償却率"/>
        <xdr:cNvSpPr txBox="1"/>
      </xdr:nvSpPr>
      <xdr:spPr>
        <a:xfrm>
          <a:off x="3470919" y="603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121604</xdr:rowOff>
    </xdr:from>
    <xdr:ext cx="405111" cy="259045"/>
    <xdr:sp macro="" textlink="">
      <xdr:nvSpPr>
        <xdr:cNvPr id="93" name="n_2mainValue有形固定資産減価償却率"/>
        <xdr:cNvSpPr txBox="1"/>
      </xdr:nvSpPr>
      <xdr:spPr>
        <a:xfrm>
          <a:off x="2797819" y="6020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145492</xdr:rowOff>
    </xdr:from>
    <xdr:ext cx="405111" cy="259045"/>
    <xdr:sp macro="" textlink="">
      <xdr:nvSpPr>
        <xdr:cNvPr id="94" name="n_3mainValue有形固定資産減価償却率"/>
        <xdr:cNvSpPr txBox="1"/>
      </xdr:nvSpPr>
      <xdr:spPr>
        <a:xfrm>
          <a:off x="2112019" y="62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本市は類似団体の平均より上回った水準となっている。</a:t>
          </a: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分子となる将来負担額が地方債現在高、退職手当支給予定額の減等により減少したことに加え、充当可能基金が財政調整基金現在高の増等により増加したことで、債務償還比率は、前年度と比較して下降してい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今後</a:t>
          </a:r>
          <a:r>
            <a:rPr kumimoji="1" lang="ja-JP" altLang="en-US" sz="1050">
              <a:latin typeface="ＭＳ Ｐゴシック" panose="020B0600070205080204" pitchFamily="50" charset="-128"/>
              <a:ea typeface="ＭＳ Ｐゴシック" panose="020B0600070205080204" pitchFamily="50" charset="-128"/>
            </a:rPr>
            <a:t>も庁舎建替え事業や、連続立体交差事業等により投資的経費が増加する見込みであるが、市債発行にあたっては、実質公債費比率や市債現在高に留意し適正な活用に努め、将来負担額の縮減に向け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31" name="債務償還比率平均値テキスト"/>
        <xdr:cNvSpPr txBox="1"/>
      </xdr:nvSpPr>
      <xdr:spPr>
        <a:xfrm>
          <a:off x="13376275" y="580629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123390</xdr:rowOff>
    </xdr:from>
    <xdr:to>
      <xdr:col>76</xdr:col>
      <xdr:colOff>73025</xdr:colOff>
      <xdr:row>30</xdr:row>
      <xdr:rowOff>53540</xdr:rowOff>
    </xdr:to>
    <xdr:sp macro="" textlink="">
      <xdr:nvSpPr>
        <xdr:cNvPr id="139" name="楕円 138"/>
        <xdr:cNvSpPr/>
      </xdr:nvSpPr>
      <xdr:spPr>
        <a:xfrm>
          <a:off x="13293725" y="56923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146267</xdr:rowOff>
    </xdr:from>
    <xdr:ext cx="560923" cy="259045"/>
    <xdr:sp macro="" textlink="">
      <xdr:nvSpPr>
        <xdr:cNvPr id="140" name="債務償還比率該当値テキスト"/>
        <xdr:cNvSpPr txBox="1"/>
      </xdr:nvSpPr>
      <xdr:spPr>
        <a:xfrm>
          <a:off x="13376275" y="55501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45974</xdr:rowOff>
    </xdr:from>
    <xdr:to>
      <xdr:col>72</xdr:col>
      <xdr:colOff>123825</xdr:colOff>
      <xdr:row>29</xdr:row>
      <xdr:rowOff>147574</xdr:rowOff>
    </xdr:to>
    <xdr:sp macro="" textlink="">
      <xdr:nvSpPr>
        <xdr:cNvPr id="141" name="楕円 140"/>
        <xdr:cNvSpPr/>
      </xdr:nvSpPr>
      <xdr:spPr>
        <a:xfrm>
          <a:off x="12639675" y="56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96774</xdr:rowOff>
    </xdr:from>
    <xdr:to>
      <xdr:col>76</xdr:col>
      <xdr:colOff>22225</xdr:colOff>
      <xdr:row>30</xdr:row>
      <xdr:rowOff>2740</xdr:rowOff>
    </xdr:to>
    <xdr:cxnSp macro="">
      <xdr:nvCxnSpPr>
        <xdr:cNvPr id="142" name="直線コネクタ 141"/>
        <xdr:cNvCxnSpPr/>
      </xdr:nvCxnSpPr>
      <xdr:spPr>
        <a:xfrm>
          <a:off x="12690475" y="5665724"/>
          <a:ext cx="635000" cy="7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3" name="n_1aveValue債務償還比率"/>
        <xdr:cNvSpPr txBox="1"/>
      </xdr:nvSpPr>
      <xdr:spPr>
        <a:xfrm>
          <a:off x="12435413" y="58994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164101</xdr:rowOff>
    </xdr:from>
    <xdr:ext cx="560923" cy="259045"/>
    <xdr:sp macro="" textlink="">
      <xdr:nvSpPr>
        <xdr:cNvPr id="144" name="n_1mainValue債務償還比率"/>
        <xdr:cNvSpPr txBox="1"/>
      </xdr:nvSpPr>
      <xdr:spPr>
        <a:xfrm>
          <a:off x="12435413" y="54028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21640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1" name="楕円 70"/>
        <xdr:cNvSpPr/>
      </xdr:nvSpPr>
      <xdr:spPr>
        <a:xfrm>
          <a:off x="4127500" y="6224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87647</xdr:rowOff>
    </xdr:from>
    <xdr:ext cx="405111" cy="259045"/>
    <xdr:sp macro="" textlink="">
      <xdr:nvSpPr>
        <xdr:cNvPr id="72" name="【道路】&#10;有形固定資産減価償却率該当値テキスト"/>
        <xdr:cNvSpPr txBox="1"/>
      </xdr:nvSpPr>
      <xdr:spPr>
        <a:xfrm>
          <a:off x="4216400"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3" name="楕円 72"/>
        <xdr:cNvSpPr/>
      </xdr:nvSpPr>
      <xdr:spPr>
        <a:xfrm>
          <a:off x="3384550" y="6212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37</xdr:row>
      <xdr:rowOff>160020</xdr:rowOff>
    </xdr:to>
    <xdr:cxnSp macro="">
      <xdr:nvCxnSpPr>
        <xdr:cNvPr id="74" name="直線コネクタ 73"/>
        <xdr:cNvCxnSpPr/>
      </xdr:nvCxnSpPr>
      <xdr:spPr>
        <a:xfrm>
          <a:off x="3429000" y="626364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5" name="楕円 74"/>
        <xdr:cNvSpPr/>
      </xdr:nvSpPr>
      <xdr:spPr>
        <a:xfrm>
          <a:off x="2571750" y="6231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37</xdr:row>
      <xdr:rowOff>167640</xdr:rowOff>
    </xdr:to>
    <xdr:cxnSp macro="">
      <xdr:nvCxnSpPr>
        <xdr:cNvPr id="76" name="直線コネクタ 75"/>
        <xdr:cNvCxnSpPr/>
      </xdr:nvCxnSpPr>
      <xdr:spPr>
        <a:xfrm flipV="1">
          <a:off x="2622550" y="626364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7" name="楕円 76"/>
        <xdr:cNvSpPr/>
      </xdr:nvSpPr>
      <xdr:spPr>
        <a:xfrm>
          <a:off x="177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64770</xdr:rowOff>
    </xdr:to>
    <xdr:cxnSp macro="">
      <xdr:nvCxnSpPr>
        <xdr:cNvPr id="78" name="直線コネクタ 77"/>
        <xdr:cNvCxnSpPr/>
      </xdr:nvCxnSpPr>
      <xdr:spPr>
        <a:xfrm flipV="1">
          <a:off x="1828800" y="6282690"/>
          <a:ext cx="7937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9" name="n_1aveValue【道路】&#10;有形固定資産減価償却率"/>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0" name="n_2aveValue【道路】&#10;有形固定資産減価償却率"/>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1" name="n_3aveValue【道路】&#10;有形固定資産減価償却率"/>
        <xdr:cNvSpPr txBox="1"/>
      </xdr:nvSpPr>
      <xdr:spPr>
        <a:xfrm>
          <a:off x="164529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2" name="n_1mainValue【道路】&#10;有形固定資産減価償却率"/>
        <xdr:cNvSpPr txBox="1"/>
      </xdr:nvSpPr>
      <xdr:spPr>
        <a:xfrm>
          <a:off x="3239144" y="629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3" name="n_2mainValue【道路】&#10;有形固定資産減価償却率"/>
        <xdr:cNvSpPr txBox="1"/>
      </xdr:nvSpPr>
      <xdr:spPr>
        <a:xfrm>
          <a:off x="24390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4" name="n_3mainValue【道路】&#10;有形固定資産減価償却率"/>
        <xdr:cNvSpPr txBox="1"/>
      </xdr:nvSpPr>
      <xdr:spPr>
        <a:xfrm>
          <a:off x="1645294" y="608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3" name="【道路】&#10;一人当たり延長平均値テキスト"/>
        <xdr:cNvSpPr txBox="1"/>
      </xdr:nvSpPr>
      <xdr:spPr>
        <a:xfrm>
          <a:off x="9467850" y="638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129159</xdr:rowOff>
    </xdr:from>
    <xdr:to>
      <xdr:col>55</xdr:col>
      <xdr:colOff>50800</xdr:colOff>
      <xdr:row>41</xdr:row>
      <xdr:rowOff>59309</xdr:rowOff>
    </xdr:to>
    <xdr:sp macro="" textlink="">
      <xdr:nvSpPr>
        <xdr:cNvPr id="123" name="楕円 122"/>
        <xdr:cNvSpPr/>
      </xdr:nvSpPr>
      <xdr:spPr>
        <a:xfrm>
          <a:off x="9398000" y="67395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44086</xdr:rowOff>
    </xdr:from>
    <xdr:ext cx="469744" cy="259045"/>
    <xdr:sp macro="" textlink="">
      <xdr:nvSpPr>
        <xdr:cNvPr id="124" name="【道路】&#10;一人当たり延長該当値テキスト"/>
        <xdr:cNvSpPr txBox="1"/>
      </xdr:nvSpPr>
      <xdr:spPr>
        <a:xfrm>
          <a:off x="9467850" y="665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127635</xdr:rowOff>
    </xdr:from>
    <xdr:to>
      <xdr:col>50</xdr:col>
      <xdr:colOff>165100</xdr:colOff>
      <xdr:row>41</xdr:row>
      <xdr:rowOff>57785</xdr:rowOff>
    </xdr:to>
    <xdr:sp macro="" textlink="">
      <xdr:nvSpPr>
        <xdr:cNvPr id="125" name="楕円 124"/>
        <xdr:cNvSpPr/>
      </xdr:nvSpPr>
      <xdr:spPr>
        <a:xfrm>
          <a:off x="8636000" y="6737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6985</xdr:rowOff>
    </xdr:from>
    <xdr:to>
      <xdr:col>55</xdr:col>
      <xdr:colOff>0</xdr:colOff>
      <xdr:row>41</xdr:row>
      <xdr:rowOff>8509</xdr:rowOff>
    </xdr:to>
    <xdr:cxnSp macro="">
      <xdr:nvCxnSpPr>
        <xdr:cNvPr id="126" name="直線コネクタ 125"/>
        <xdr:cNvCxnSpPr/>
      </xdr:nvCxnSpPr>
      <xdr:spPr>
        <a:xfrm>
          <a:off x="8686800" y="6782435"/>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125857</xdr:rowOff>
    </xdr:from>
    <xdr:to>
      <xdr:col>46</xdr:col>
      <xdr:colOff>38100</xdr:colOff>
      <xdr:row>41</xdr:row>
      <xdr:rowOff>56007</xdr:rowOff>
    </xdr:to>
    <xdr:sp macro="" textlink="">
      <xdr:nvSpPr>
        <xdr:cNvPr id="127" name="楕円 126"/>
        <xdr:cNvSpPr/>
      </xdr:nvSpPr>
      <xdr:spPr>
        <a:xfrm>
          <a:off x="7842250" y="67362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5207</xdr:rowOff>
    </xdr:from>
    <xdr:to>
      <xdr:col>50</xdr:col>
      <xdr:colOff>114300</xdr:colOff>
      <xdr:row>41</xdr:row>
      <xdr:rowOff>6985</xdr:rowOff>
    </xdr:to>
    <xdr:cxnSp macro="">
      <xdr:nvCxnSpPr>
        <xdr:cNvPr id="128" name="直線コネクタ 127"/>
        <xdr:cNvCxnSpPr/>
      </xdr:nvCxnSpPr>
      <xdr:spPr>
        <a:xfrm>
          <a:off x="7886700" y="6780657"/>
          <a:ext cx="8001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123952</xdr:rowOff>
    </xdr:from>
    <xdr:to>
      <xdr:col>41</xdr:col>
      <xdr:colOff>101600</xdr:colOff>
      <xdr:row>41</xdr:row>
      <xdr:rowOff>54102</xdr:rowOff>
    </xdr:to>
    <xdr:sp macro="" textlink="">
      <xdr:nvSpPr>
        <xdr:cNvPr id="129" name="楕円 128"/>
        <xdr:cNvSpPr/>
      </xdr:nvSpPr>
      <xdr:spPr>
        <a:xfrm>
          <a:off x="7029450" y="67343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3302</xdr:rowOff>
    </xdr:from>
    <xdr:to>
      <xdr:col>45</xdr:col>
      <xdr:colOff>177800</xdr:colOff>
      <xdr:row>41</xdr:row>
      <xdr:rowOff>5207</xdr:rowOff>
    </xdr:to>
    <xdr:cxnSp macro="">
      <xdr:nvCxnSpPr>
        <xdr:cNvPr id="130" name="直線コネクタ 129"/>
        <xdr:cNvCxnSpPr/>
      </xdr:nvCxnSpPr>
      <xdr:spPr>
        <a:xfrm>
          <a:off x="7080250" y="6778752"/>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31" name="n_1aveValue【道路】&#10;一人当たり延長"/>
        <xdr:cNvSpPr txBox="1"/>
      </xdr:nvSpPr>
      <xdr:spPr>
        <a:xfrm>
          <a:off x="845827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32" name="n_2aveValue【道路】&#10;一人当たり延長"/>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33"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48912</xdr:rowOff>
    </xdr:from>
    <xdr:ext cx="469744" cy="259045"/>
    <xdr:sp macro="" textlink="">
      <xdr:nvSpPr>
        <xdr:cNvPr id="134" name="n_1mainValue【道路】&#10;一人当たり延長"/>
        <xdr:cNvSpPr txBox="1"/>
      </xdr:nvSpPr>
      <xdr:spPr>
        <a:xfrm>
          <a:off x="8458277" y="682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47134</xdr:rowOff>
    </xdr:from>
    <xdr:ext cx="469744" cy="259045"/>
    <xdr:sp macro="" textlink="">
      <xdr:nvSpPr>
        <xdr:cNvPr id="135" name="n_2mainValue【道路】&#10;一人当たり延長"/>
        <xdr:cNvSpPr txBox="1"/>
      </xdr:nvSpPr>
      <xdr:spPr>
        <a:xfrm>
          <a:off x="7677227" y="682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45229</xdr:rowOff>
    </xdr:from>
    <xdr:ext cx="469744" cy="259045"/>
    <xdr:sp macro="" textlink="">
      <xdr:nvSpPr>
        <xdr:cNvPr id="136" name="n_3mainValue【道路】&#10;一人当たり延長"/>
        <xdr:cNvSpPr txBox="1"/>
      </xdr:nvSpPr>
      <xdr:spPr>
        <a:xfrm>
          <a:off x="6864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65" name="【橋りょう・トンネル】&#10;有形固定資産減価償却率平均値テキスト"/>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46355</xdr:rowOff>
    </xdr:from>
    <xdr:to>
      <xdr:col>24</xdr:col>
      <xdr:colOff>114300</xdr:colOff>
      <xdr:row>57</xdr:row>
      <xdr:rowOff>147955</xdr:rowOff>
    </xdr:to>
    <xdr:sp macro="" textlink="">
      <xdr:nvSpPr>
        <xdr:cNvPr id="175" name="楕円 174"/>
        <xdr:cNvSpPr/>
      </xdr:nvSpPr>
      <xdr:spPr>
        <a:xfrm>
          <a:off x="4127500" y="94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69232</xdr:rowOff>
    </xdr:from>
    <xdr:ext cx="405111" cy="259045"/>
    <xdr:sp macro="" textlink="">
      <xdr:nvSpPr>
        <xdr:cNvPr id="176" name="【橋りょう・トンネル】&#10;有形固定資産減価償却率該当値テキスト"/>
        <xdr:cNvSpPr txBox="1"/>
      </xdr:nvSpPr>
      <xdr:spPr>
        <a:xfrm>
          <a:off x="42164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57785</xdr:rowOff>
    </xdr:from>
    <xdr:to>
      <xdr:col>20</xdr:col>
      <xdr:colOff>38100</xdr:colOff>
      <xdr:row>57</xdr:row>
      <xdr:rowOff>159385</xdr:rowOff>
    </xdr:to>
    <xdr:sp macro="" textlink="">
      <xdr:nvSpPr>
        <xdr:cNvPr id="177" name="楕円 176"/>
        <xdr:cNvSpPr/>
      </xdr:nvSpPr>
      <xdr:spPr>
        <a:xfrm>
          <a:off x="3384550" y="9474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97155</xdr:rowOff>
    </xdr:from>
    <xdr:to>
      <xdr:col>24</xdr:col>
      <xdr:colOff>63500</xdr:colOff>
      <xdr:row>57</xdr:row>
      <xdr:rowOff>108585</xdr:rowOff>
    </xdr:to>
    <xdr:cxnSp macro="">
      <xdr:nvCxnSpPr>
        <xdr:cNvPr id="178" name="直線コネクタ 177"/>
        <xdr:cNvCxnSpPr/>
      </xdr:nvCxnSpPr>
      <xdr:spPr>
        <a:xfrm flipV="1">
          <a:off x="3429000" y="9514205"/>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65405</xdr:rowOff>
    </xdr:from>
    <xdr:to>
      <xdr:col>15</xdr:col>
      <xdr:colOff>101600</xdr:colOff>
      <xdr:row>57</xdr:row>
      <xdr:rowOff>167005</xdr:rowOff>
    </xdr:to>
    <xdr:sp macro="" textlink="">
      <xdr:nvSpPr>
        <xdr:cNvPr id="179" name="楕円 178"/>
        <xdr:cNvSpPr/>
      </xdr:nvSpPr>
      <xdr:spPr>
        <a:xfrm>
          <a:off x="2571750" y="94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108585</xdr:rowOff>
    </xdr:from>
    <xdr:to>
      <xdr:col>19</xdr:col>
      <xdr:colOff>177800</xdr:colOff>
      <xdr:row>57</xdr:row>
      <xdr:rowOff>116205</xdr:rowOff>
    </xdr:to>
    <xdr:cxnSp macro="">
      <xdr:nvCxnSpPr>
        <xdr:cNvPr id="180" name="直線コネクタ 179"/>
        <xdr:cNvCxnSpPr/>
      </xdr:nvCxnSpPr>
      <xdr:spPr>
        <a:xfrm flipV="1">
          <a:off x="2622550" y="9525635"/>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81" name="楕円 180"/>
        <xdr:cNvSpPr/>
      </xdr:nvSpPr>
      <xdr:spPr>
        <a:xfrm>
          <a:off x="17780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57</xdr:row>
      <xdr:rowOff>116205</xdr:rowOff>
    </xdr:to>
    <xdr:cxnSp macro="">
      <xdr:nvCxnSpPr>
        <xdr:cNvPr id="182" name="直線コネクタ 181"/>
        <xdr:cNvCxnSpPr/>
      </xdr:nvCxnSpPr>
      <xdr:spPr>
        <a:xfrm>
          <a:off x="1828800" y="9531350"/>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83" name="n_1aveValue【橋りょう・トンネル】&#10;有形固定資産減価償却率"/>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84" name="n_2aveValue【橋りょう・トンネル】&#10;有形固定資産減価償却率"/>
        <xdr:cNvSpPr txBox="1"/>
      </xdr:nvSpPr>
      <xdr:spPr>
        <a:xfrm>
          <a:off x="2439044" y="967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185" name="n_3aveValue【橋りょう・トンネル】&#10;有形固定資産減価償却率"/>
        <xdr:cNvSpPr txBox="1"/>
      </xdr:nvSpPr>
      <xdr:spPr>
        <a:xfrm>
          <a:off x="1645294" y="966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4462</xdr:rowOff>
    </xdr:from>
    <xdr:ext cx="405111" cy="259045"/>
    <xdr:sp macro="" textlink="">
      <xdr:nvSpPr>
        <xdr:cNvPr id="186" name="n_1mainValue【橋りょう・トンネル】&#10;有形固定資産減価償却率"/>
        <xdr:cNvSpPr txBox="1"/>
      </xdr:nvSpPr>
      <xdr:spPr>
        <a:xfrm>
          <a:off x="3239144" y="925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12082</xdr:rowOff>
    </xdr:from>
    <xdr:ext cx="405111" cy="259045"/>
    <xdr:sp macro="" textlink="">
      <xdr:nvSpPr>
        <xdr:cNvPr id="187" name="n_2mainValue【橋りょう・トンネル】&#10;有形固定資産減価償却率"/>
        <xdr:cNvSpPr txBox="1"/>
      </xdr:nvSpPr>
      <xdr:spPr>
        <a:xfrm>
          <a:off x="2439044"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10177</xdr:rowOff>
    </xdr:from>
    <xdr:ext cx="405111" cy="259045"/>
    <xdr:sp macro="" textlink="">
      <xdr:nvSpPr>
        <xdr:cNvPr id="188" name="n_3mainValue【橋りょう・トンネル】&#10;有形固定資産減価償却率"/>
        <xdr:cNvSpPr txBox="1"/>
      </xdr:nvSpPr>
      <xdr:spPr>
        <a:xfrm>
          <a:off x="1645294"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93298</xdr:rowOff>
    </xdr:from>
    <xdr:to>
      <xdr:col>55</xdr:col>
      <xdr:colOff>50800</xdr:colOff>
      <xdr:row>63</xdr:row>
      <xdr:rowOff>23448</xdr:rowOff>
    </xdr:to>
    <xdr:sp macro="" textlink="">
      <xdr:nvSpPr>
        <xdr:cNvPr id="227" name="楕円 226"/>
        <xdr:cNvSpPr/>
      </xdr:nvSpPr>
      <xdr:spPr>
        <a:xfrm>
          <a:off x="9398000" y="103358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71725</xdr:rowOff>
    </xdr:from>
    <xdr:ext cx="534377" cy="259045"/>
    <xdr:sp macro="" textlink="">
      <xdr:nvSpPr>
        <xdr:cNvPr id="228" name="【橋りょう・トンネル】&#10;一人当たり有形固定資産（償却資産）額該当値テキスト"/>
        <xdr:cNvSpPr txBox="1"/>
      </xdr:nvSpPr>
      <xdr:spPr>
        <a:xfrm>
          <a:off x="9467850" y="1031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95976</xdr:rowOff>
    </xdr:from>
    <xdr:to>
      <xdr:col>50</xdr:col>
      <xdr:colOff>165100</xdr:colOff>
      <xdr:row>63</xdr:row>
      <xdr:rowOff>26126</xdr:rowOff>
    </xdr:to>
    <xdr:sp macro="" textlink="">
      <xdr:nvSpPr>
        <xdr:cNvPr id="229" name="楕円 228"/>
        <xdr:cNvSpPr/>
      </xdr:nvSpPr>
      <xdr:spPr>
        <a:xfrm>
          <a:off x="8636000" y="103385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144098</xdr:rowOff>
    </xdr:from>
    <xdr:to>
      <xdr:col>55</xdr:col>
      <xdr:colOff>0</xdr:colOff>
      <xdr:row>62</xdr:row>
      <xdr:rowOff>146776</xdr:rowOff>
    </xdr:to>
    <xdr:cxnSp macro="">
      <xdr:nvCxnSpPr>
        <xdr:cNvPr id="230" name="直線コネクタ 229"/>
        <xdr:cNvCxnSpPr/>
      </xdr:nvCxnSpPr>
      <xdr:spPr>
        <a:xfrm flipV="1">
          <a:off x="8686800" y="10386648"/>
          <a:ext cx="74295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99143</xdr:rowOff>
    </xdr:from>
    <xdr:to>
      <xdr:col>46</xdr:col>
      <xdr:colOff>38100</xdr:colOff>
      <xdr:row>63</xdr:row>
      <xdr:rowOff>29293</xdr:rowOff>
    </xdr:to>
    <xdr:sp macro="" textlink="">
      <xdr:nvSpPr>
        <xdr:cNvPr id="231" name="楕円 230"/>
        <xdr:cNvSpPr/>
      </xdr:nvSpPr>
      <xdr:spPr>
        <a:xfrm>
          <a:off x="7842250" y="103416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146776</xdr:rowOff>
    </xdr:from>
    <xdr:to>
      <xdr:col>50</xdr:col>
      <xdr:colOff>114300</xdr:colOff>
      <xdr:row>62</xdr:row>
      <xdr:rowOff>149943</xdr:rowOff>
    </xdr:to>
    <xdr:cxnSp macro="">
      <xdr:nvCxnSpPr>
        <xdr:cNvPr id="232" name="直線コネクタ 231"/>
        <xdr:cNvCxnSpPr/>
      </xdr:nvCxnSpPr>
      <xdr:spPr>
        <a:xfrm flipV="1">
          <a:off x="7886700" y="10389326"/>
          <a:ext cx="8001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111014</xdr:rowOff>
    </xdr:from>
    <xdr:to>
      <xdr:col>41</xdr:col>
      <xdr:colOff>101600</xdr:colOff>
      <xdr:row>63</xdr:row>
      <xdr:rowOff>41164</xdr:rowOff>
    </xdr:to>
    <xdr:sp macro="" textlink="">
      <xdr:nvSpPr>
        <xdr:cNvPr id="233" name="楕円 232"/>
        <xdr:cNvSpPr/>
      </xdr:nvSpPr>
      <xdr:spPr>
        <a:xfrm>
          <a:off x="7029450" y="10353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149943</xdr:rowOff>
    </xdr:from>
    <xdr:to>
      <xdr:col>45</xdr:col>
      <xdr:colOff>177800</xdr:colOff>
      <xdr:row>62</xdr:row>
      <xdr:rowOff>161814</xdr:rowOff>
    </xdr:to>
    <xdr:cxnSp macro="">
      <xdr:nvCxnSpPr>
        <xdr:cNvPr id="234" name="直線コネクタ 233"/>
        <xdr:cNvCxnSpPr/>
      </xdr:nvCxnSpPr>
      <xdr:spPr>
        <a:xfrm flipV="1">
          <a:off x="7080250" y="10392493"/>
          <a:ext cx="80645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17253</xdr:rowOff>
    </xdr:from>
    <xdr:ext cx="534377" cy="259045"/>
    <xdr:sp macro="" textlink="">
      <xdr:nvSpPr>
        <xdr:cNvPr id="238" name="n_1mainValue【橋りょう・トンネル】&#10;一人当たり有形固定資産（償却資産）額"/>
        <xdr:cNvSpPr txBox="1"/>
      </xdr:nvSpPr>
      <xdr:spPr>
        <a:xfrm>
          <a:off x="8425961" y="1042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20420</xdr:rowOff>
    </xdr:from>
    <xdr:ext cx="534377" cy="259045"/>
    <xdr:sp macro="" textlink="">
      <xdr:nvSpPr>
        <xdr:cNvPr id="239" name="n_2mainValue【橋りょう・トンネル】&#10;一人当たり有形固定資産（償却資産）額"/>
        <xdr:cNvSpPr txBox="1"/>
      </xdr:nvSpPr>
      <xdr:spPr>
        <a:xfrm>
          <a:off x="7644911" y="104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32291</xdr:rowOff>
    </xdr:from>
    <xdr:ext cx="534377" cy="259045"/>
    <xdr:sp macro="" textlink="">
      <xdr:nvSpPr>
        <xdr:cNvPr id="240" name="n_3mainValue【橋りょう・トンネル】&#10;一人当たり有形固定資産（償却資産）額"/>
        <xdr:cNvSpPr txBox="1"/>
      </xdr:nvSpPr>
      <xdr:spPr>
        <a:xfrm>
          <a:off x="6851161" y="104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44466</xdr:rowOff>
    </xdr:from>
    <xdr:ext cx="405111" cy="259045"/>
    <xdr:sp macro="" textlink="">
      <xdr:nvSpPr>
        <xdr:cNvPr id="270" name="【公営住宅】&#10;有形固定資産減価償却率平均値テキスト"/>
        <xdr:cNvSpPr txBox="1"/>
      </xdr:nvSpPr>
      <xdr:spPr>
        <a:xfrm>
          <a:off x="4216400" y="13258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0" name="楕円 279"/>
        <xdr:cNvSpPr/>
      </xdr:nvSpPr>
      <xdr:spPr>
        <a:xfrm>
          <a:off x="4127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281" name="【公営住宅】&#10;有形固定資産減価償却率該当値テキスト"/>
        <xdr:cNvSpPr txBox="1"/>
      </xdr:nvSpPr>
      <xdr:spPr>
        <a:xfrm>
          <a:off x="42164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82" name="楕円 281"/>
        <xdr:cNvSpPr/>
      </xdr:nvSpPr>
      <xdr:spPr>
        <a:xfrm>
          <a:off x="3384550" y="13462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133350</xdr:rowOff>
    </xdr:to>
    <xdr:cxnSp macro="">
      <xdr:nvCxnSpPr>
        <xdr:cNvPr id="283" name="直線コネクタ 282"/>
        <xdr:cNvCxnSpPr/>
      </xdr:nvCxnSpPr>
      <xdr:spPr>
        <a:xfrm flipV="1">
          <a:off x="3429000" y="1347470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284" name="楕円 283"/>
        <xdr:cNvSpPr/>
      </xdr:nvSpPr>
      <xdr:spPr>
        <a:xfrm>
          <a:off x="2571750" y="13484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81</xdr:row>
      <xdr:rowOff>156211</xdr:rowOff>
    </xdr:to>
    <xdr:cxnSp macro="">
      <xdr:nvCxnSpPr>
        <xdr:cNvPr id="285" name="直線コネクタ 284"/>
        <xdr:cNvCxnSpPr/>
      </xdr:nvCxnSpPr>
      <xdr:spPr>
        <a:xfrm flipV="1">
          <a:off x="2622550" y="13512800"/>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143511</xdr:rowOff>
    </xdr:from>
    <xdr:to>
      <xdr:col>10</xdr:col>
      <xdr:colOff>165100</xdr:colOff>
      <xdr:row>82</xdr:row>
      <xdr:rowOff>73661</xdr:rowOff>
    </xdr:to>
    <xdr:sp macro="" textlink="">
      <xdr:nvSpPr>
        <xdr:cNvPr id="286" name="楕円 285"/>
        <xdr:cNvSpPr/>
      </xdr:nvSpPr>
      <xdr:spPr>
        <a:xfrm>
          <a:off x="1778000" y="13522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22861</xdr:rowOff>
    </xdr:to>
    <xdr:cxnSp macro="">
      <xdr:nvCxnSpPr>
        <xdr:cNvPr id="287" name="直線コネクタ 286"/>
        <xdr:cNvCxnSpPr/>
      </xdr:nvCxnSpPr>
      <xdr:spPr>
        <a:xfrm flipV="1">
          <a:off x="1828800" y="13535661"/>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8" name="n_1aveValue【公営住宅】&#10;有形固定資産減価償却率"/>
        <xdr:cNvSpPr txBox="1"/>
      </xdr:nvSpPr>
      <xdr:spPr>
        <a:xfrm>
          <a:off x="3239144"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9" name="n_2aveValue【公営住宅】&#10;有形固定資産減価償却率"/>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0" name="n_3aveValue【公営住宅】&#10;有形固定資産減価償却率"/>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3827</xdr:rowOff>
    </xdr:from>
    <xdr:ext cx="405111" cy="259045"/>
    <xdr:sp macro="" textlink="">
      <xdr:nvSpPr>
        <xdr:cNvPr id="291" name="n_1mainValue【公営住宅】&#10;有形固定資産減価償却率"/>
        <xdr:cNvSpPr txBox="1"/>
      </xdr:nvSpPr>
      <xdr:spPr>
        <a:xfrm>
          <a:off x="3239144" y="1354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92" name="n_2mainValue【公営住宅】&#10;有形固定資産減価償却率"/>
        <xdr:cNvSpPr txBox="1"/>
      </xdr:nvSpPr>
      <xdr:spPr>
        <a:xfrm>
          <a:off x="24390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90188</xdr:rowOff>
    </xdr:from>
    <xdr:ext cx="405111" cy="259045"/>
    <xdr:sp macro="" textlink="">
      <xdr:nvSpPr>
        <xdr:cNvPr id="293" name="n_3mainValue【公営住宅】&#10;有形固定資産減価償却率"/>
        <xdr:cNvSpPr txBox="1"/>
      </xdr:nvSpPr>
      <xdr:spPr>
        <a:xfrm>
          <a:off x="1645294"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20" name="【公営住宅】&#10;一人当たり面積平均値テキスト"/>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157835</xdr:rowOff>
    </xdr:from>
    <xdr:to>
      <xdr:col>55</xdr:col>
      <xdr:colOff>50800</xdr:colOff>
      <xdr:row>84</xdr:row>
      <xdr:rowOff>87985</xdr:rowOff>
    </xdr:to>
    <xdr:sp macro="" textlink="">
      <xdr:nvSpPr>
        <xdr:cNvPr id="330" name="楕円 329"/>
        <xdr:cNvSpPr/>
      </xdr:nvSpPr>
      <xdr:spPr>
        <a:xfrm>
          <a:off x="9398000" y="138674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136262</xdr:rowOff>
    </xdr:from>
    <xdr:ext cx="469744" cy="259045"/>
    <xdr:sp macro="" textlink="">
      <xdr:nvSpPr>
        <xdr:cNvPr id="331" name="【公営住宅】&#10;一人当たり面積該当値テキスト"/>
        <xdr:cNvSpPr txBox="1"/>
      </xdr:nvSpPr>
      <xdr:spPr>
        <a:xfrm>
          <a:off x="9467850" y="1384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157835</xdr:rowOff>
    </xdr:from>
    <xdr:to>
      <xdr:col>50</xdr:col>
      <xdr:colOff>165100</xdr:colOff>
      <xdr:row>84</xdr:row>
      <xdr:rowOff>87985</xdr:rowOff>
    </xdr:to>
    <xdr:sp macro="" textlink="">
      <xdr:nvSpPr>
        <xdr:cNvPr id="332" name="楕円 331"/>
        <xdr:cNvSpPr/>
      </xdr:nvSpPr>
      <xdr:spPr>
        <a:xfrm>
          <a:off x="8636000" y="13867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37185</xdr:rowOff>
    </xdr:from>
    <xdr:to>
      <xdr:col>55</xdr:col>
      <xdr:colOff>0</xdr:colOff>
      <xdr:row>84</xdr:row>
      <xdr:rowOff>37185</xdr:rowOff>
    </xdr:to>
    <xdr:cxnSp macro="">
      <xdr:nvCxnSpPr>
        <xdr:cNvPr id="333" name="直線コネクタ 332"/>
        <xdr:cNvCxnSpPr/>
      </xdr:nvCxnSpPr>
      <xdr:spPr>
        <a:xfrm>
          <a:off x="8686800" y="1391193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156463</xdr:rowOff>
    </xdr:from>
    <xdr:to>
      <xdr:col>46</xdr:col>
      <xdr:colOff>38100</xdr:colOff>
      <xdr:row>84</xdr:row>
      <xdr:rowOff>86613</xdr:rowOff>
    </xdr:to>
    <xdr:sp macro="" textlink="">
      <xdr:nvSpPr>
        <xdr:cNvPr id="334" name="楕円 333"/>
        <xdr:cNvSpPr/>
      </xdr:nvSpPr>
      <xdr:spPr>
        <a:xfrm>
          <a:off x="7842250" y="13866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35813</xdr:rowOff>
    </xdr:from>
    <xdr:to>
      <xdr:col>50</xdr:col>
      <xdr:colOff>114300</xdr:colOff>
      <xdr:row>84</xdr:row>
      <xdr:rowOff>37185</xdr:rowOff>
    </xdr:to>
    <xdr:cxnSp macro="">
      <xdr:nvCxnSpPr>
        <xdr:cNvPr id="335" name="直線コネクタ 334"/>
        <xdr:cNvCxnSpPr/>
      </xdr:nvCxnSpPr>
      <xdr:spPr>
        <a:xfrm>
          <a:off x="7886700" y="13910563"/>
          <a:ext cx="8001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149606</xdr:rowOff>
    </xdr:from>
    <xdr:to>
      <xdr:col>41</xdr:col>
      <xdr:colOff>101600</xdr:colOff>
      <xdr:row>84</xdr:row>
      <xdr:rowOff>79756</xdr:rowOff>
    </xdr:to>
    <xdr:sp macro="" textlink="">
      <xdr:nvSpPr>
        <xdr:cNvPr id="336" name="楕円 335"/>
        <xdr:cNvSpPr/>
      </xdr:nvSpPr>
      <xdr:spPr>
        <a:xfrm>
          <a:off x="7029450" y="138592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28956</xdr:rowOff>
    </xdr:from>
    <xdr:to>
      <xdr:col>45</xdr:col>
      <xdr:colOff>177800</xdr:colOff>
      <xdr:row>84</xdr:row>
      <xdr:rowOff>35813</xdr:rowOff>
    </xdr:to>
    <xdr:cxnSp macro="">
      <xdr:nvCxnSpPr>
        <xdr:cNvPr id="337" name="直線コネクタ 336"/>
        <xdr:cNvCxnSpPr/>
      </xdr:nvCxnSpPr>
      <xdr:spPr>
        <a:xfrm>
          <a:off x="7080250" y="13903706"/>
          <a:ext cx="80645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38"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39"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0"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79112</xdr:rowOff>
    </xdr:from>
    <xdr:ext cx="469744" cy="259045"/>
    <xdr:sp macro="" textlink="">
      <xdr:nvSpPr>
        <xdr:cNvPr id="341" name="n_1mainValue【公営住宅】&#10;一人当たり面積"/>
        <xdr:cNvSpPr txBox="1"/>
      </xdr:nvSpPr>
      <xdr:spPr>
        <a:xfrm>
          <a:off x="8458277" y="139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77740</xdr:rowOff>
    </xdr:from>
    <xdr:ext cx="469744" cy="259045"/>
    <xdr:sp macro="" textlink="">
      <xdr:nvSpPr>
        <xdr:cNvPr id="342" name="n_2mainValue【公営住宅】&#10;一人当たり面積"/>
        <xdr:cNvSpPr txBox="1"/>
      </xdr:nvSpPr>
      <xdr:spPr>
        <a:xfrm>
          <a:off x="7677227"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70883</xdr:rowOff>
    </xdr:from>
    <xdr:ext cx="469744" cy="259045"/>
    <xdr:sp macro="" textlink="">
      <xdr:nvSpPr>
        <xdr:cNvPr id="343" name="n_3mainValue【公営住宅】&#10;一人当たり面積"/>
        <xdr:cNvSpPr txBox="1"/>
      </xdr:nvSpPr>
      <xdr:spPr>
        <a:xfrm>
          <a:off x="6864427" y="13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7" name="直線コネクタ 366"/>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68"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9" name="直線コネクタ 368"/>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0"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1" name="直線コネクタ 370"/>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76216</xdr:rowOff>
    </xdr:from>
    <xdr:ext cx="405111" cy="259045"/>
    <xdr:sp macro="" textlink="">
      <xdr:nvSpPr>
        <xdr:cNvPr id="372" name="【港湾・漁港】&#10;有形固定資産減価償却率平均値テキスト"/>
        <xdr:cNvSpPr txBox="1"/>
      </xdr:nvSpPr>
      <xdr:spPr>
        <a:xfrm>
          <a:off x="4216400" y="16821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3" name="フローチャート: 判断 372"/>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4" name="フローチャート: 判断 373"/>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5" name="フローチャート: 判断 374"/>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6" name="フローチャート: 判断 375"/>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120650</xdr:rowOff>
    </xdr:from>
    <xdr:to>
      <xdr:col>24</xdr:col>
      <xdr:colOff>114300</xdr:colOff>
      <xdr:row>101</xdr:row>
      <xdr:rowOff>50800</xdr:rowOff>
    </xdr:to>
    <xdr:sp macro="" textlink="">
      <xdr:nvSpPr>
        <xdr:cNvPr id="382" name="楕円 381"/>
        <xdr:cNvSpPr/>
      </xdr:nvSpPr>
      <xdr:spPr>
        <a:xfrm>
          <a:off x="4127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143527</xdr:rowOff>
    </xdr:from>
    <xdr:ext cx="405111" cy="259045"/>
    <xdr:sp macro="" textlink="">
      <xdr:nvSpPr>
        <xdr:cNvPr id="383" name="【港湾・漁港】&#10;有形固定資産減価償却率該当値テキスト"/>
        <xdr:cNvSpPr txBox="1"/>
      </xdr:nvSpPr>
      <xdr:spPr>
        <a:xfrm>
          <a:off x="4216400" y="1654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154939</xdr:rowOff>
    </xdr:from>
    <xdr:to>
      <xdr:col>20</xdr:col>
      <xdr:colOff>38100</xdr:colOff>
      <xdr:row>101</xdr:row>
      <xdr:rowOff>85089</xdr:rowOff>
    </xdr:to>
    <xdr:sp macro="" textlink="">
      <xdr:nvSpPr>
        <xdr:cNvPr id="384" name="楕円 383"/>
        <xdr:cNvSpPr/>
      </xdr:nvSpPr>
      <xdr:spPr>
        <a:xfrm>
          <a:off x="3384550" y="16728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0</xdr:rowOff>
    </xdr:from>
    <xdr:to>
      <xdr:col>24</xdr:col>
      <xdr:colOff>63500</xdr:colOff>
      <xdr:row>101</xdr:row>
      <xdr:rowOff>34289</xdr:rowOff>
    </xdr:to>
    <xdr:cxnSp macro="">
      <xdr:nvCxnSpPr>
        <xdr:cNvPr id="385" name="直線コネクタ 384"/>
        <xdr:cNvCxnSpPr/>
      </xdr:nvCxnSpPr>
      <xdr:spPr>
        <a:xfrm flipV="1">
          <a:off x="3429000" y="16744950"/>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19686</xdr:rowOff>
    </xdr:from>
    <xdr:to>
      <xdr:col>15</xdr:col>
      <xdr:colOff>101600</xdr:colOff>
      <xdr:row>101</xdr:row>
      <xdr:rowOff>121286</xdr:rowOff>
    </xdr:to>
    <xdr:sp macro="" textlink="">
      <xdr:nvSpPr>
        <xdr:cNvPr id="386" name="楕円 385"/>
        <xdr:cNvSpPr/>
      </xdr:nvSpPr>
      <xdr:spPr>
        <a:xfrm>
          <a:off x="2571750" y="167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34289</xdr:rowOff>
    </xdr:from>
    <xdr:to>
      <xdr:col>19</xdr:col>
      <xdr:colOff>177800</xdr:colOff>
      <xdr:row>101</xdr:row>
      <xdr:rowOff>70486</xdr:rowOff>
    </xdr:to>
    <xdr:cxnSp macro="">
      <xdr:nvCxnSpPr>
        <xdr:cNvPr id="387" name="直線コネクタ 386"/>
        <xdr:cNvCxnSpPr/>
      </xdr:nvCxnSpPr>
      <xdr:spPr>
        <a:xfrm flipV="1">
          <a:off x="2622550" y="16779239"/>
          <a:ext cx="8064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44450</xdr:rowOff>
    </xdr:from>
    <xdr:to>
      <xdr:col>10</xdr:col>
      <xdr:colOff>165100</xdr:colOff>
      <xdr:row>101</xdr:row>
      <xdr:rowOff>146050</xdr:rowOff>
    </xdr:to>
    <xdr:sp macro="" textlink="">
      <xdr:nvSpPr>
        <xdr:cNvPr id="388" name="楕円 387"/>
        <xdr:cNvSpPr/>
      </xdr:nvSpPr>
      <xdr:spPr>
        <a:xfrm>
          <a:off x="17780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70486</xdr:rowOff>
    </xdr:from>
    <xdr:to>
      <xdr:col>15</xdr:col>
      <xdr:colOff>50800</xdr:colOff>
      <xdr:row>101</xdr:row>
      <xdr:rowOff>95250</xdr:rowOff>
    </xdr:to>
    <xdr:cxnSp macro="">
      <xdr:nvCxnSpPr>
        <xdr:cNvPr id="389" name="直線コネクタ 388"/>
        <xdr:cNvCxnSpPr/>
      </xdr:nvCxnSpPr>
      <xdr:spPr>
        <a:xfrm flipV="1">
          <a:off x="1828800" y="16815436"/>
          <a:ext cx="7937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41927</xdr:rowOff>
    </xdr:from>
    <xdr:ext cx="405111" cy="259045"/>
    <xdr:sp macro="" textlink="">
      <xdr:nvSpPr>
        <xdr:cNvPr id="390" name="n_1aveValue【港湾・漁港】&#10;有形固定資産減価償却率"/>
        <xdr:cNvSpPr txBox="1"/>
      </xdr:nvSpPr>
      <xdr:spPr>
        <a:xfrm>
          <a:off x="3239144"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76216</xdr:rowOff>
    </xdr:from>
    <xdr:ext cx="405111" cy="259045"/>
    <xdr:sp macro="" textlink="">
      <xdr:nvSpPr>
        <xdr:cNvPr id="391" name="n_2aveValue【港湾・漁港】&#10;有形固定資産減価償却率"/>
        <xdr:cNvSpPr txBox="1"/>
      </xdr:nvSpPr>
      <xdr:spPr>
        <a:xfrm>
          <a:off x="2439044"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41927</xdr:rowOff>
    </xdr:from>
    <xdr:ext cx="405111" cy="259045"/>
    <xdr:sp macro="" textlink="">
      <xdr:nvSpPr>
        <xdr:cNvPr id="392" name="n_3aveValue【港湾・漁港】&#10;有形固定資産減価償却率"/>
        <xdr:cNvSpPr txBox="1"/>
      </xdr:nvSpPr>
      <xdr:spPr>
        <a:xfrm>
          <a:off x="1645294"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101616</xdr:rowOff>
    </xdr:from>
    <xdr:ext cx="405111" cy="259045"/>
    <xdr:sp macro="" textlink="">
      <xdr:nvSpPr>
        <xdr:cNvPr id="393" name="n_1mainValue【港湾・漁港】&#10;有形固定資産減価償却率"/>
        <xdr:cNvSpPr txBox="1"/>
      </xdr:nvSpPr>
      <xdr:spPr>
        <a:xfrm>
          <a:off x="3239144"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137813</xdr:rowOff>
    </xdr:from>
    <xdr:ext cx="405111" cy="259045"/>
    <xdr:sp macro="" textlink="">
      <xdr:nvSpPr>
        <xdr:cNvPr id="394" name="n_2mainValue【港湾・漁港】&#10;有形固定資産減価償却率"/>
        <xdr:cNvSpPr txBox="1"/>
      </xdr:nvSpPr>
      <xdr:spPr>
        <a:xfrm>
          <a:off x="2439044" y="165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162577</xdr:rowOff>
    </xdr:from>
    <xdr:ext cx="405111" cy="259045"/>
    <xdr:sp macro="" textlink="">
      <xdr:nvSpPr>
        <xdr:cNvPr id="395" name="n_3mainValue【港湾・漁港】&#10;有形固定資産減価償却率"/>
        <xdr:cNvSpPr txBox="1"/>
      </xdr:nvSpPr>
      <xdr:spPr>
        <a:xfrm>
          <a:off x="1645294" y="1656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9" name="テキスト ボックス 408"/>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7" name="直線コネクタ 416"/>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8"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9" name="直線コネクタ 418"/>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0"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1" name="直線コネクタ 420"/>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92150</xdr:rowOff>
    </xdr:from>
    <xdr:ext cx="534377" cy="259045"/>
    <xdr:sp macro="" textlink="">
      <xdr:nvSpPr>
        <xdr:cNvPr id="422" name="【港湾・漁港】&#10;一人当たり有形固定資産（償却資産）額平均値テキスト"/>
        <xdr:cNvSpPr txBox="1"/>
      </xdr:nvSpPr>
      <xdr:spPr>
        <a:xfrm>
          <a:off x="9467850" y="1718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3" name="フローチャート: 判断 422"/>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4" name="フローチャート: 判断 423"/>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5" name="フローチャート: 判断 424"/>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6" name="フローチャート: 判断 425"/>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13038</xdr:rowOff>
    </xdr:from>
    <xdr:to>
      <xdr:col>55</xdr:col>
      <xdr:colOff>50800</xdr:colOff>
      <xdr:row>105</xdr:row>
      <xdr:rowOff>114638</xdr:rowOff>
    </xdr:to>
    <xdr:sp macro="" textlink="">
      <xdr:nvSpPr>
        <xdr:cNvPr id="432" name="楕円 431"/>
        <xdr:cNvSpPr/>
      </xdr:nvSpPr>
      <xdr:spPr>
        <a:xfrm>
          <a:off x="9398000" y="174437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162915</xdr:rowOff>
    </xdr:from>
    <xdr:ext cx="534377" cy="259045"/>
    <xdr:sp macro="" textlink="">
      <xdr:nvSpPr>
        <xdr:cNvPr id="433" name="【港湾・漁港】&#10;一人当たり有形固定資産（償却資産）額該当値テキスト"/>
        <xdr:cNvSpPr txBox="1"/>
      </xdr:nvSpPr>
      <xdr:spPr>
        <a:xfrm>
          <a:off x="9467850" y="1742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12424</xdr:rowOff>
    </xdr:from>
    <xdr:to>
      <xdr:col>50</xdr:col>
      <xdr:colOff>165100</xdr:colOff>
      <xdr:row>105</xdr:row>
      <xdr:rowOff>114024</xdr:rowOff>
    </xdr:to>
    <xdr:sp macro="" textlink="">
      <xdr:nvSpPr>
        <xdr:cNvPr id="434" name="楕円 433"/>
        <xdr:cNvSpPr/>
      </xdr:nvSpPr>
      <xdr:spPr>
        <a:xfrm>
          <a:off x="8636000" y="174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63224</xdr:rowOff>
    </xdr:from>
    <xdr:to>
      <xdr:col>55</xdr:col>
      <xdr:colOff>0</xdr:colOff>
      <xdr:row>105</xdr:row>
      <xdr:rowOff>63838</xdr:rowOff>
    </xdr:to>
    <xdr:cxnSp macro="">
      <xdr:nvCxnSpPr>
        <xdr:cNvPr id="435" name="直線コネクタ 434"/>
        <xdr:cNvCxnSpPr/>
      </xdr:nvCxnSpPr>
      <xdr:spPr>
        <a:xfrm>
          <a:off x="8686800" y="17493974"/>
          <a:ext cx="74295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12041</xdr:rowOff>
    </xdr:from>
    <xdr:to>
      <xdr:col>46</xdr:col>
      <xdr:colOff>38100</xdr:colOff>
      <xdr:row>105</xdr:row>
      <xdr:rowOff>113641</xdr:rowOff>
    </xdr:to>
    <xdr:sp macro="" textlink="">
      <xdr:nvSpPr>
        <xdr:cNvPr id="436" name="楕円 435"/>
        <xdr:cNvSpPr/>
      </xdr:nvSpPr>
      <xdr:spPr>
        <a:xfrm>
          <a:off x="7842250" y="174427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62841</xdr:rowOff>
    </xdr:from>
    <xdr:to>
      <xdr:col>50</xdr:col>
      <xdr:colOff>114300</xdr:colOff>
      <xdr:row>105</xdr:row>
      <xdr:rowOff>63224</xdr:rowOff>
    </xdr:to>
    <xdr:cxnSp macro="">
      <xdr:nvCxnSpPr>
        <xdr:cNvPr id="437" name="直線コネクタ 436"/>
        <xdr:cNvCxnSpPr/>
      </xdr:nvCxnSpPr>
      <xdr:spPr>
        <a:xfrm>
          <a:off x="7886700" y="17493591"/>
          <a:ext cx="8001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17673</xdr:rowOff>
    </xdr:from>
    <xdr:to>
      <xdr:col>41</xdr:col>
      <xdr:colOff>101600</xdr:colOff>
      <xdr:row>105</xdr:row>
      <xdr:rowOff>119273</xdr:rowOff>
    </xdr:to>
    <xdr:sp macro="" textlink="">
      <xdr:nvSpPr>
        <xdr:cNvPr id="438" name="楕円 437"/>
        <xdr:cNvSpPr/>
      </xdr:nvSpPr>
      <xdr:spPr>
        <a:xfrm>
          <a:off x="7029450" y="174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62841</xdr:rowOff>
    </xdr:from>
    <xdr:to>
      <xdr:col>45</xdr:col>
      <xdr:colOff>177800</xdr:colOff>
      <xdr:row>105</xdr:row>
      <xdr:rowOff>68473</xdr:rowOff>
    </xdr:to>
    <xdr:cxnSp macro="">
      <xdr:nvCxnSpPr>
        <xdr:cNvPr id="439" name="直線コネクタ 438"/>
        <xdr:cNvCxnSpPr/>
      </xdr:nvCxnSpPr>
      <xdr:spPr>
        <a:xfrm flipV="1">
          <a:off x="7080250" y="17493591"/>
          <a:ext cx="80645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19607</xdr:rowOff>
    </xdr:from>
    <xdr:ext cx="534377" cy="259045"/>
    <xdr:sp macro="" textlink="">
      <xdr:nvSpPr>
        <xdr:cNvPr id="440" name="n_1aveValue【港湾・漁港】&#10;一人当たり有形固定資産（償却資産）額"/>
        <xdr:cNvSpPr txBox="1"/>
      </xdr:nvSpPr>
      <xdr:spPr>
        <a:xfrm>
          <a:off x="8425961" y="171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25230</xdr:rowOff>
    </xdr:from>
    <xdr:ext cx="534377" cy="259045"/>
    <xdr:sp macro="" textlink="">
      <xdr:nvSpPr>
        <xdr:cNvPr id="441" name="n_2aveValue【港湾・漁港】&#10;一人当たり有形固定資産（償却資産）額"/>
        <xdr:cNvSpPr txBox="1"/>
      </xdr:nvSpPr>
      <xdr:spPr>
        <a:xfrm>
          <a:off x="7644911" y="171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42" name="n_3aveValue【港湾・漁港】&#10;一人当たり有形固定資産（償却資産）額"/>
        <xdr:cNvSpPr txBox="1"/>
      </xdr:nvSpPr>
      <xdr:spPr>
        <a:xfrm>
          <a:off x="6851161" y="171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105151</xdr:rowOff>
    </xdr:from>
    <xdr:ext cx="534377" cy="259045"/>
    <xdr:sp macro="" textlink="">
      <xdr:nvSpPr>
        <xdr:cNvPr id="443" name="n_1mainValue【港湾・漁港】&#10;一人当たり有形固定資産（償却資産）額"/>
        <xdr:cNvSpPr txBox="1"/>
      </xdr:nvSpPr>
      <xdr:spPr>
        <a:xfrm>
          <a:off x="8425961" y="1753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104768</xdr:rowOff>
    </xdr:from>
    <xdr:ext cx="534377" cy="259045"/>
    <xdr:sp macro="" textlink="">
      <xdr:nvSpPr>
        <xdr:cNvPr id="444" name="n_2mainValue【港湾・漁港】&#10;一人当たり有形固定資産（償却資産）額"/>
        <xdr:cNvSpPr txBox="1"/>
      </xdr:nvSpPr>
      <xdr:spPr>
        <a:xfrm>
          <a:off x="7644911" y="175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110400</xdr:rowOff>
    </xdr:from>
    <xdr:ext cx="534377" cy="259045"/>
    <xdr:sp macro="" textlink="">
      <xdr:nvSpPr>
        <xdr:cNvPr id="445" name="n_3mainValue【港湾・漁港】&#10;一人当たり有形固定資産（償却資産）額"/>
        <xdr:cNvSpPr txBox="1"/>
      </xdr:nvSpPr>
      <xdr:spPr>
        <a:xfrm>
          <a:off x="6851161" y="1754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70" name="直線コネクタ 469"/>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71"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72" name="直線コネクタ 471"/>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73"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4" name="直線コネクタ 473"/>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xdr:rowOff>
    </xdr:from>
    <xdr:ext cx="405111" cy="259045"/>
    <xdr:sp macro="" textlink="">
      <xdr:nvSpPr>
        <xdr:cNvPr id="475" name="【認定こども園・幼稚園・保育所】&#10;有形固定資産減価償却率平均値テキスト"/>
        <xdr:cNvSpPr txBox="1"/>
      </xdr:nvSpPr>
      <xdr:spPr>
        <a:xfrm>
          <a:off x="14738350" y="5784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6" name="フローチャート: 判断 475"/>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7" name="フローチャート: 判断 476"/>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78" name="フローチャート: 判断 477"/>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79" name="フローチャート: 判断 478"/>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128270</xdr:rowOff>
    </xdr:from>
    <xdr:to>
      <xdr:col>85</xdr:col>
      <xdr:colOff>177800</xdr:colOff>
      <xdr:row>33</xdr:row>
      <xdr:rowOff>58420</xdr:rowOff>
    </xdr:to>
    <xdr:sp macro="" textlink="">
      <xdr:nvSpPr>
        <xdr:cNvPr id="485" name="楕円 484"/>
        <xdr:cNvSpPr/>
      </xdr:nvSpPr>
      <xdr:spPr>
        <a:xfrm>
          <a:off x="14649450" y="54178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54627</xdr:rowOff>
    </xdr:from>
    <xdr:ext cx="405111" cy="259045"/>
    <xdr:sp macro="" textlink="">
      <xdr:nvSpPr>
        <xdr:cNvPr id="486" name="【認定こども園・幼稚園・保育所】&#10;有形固定資産減価償却率該当値テキスト"/>
        <xdr:cNvSpPr txBox="1"/>
      </xdr:nvSpPr>
      <xdr:spPr>
        <a:xfrm>
          <a:off x="14738350" y="53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166370</xdr:rowOff>
    </xdr:from>
    <xdr:to>
      <xdr:col>81</xdr:col>
      <xdr:colOff>101600</xdr:colOff>
      <xdr:row>33</xdr:row>
      <xdr:rowOff>96520</xdr:rowOff>
    </xdr:to>
    <xdr:sp macro="" textlink="">
      <xdr:nvSpPr>
        <xdr:cNvPr id="487" name="楕円 486"/>
        <xdr:cNvSpPr/>
      </xdr:nvSpPr>
      <xdr:spPr>
        <a:xfrm>
          <a:off x="13887450" y="5455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7620</xdr:rowOff>
    </xdr:from>
    <xdr:to>
      <xdr:col>85</xdr:col>
      <xdr:colOff>127000</xdr:colOff>
      <xdr:row>33</xdr:row>
      <xdr:rowOff>45720</xdr:rowOff>
    </xdr:to>
    <xdr:cxnSp macro="">
      <xdr:nvCxnSpPr>
        <xdr:cNvPr id="488" name="直線コネクタ 487"/>
        <xdr:cNvCxnSpPr/>
      </xdr:nvCxnSpPr>
      <xdr:spPr>
        <a:xfrm flipV="1">
          <a:off x="13938250" y="546227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xdr:rowOff>
    </xdr:from>
    <xdr:to>
      <xdr:col>76</xdr:col>
      <xdr:colOff>165100</xdr:colOff>
      <xdr:row>33</xdr:row>
      <xdr:rowOff>107950</xdr:rowOff>
    </xdr:to>
    <xdr:sp macro="" textlink="">
      <xdr:nvSpPr>
        <xdr:cNvPr id="489" name="楕円 488"/>
        <xdr:cNvSpPr/>
      </xdr:nvSpPr>
      <xdr:spPr>
        <a:xfrm>
          <a:off x="130937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45720</xdr:rowOff>
    </xdr:from>
    <xdr:to>
      <xdr:col>81</xdr:col>
      <xdr:colOff>50800</xdr:colOff>
      <xdr:row>33</xdr:row>
      <xdr:rowOff>57150</xdr:rowOff>
    </xdr:to>
    <xdr:cxnSp macro="">
      <xdr:nvCxnSpPr>
        <xdr:cNvPr id="490" name="直線コネクタ 489"/>
        <xdr:cNvCxnSpPr/>
      </xdr:nvCxnSpPr>
      <xdr:spPr>
        <a:xfrm flipV="1">
          <a:off x="13144500" y="550037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166370</xdr:rowOff>
    </xdr:from>
    <xdr:to>
      <xdr:col>72</xdr:col>
      <xdr:colOff>38100</xdr:colOff>
      <xdr:row>34</xdr:row>
      <xdr:rowOff>96520</xdr:rowOff>
    </xdr:to>
    <xdr:sp macro="" textlink="">
      <xdr:nvSpPr>
        <xdr:cNvPr id="491" name="楕円 490"/>
        <xdr:cNvSpPr/>
      </xdr:nvSpPr>
      <xdr:spPr>
        <a:xfrm>
          <a:off x="12299950" y="56210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57150</xdr:rowOff>
    </xdr:from>
    <xdr:to>
      <xdr:col>76</xdr:col>
      <xdr:colOff>114300</xdr:colOff>
      <xdr:row>34</xdr:row>
      <xdr:rowOff>45720</xdr:rowOff>
    </xdr:to>
    <xdr:cxnSp macro="">
      <xdr:nvCxnSpPr>
        <xdr:cNvPr id="492" name="直線コネクタ 491"/>
        <xdr:cNvCxnSpPr/>
      </xdr:nvCxnSpPr>
      <xdr:spPr>
        <a:xfrm flipV="1">
          <a:off x="12344400" y="5511800"/>
          <a:ext cx="8001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93" name="n_1aveValue【認定こども園・幼稚園・保育所】&#10;有形固定資産減価償却率"/>
        <xdr:cNvSpPr txBox="1"/>
      </xdr:nvSpPr>
      <xdr:spPr>
        <a:xfrm>
          <a:off x="1374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94" name="n_2aveValue【認定こども園・幼稚園・保育所】&#10;有形固定資産減価償却率"/>
        <xdr:cNvSpPr txBox="1"/>
      </xdr:nvSpPr>
      <xdr:spPr>
        <a:xfrm>
          <a:off x="1296099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xdr:rowOff>
    </xdr:from>
    <xdr:ext cx="405111" cy="259045"/>
    <xdr:sp macro="" textlink="">
      <xdr:nvSpPr>
        <xdr:cNvPr id="495" name="n_3aveValue【認定こども園・幼稚園・保育所】&#10;有形固定資産減価償却率"/>
        <xdr:cNvSpPr txBox="1"/>
      </xdr:nvSpPr>
      <xdr:spPr>
        <a:xfrm>
          <a:off x="121672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113047</xdr:rowOff>
    </xdr:from>
    <xdr:ext cx="405111" cy="259045"/>
    <xdr:sp macro="" textlink="">
      <xdr:nvSpPr>
        <xdr:cNvPr id="496" name="n_1mainValue【認定こども園・幼稚園・保育所】&#10;有形固定資産減価償却率"/>
        <xdr:cNvSpPr txBox="1"/>
      </xdr:nvSpPr>
      <xdr:spPr>
        <a:xfrm>
          <a:off x="13742044" y="52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124477</xdr:rowOff>
    </xdr:from>
    <xdr:ext cx="405111" cy="259045"/>
    <xdr:sp macro="" textlink="">
      <xdr:nvSpPr>
        <xdr:cNvPr id="497" name="n_2mainValue【認定こども園・幼稚園・保育所】&#10;有形固定資産減価償却率"/>
        <xdr:cNvSpPr txBox="1"/>
      </xdr:nvSpPr>
      <xdr:spPr>
        <a:xfrm>
          <a:off x="12960994"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113047</xdr:rowOff>
    </xdr:from>
    <xdr:ext cx="405111" cy="259045"/>
    <xdr:sp macro="" textlink="">
      <xdr:nvSpPr>
        <xdr:cNvPr id="498" name="n_3mainValue【認定こども園・幼稚園・保育所】&#10;有形固定資産減価償却率"/>
        <xdr:cNvSpPr txBox="1"/>
      </xdr:nvSpPr>
      <xdr:spPr>
        <a:xfrm>
          <a:off x="12167244"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4" name="直線コネクタ 523"/>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5"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6" name="直線コネクタ 525"/>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7"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28" name="直線コネクタ 527"/>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529" name="【認定こども園・幼稚園・保育所】&#10;一人当たり面積平均値テキスト"/>
        <xdr:cNvSpPr txBox="1"/>
      </xdr:nvSpPr>
      <xdr:spPr>
        <a:xfrm>
          <a:off x="19989800" y="644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30" name="フローチャート: 判断 529"/>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1" name="フローチャート: 判断 530"/>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32" name="フローチャート: 判断 531"/>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33" name="フローチャート: 判断 532"/>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39007</xdr:rowOff>
    </xdr:from>
    <xdr:to>
      <xdr:col>116</xdr:col>
      <xdr:colOff>114300</xdr:colOff>
      <xdr:row>41</xdr:row>
      <xdr:rowOff>140607</xdr:rowOff>
    </xdr:to>
    <xdr:sp macro="" textlink="">
      <xdr:nvSpPr>
        <xdr:cNvPr id="539" name="楕円 538"/>
        <xdr:cNvSpPr/>
      </xdr:nvSpPr>
      <xdr:spPr>
        <a:xfrm>
          <a:off x="19900900" y="68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125384</xdr:rowOff>
    </xdr:from>
    <xdr:ext cx="469744" cy="259045"/>
    <xdr:sp macro="" textlink="">
      <xdr:nvSpPr>
        <xdr:cNvPr id="540" name="【認定こども園・幼稚園・保育所】&#10;一人当たり面積該当値テキスト"/>
        <xdr:cNvSpPr txBox="1"/>
      </xdr:nvSpPr>
      <xdr:spPr>
        <a:xfrm>
          <a:off x="19989800" y="673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17235</xdr:rowOff>
    </xdr:from>
    <xdr:to>
      <xdr:col>112</xdr:col>
      <xdr:colOff>38100</xdr:colOff>
      <xdr:row>41</xdr:row>
      <xdr:rowOff>118835</xdr:rowOff>
    </xdr:to>
    <xdr:sp macro="" textlink="">
      <xdr:nvSpPr>
        <xdr:cNvPr id="541" name="楕円 540"/>
        <xdr:cNvSpPr/>
      </xdr:nvSpPr>
      <xdr:spPr>
        <a:xfrm>
          <a:off x="19157950" y="6792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68035</xdr:rowOff>
    </xdr:from>
    <xdr:to>
      <xdr:col>116</xdr:col>
      <xdr:colOff>63500</xdr:colOff>
      <xdr:row>41</xdr:row>
      <xdr:rowOff>89807</xdr:rowOff>
    </xdr:to>
    <xdr:cxnSp macro="">
      <xdr:nvCxnSpPr>
        <xdr:cNvPr id="542" name="直線コネクタ 541"/>
        <xdr:cNvCxnSpPr/>
      </xdr:nvCxnSpPr>
      <xdr:spPr>
        <a:xfrm>
          <a:off x="19202400" y="6843485"/>
          <a:ext cx="7493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166915</xdr:rowOff>
    </xdr:from>
    <xdr:to>
      <xdr:col>107</xdr:col>
      <xdr:colOff>101600</xdr:colOff>
      <xdr:row>41</xdr:row>
      <xdr:rowOff>97065</xdr:rowOff>
    </xdr:to>
    <xdr:sp macro="" textlink="">
      <xdr:nvSpPr>
        <xdr:cNvPr id="543" name="楕円 542"/>
        <xdr:cNvSpPr/>
      </xdr:nvSpPr>
      <xdr:spPr>
        <a:xfrm>
          <a:off x="18345150" y="6777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46265</xdr:rowOff>
    </xdr:from>
    <xdr:to>
      <xdr:col>111</xdr:col>
      <xdr:colOff>177800</xdr:colOff>
      <xdr:row>41</xdr:row>
      <xdr:rowOff>68035</xdr:rowOff>
    </xdr:to>
    <xdr:cxnSp macro="">
      <xdr:nvCxnSpPr>
        <xdr:cNvPr id="544" name="直線コネクタ 543"/>
        <xdr:cNvCxnSpPr/>
      </xdr:nvCxnSpPr>
      <xdr:spPr>
        <a:xfrm>
          <a:off x="18395950" y="6821715"/>
          <a:ext cx="80645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166915</xdr:rowOff>
    </xdr:from>
    <xdr:to>
      <xdr:col>102</xdr:col>
      <xdr:colOff>165100</xdr:colOff>
      <xdr:row>41</xdr:row>
      <xdr:rowOff>97065</xdr:rowOff>
    </xdr:to>
    <xdr:sp macro="" textlink="">
      <xdr:nvSpPr>
        <xdr:cNvPr id="545" name="楕円 544"/>
        <xdr:cNvSpPr/>
      </xdr:nvSpPr>
      <xdr:spPr>
        <a:xfrm>
          <a:off x="17551400" y="6777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46265</xdr:rowOff>
    </xdr:from>
    <xdr:to>
      <xdr:col>107</xdr:col>
      <xdr:colOff>50800</xdr:colOff>
      <xdr:row>41</xdr:row>
      <xdr:rowOff>46265</xdr:rowOff>
    </xdr:to>
    <xdr:cxnSp macro="">
      <xdr:nvCxnSpPr>
        <xdr:cNvPr id="546" name="直線コネクタ 545"/>
        <xdr:cNvCxnSpPr/>
      </xdr:nvCxnSpPr>
      <xdr:spPr>
        <a:xfrm>
          <a:off x="17602200" y="682171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47" name="n_1aveValue【認定こども園・幼稚園・保育所】&#10;一人当たり面積"/>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548" name="n_2aveValue【認定こども園・幼稚園・保育所】&#10;一人当たり面積"/>
        <xdr:cNvSpPr txBox="1"/>
      </xdr:nvSpPr>
      <xdr:spPr>
        <a:xfrm>
          <a:off x="1818012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49" name="n_3aveValue【認定こども園・幼稚園・保育所】&#10;一人当たり面積"/>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109962</xdr:rowOff>
    </xdr:from>
    <xdr:ext cx="469744" cy="259045"/>
    <xdr:sp macro="" textlink="">
      <xdr:nvSpPr>
        <xdr:cNvPr id="550" name="n_1mainValue【認定こども園・幼稚園・保育所】&#10;一人当たり面積"/>
        <xdr:cNvSpPr txBox="1"/>
      </xdr:nvSpPr>
      <xdr:spPr>
        <a:xfrm>
          <a:off x="18980227" y="68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88192</xdr:rowOff>
    </xdr:from>
    <xdr:ext cx="469744" cy="259045"/>
    <xdr:sp macro="" textlink="">
      <xdr:nvSpPr>
        <xdr:cNvPr id="551" name="n_2mainValue【認定こども園・幼稚園・保育所】&#10;一人当たり面積"/>
        <xdr:cNvSpPr txBox="1"/>
      </xdr:nvSpPr>
      <xdr:spPr>
        <a:xfrm>
          <a:off x="18180127" y="686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88192</xdr:rowOff>
    </xdr:from>
    <xdr:ext cx="469744" cy="259045"/>
    <xdr:sp macro="" textlink="">
      <xdr:nvSpPr>
        <xdr:cNvPr id="552" name="n_3mainValue【認定こども園・幼稚園・保育所】&#10;一人当たり面積"/>
        <xdr:cNvSpPr txBox="1"/>
      </xdr:nvSpPr>
      <xdr:spPr>
        <a:xfrm>
          <a:off x="17386377" y="686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4" name="直線コネクタ 563"/>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5" name="テキスト ボックス 564"/>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8" name="直線コネクタ 567"/>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9" name="テキスト ボックス 568"/>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1" name="テキスト ボックス 57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73" name="直線コネクタ 572"/>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4"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5" name="直線コネクタ 574"/>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6"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7" name="直線コネクタ 576"/>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6367</xdr:rowOff>
    </xdr:from>
    <xdr:ext cx="405111" cy="259045"/>
    <xdr:sp macro="" textlink="">
      <xdr:nvSpPr>
        <xdr:cNvPr id="578" name="【学校施設】&#10;有形固定資産減価償却率平均値テキスト"/>
        <xdr:cNvSpPr txBox="1"/>
      </xdr:nvSpPr>
      <xdr:spPr>
        <a:xfrm>
          <a:off x="14738350" y="9423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79" name="フローチャート: 判断 578"/>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80" name="フローチャート: 判断 579"/>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81" name="フローチャート: 判断 580"/>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2" name="フローチャート: 判断 581"/>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57785</xdr:rowOff>
    </xdr:from>
    <xdr:to>
      <xdr:col>85</xdr:col>
      <xdr:colOff>177800</xdr:colOff>
      <xdr:row>62</xdr:row>
      <xdr:rowOff>159385</xdr:rowOff>
    </xdr:to>
    <xdr:sp macro="" textlink="">
      <xdr:nvSpPr>
        <xdr:cNvPr id="588" name="楕円 587"/>
        <xdr:cNvSpPr/>
      </xdr:nvSpPr>
      <xdr:spPr>
        <a:xfrm>
          <a:off x="14649450" y="103003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144162</xdr:rowOff>
    </xdr:from>
    <xdr:ext cx="405111" cy="259045"/>
    <xdr:sp macro="" textlink="">
      <xdr:nvSpPr>
        <xdr:cNvPr id="589" name="【学校施設】&#10;有形固定資産減価償却率該当値テキスト"/>
        <xdr:cNvSpPr txBox="1"/>
      </xdr:nvSpPr>
      <xdr:spPr>
        <a:xfrm>
          <a:off x="14738350" y="1022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90" name="楕円 589"/>
        <xdr:cNvSpPr/>
      </xdr:nvSpPr>
      <xdr:spPr>
        <a:xfrm>
          <a:off x="1388745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62</xdr:row>
      <xdr:rowOff>108585</xdr:rowOff>
    </xdr:to>
    <xdr:cxnSp macro="">
      <xdr:nvCxnSpPr>
        <xdr:cNvPr id="591" name="直線コネクタ 590"/>
        <xdr:cNvCxnSpPr/>
      </xdr:nvCxnSpPr>
      <xdr:spPr>
        <a:xfrm>
          <a:off x="13938250" y="10345420"/>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69215</xdr:rowOff>
    </xdr:from>
    <xdr:to>
      <xdr:col>76</xdr:col>
      <xdr:colOff>165100</xdr:colOff>
      <xdr:row>62</xdr:row>
      <xdr:rowOff>170815</xdr:rowOff>
    </xdr:to>
    <xdr:sp macro="" textlink="">
      <xdr:nvSpPr>
        <xdr:cNvPr id="592" name="楕円 591"/>
        <xdr:cNvSpPr/>
      </xdr:nvSpPr>
      <xdr:spPr>
        <a:xfrm>
          <a:off x="13093700" y="10311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62</xdr:row>
      <xdr:rowOff>120015</xdr:rowOff>
    </xdr:to>
    <xdr:cxnSp macro="">
      <xdr:nvCxnSpPr>
        <xdr:cNvPr id="593" name="直線コネクタ 592"/>
        <xdr:cNvCxnSpPr/>
      </xdr:nvCxnSpPr>
      <xdr:spPr>
        <a:xfrm flipV="1">
          <a:off x="13144500" y="10345420"/>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137795</xdr:rowOff>
    </xdr:from>
    <xdr:to>
      <xdr:col>72</xdr:col>
      <xdr:colOff>38100</xdr:colOff>
      <xdr:row>63</xdr:row>
      <xdr:rowOff>67945</xdr:rowOff>
    </xdr:to>
    <xdr:sp macro="" textlink="">
      <xdr:nvSpPr>
        <xdr:cNvPr id="594" name="楕円 593"/>
        <xdr:cNvSpPr/>
      </xdr:nvSpPr>
      <xdr:spPr>
        <a:xfrm>
          <a:off x="12299950" y="103803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120015</xdr:rowOff>
    </xdr:from>
    <xdr:to>
      <xdr:col>76</xdr:col>
      <xdr:colOff>114300</xdr:colOff>
      <xdr:row>63</xdr:row>
      <xdr:rowOff>17145</xdr:rowOff>
    </xdr:to>
    <xdr:cxnSp macro="">
      <xdr:nvCxnSpPr>
        <xdr:cNvPr id="595" name="直線コネクタ 594"/>
        <xdr:cNvCxnSpPr/>
      </xdr:nvCxnSpPr>
      <xdr:spPr>
        <a:xfrm flipV="1">
          <a:off x="12344400" y="10362565"/>
          <a:ext cx="8001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101617</xdr:rowOff>
    </xdr:from>
    <xdr:ext cx="405111" cy="259045"/>
    <xdr:sp macro="" textlink="">
      <xdr:nvSpPr>
        <xdr:cNvPr id="596" name="n_1aveValue【学校施設】&#10;有形固定資産減価償却率"/>
        <xdr:cNvSpPr txBox="1"/>
      </xdr:nvSpPr>
      <xdr:spPr>
        <a:xfrm>
          <a:off x="13742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597" name="n_2aveValue【学校施設】&#10;有形固定資産減価償却率"/>
        <xdr:cNvSpPr txBox="1"/>
      </xdr:nvSpPr>
      <xdr:spPr>
        <a:xfrm>
          <a:off x="12960994"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98" name="n_3aveValue【学校施設】&#10;有形固定資産減価償却率"/>
        <xdr:cNvSpPr txBox="1"/>
      </xdr:nvSpPr>
      <xdr:spPr>
        <a:xfrm>
          <a:off x="121672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599" name="n_1mainValue【学校施設】&#10;有形固定資産減価償却率"/>
        <xdr:cNvSpPr txBox="1"/>
      </xdr:nvSpPr>
      <xdr:spPr>
        <a:xfrm>
          <a:off x="13742044" y="1038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161942</xdr:rowOff>
    </xdr:from>
    <xdr:ext cx="405111" cy="259045"/>
    <xdr:sp macro="" textlink="">
      <xdr:nvSpPr>
        <xdr:cNvPr id="600" name="n_2mainValue【学校施設】&#10;有形固定資産減価償却率"/>
        <xdr:cNvSpPr txBox="1"/>
      </xdr:nvSpPr>
      <xdr:spPr>
        <a:xfrm>
          <a:off x="12960994" y="1040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59072</xdr:rowOff>
    </xdr:from>
    <xdr:ext cx="405111" cy="259045"/>
    <xdr:sp macro="" textlink="">
      <xdr:nvSpPr>
        <xdr:cNvPr id="601" name="n_3mainValue【学校施設】&#10;有形固定資産減価償却率"/>
        <xdr:cNvSpPr txBox="1"/>
      </xdr:nvSpPr>
      <xdr:spPr>
        <a:xfrm>
          <a:off x="12167244" y="1046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6" name="直線コネクタ 625"/>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7"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28" name="直線コネクタ 627"/>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29"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0" name="直線コネクタ 629"/>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631" name="【学校施設】&#10;一人当たり面積平均値テキスト"/>
        <xdr:cNvSpPr txBox="1"/>
      </xdr:nvSpPr>
      <xdr:spPr>
        <a:xfrm>
          <a:off x="19989800" y="1010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2" name="フローチャート: 判断 631"/>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3" name="フローチャート: 判断 632"/>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4" name="フローチャート: 判断 633"/>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5" name="フローチャート: 判断 634"/>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121920</xdr:rowOff>
    </xdr:from>
    <xdr:to>
      <xdr:col>116</xdr:col>
      <xdr:colOff>114300</xdr:colOff>
      <xdr:row>64</xdr:row>
      <xdr:rowOff>52070</xdr:rowOff>
    </xdr:to>
    <xdr:sp macro="" textlink="">
      <xdr:nvSpPr>
        <xdr:cNvPr id="641" name="楕円 640"/>
        <xdr:cNvSpPr/>
      </xdr:nvSpPr>
      <xdr:spPr>
        <a:xfrm>
          <a:off x="19900900" y="10529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36847</xdr:rowOff>
    </xdr:from>
    <xdr:ext cx="469744" cy="259045"/>
    <xdr:sp macro="" textlink="">
      <xdr:nvSpPr>
        <xdr:cNvPr id="642" name="【学校施設】&#10;一人当たり面積該当値テキスト"/>
        <xdr:cNvSpPr txBox="1"/>
      </xdr:nvSpPr>
      <xdr:spPr>
        <a:xfrm>
          <a:off x="19989800" y="10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125730</xdr:rowOff>
    </xdr:from>
    <xdr:to>
      <xdr:col>112</xdr:col>
      <xdr:colOff>38100</xdr:colOff>
      <xdr:row>64</xdr:row>
      <xdr:rowOff>55880</xdr:rowOff>
    </xdr:to>
    <xdr:sp macro="" textlink="">
      <xdr:nvSpPr>
        <xdr:cNvPr id="643" name="楕円 642"/>
        <xdr:cNvSpPr/>
      </xdr:nvSpPr>
      <xdr:spPr>
        <a:xfrm>
          <a:off x="19157950" y="10533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1270</xdr:rowOff>
    </xdr:from>
    <xdr:to>
      <xdr:col>116</xdr:col>
      <xdr:colOff>63500</xdr:colOff>
      <xdr:row>64</xdr:row>
      <xdr:rowOff>5080</xdr:rowOff>
    </xdr:to>
    <xdr:cxnSp macro="">
      <xdr:nvCxnSpPr>
        <xdr:cNvPr id="644" name="直線コネクタ 643"/>
        <xdr:cNvCxnSpPr/>
      </xdr:nvCxnSpPr>
      <xdr:spPr>
        <a:xfrm flipV="1">
          <a:off x="19202400" y="1057402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645" name="楕円 644"/>
        <xdr:cNvSpPr/>
      </xdr:nvSpPr>
      <xdr:spPr>
        <a:xfrm>
          <a:off x="18345150" y="10524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167640</xdr:rowOff>
    </xdr:from>
    <xdr:to>
      <xdr:col>111</xdr:col>
      <xdr:colOff>177800</xdr:colOff>
      <xdr:row>64</xdr:row>
      <xdr:rowOff>5080</xdr:rowOff>
    </xdr:to>
    <xdr:cxnSp macro="">
      <xdr:nvCxnSpPr>
        <xdr:cNvPr id="646" name="直線コネクタ 645"/>
        <xdr:cNvCxnSpPr/>
      </xdr:nvCxnSpPr>
      <xdr:spPr>
        <a:xfrm>
          <a:off x="18395950" y="10575290"/>
          <a:ext cx="8064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115570</xdr:rowOff>
    </xdr:from>
    <xdr:to>
      <xdr:col>102</xdr:col>
      <xdr:colOff>165100</xdr:colOff>
      <xdr:row>64</xdr:row>
      <xdr:rowOff>45720</xdr:rowOff>
    </xdr:to>
    <xdr:sp macro="" textlink="">
      <xdr:nvSpPr>
        <xdr:cNvPr id="647" name="楕円 646"/>
        <xdr:cNvSpPr/>
      </xdr:nvSpPr>
      <xdr:spPr>
        <a:xfrm>
          <a:off x="17551400" y="10523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166370</xdr:rowOff>
    </xdr:from>
    <xdr:to>
      <xdr:col>107</xdr:col>
      <xdr:colOff>50800</xdr:colOff>
      <xdr:row>63</xdr:row>
      <xdr:rowOff>167640</xdr:rowOff>
    </xdr:to>
    <xdr:cxnSp macro="">
      <xdr:nvCxnSpPr>
        <xdr:cNvPr id="648" name="直線コネクタ 647"/>
        <xdr:cNvCxnSpPr/>
      </xdr:nvCxnSpPr>
      <xdr:spPr>
        <a:xfrm>
          <a:off x="17602200" y="10574020"/>
          <a:ext cx="7937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49" name="n_1aveValue【学校施設】&#10;一人当たり面積"/>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650" name="n_2aveValue【学校施設】&#10;一人当たり面積"/>
        <xdr:cNvSpPr txBox="1"/>
      </xdr:nvSpPr>
      <xdr:spPr>
        <a:xfrm>
          <a:off x="181801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51" name="n_3aveValue【学校施設】&#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47007</xdr:rowOff>
    </xdr:from>
    <xdr:ext cx="469744" cy="259045"/>
    <xdr:sp macro="" textlink="">
      <xdr:nvSpPr>
        <xdr:cNvPr id="652" name="n_1mainValue【学校施設】&#10;一人当たり面積"/>
        <xdr:cNvSpPr txBox="1"/>
      </xdr:nvSpPr>
      <xdr:spPr>
        <a:xfrm>
          <a:off x="1898022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653" name="n_2mainValue【学校施設】&#10;一人当たり面積"/>
        <xdr:cNvSpPr txBox="1"/>
      </xdr:nvSpPr>
      <xdr:spPr>
        <a:xfrm>
          <a:off x="181801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36847</xdr:rowOff>
    </xdr:from>
    <xdr:ext cx="469744" cy="259045"/>
    <xdr:sp macro="" textlink="">
      <xdr:nvSpPr>
        <xdr:cNvPr id="654" name="n_3mainValue【学校施設】&#10;一人当たり面積"/>
        <xdr:cNvSpPr txBox="1"/>
      </xdr:nvSpPr>
      <xdr:spPr>
        <a:xfrm>
          <a:off x="1738637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66" name="直線コネクタ 665"/>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67" name="テキスト ボックス 666"/>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68" name="直線コネクタ 667"/>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69" name="テキスト ボックス 668"/>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70" name="直線コネクタ 669"/>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71" name="テキスト ボックス 670"/>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74" name="直線コネクタ 673"/>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75" name="テキスト ボックス 674"/>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76" name="直線コネクタ 675"/>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77" name="テキスト ボックス 676"/>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78" name="直線コネクタ 677"/>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79" name="テキスト ボックス 678"/>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83" name="直線コネクタ 682"/>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84"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85" name="直線コネクタ 684"/>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86"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87" name="直線コネクタ 686"/>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688" name="【児童館】&#10;有形固定資産減価償却率平均値テキスト"/>
        <xdr:cNvSpPr txBox="1"/>
      </xdr:nvSpPr>
      <xdr:spPr>
        <a:xfrm>
          <a:off x="14738350" y="1349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89" name="フローチャート: 判断 688"/>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90" name="フローチャート: 判断 689"/>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91" name="フローチャート: 判断 690"/>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92" name="フローチャート: 判断 691"/>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1588</xdr:rowOff>
    </xdr:from>
    <xdr:to>
      <xdr:col>85</xdr:col>
      <xdr:colOff>177800</xdr:colOff>
      <xdr:row>80</xdr:row>
      <xdr:rowOff>103188</xdr:rowOff>
    </xdr:to>
    <xdr:sp macro="" textlink="">
      <xdr:nvSpPr>
        <xdr:cNvPr id="698" name="楕円 697"/>
        <xdr:cNvSpPr/>
      </xdr:nvSpPr>
      <xdr:spPr>
        <a:xfrm>
          <a:off x="14649450" y="1321593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24465</xdr:rowOff>
    </xdr:from>
    <xdr:ext cx="405111" cy="259045"/>
    <xdr:sp macro="" textlink="">
      <xdr:nvSpPr>
        <xdr:cNvPr id="699" name="【児童館】&#10;有形固定資産減価償却率該当値テキスト"/>
        <xdr:cNvSpPr txBox="1"/>
      </xdr:nvSpPr>
      <xdr:spPr>
        <a:xfrm>
          <a:off x="14738350" y="13073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53023</xdr:rowOff>
    </xdr:from>
    <xdr:to>
      <xdr:col>81</xdr:col>
      <xdr:colOff>101600</xdr:colOff>
      <xdr:row>80</xdr:row>
      <xdr:rowOff>154623</xdr:rowOff>
    </xdr:to>
    <xdr:sp macro="" textlink="">
      <xdr:nvSpPr>
        <xdr:cNvPr id="700" name="楕円 699"/>
        <xdr:cNvSpPr/>
      </xdr:nvSpPr>
      <xdr:spPr>
        <a:xfrm>
          <a:off x="13887450" y="132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52388</xdr:rowOff>
    </xdr:from>
    <xdr:to>
      <xdr:col>85</xdr:col>
      <xdr:colOff>127000</xdr:colOff>
      <xdr:row>80</xdr:row>
      <xdr:rowOff>103823</xdr:rowOff>
    </xdr:to>
    <xdr:cxnSp macro="">
      <xdr:nvCxnSpPr>
        <xdr:cNvPr id="701" name="直線コネクタ 700"/>
        <xdr:cNvCxnSpPr/>
      </xdr:nvCxnSpPr>
      <xdr:spPr>
        <a:xfrm flipV="1">
          <a:off x="13938250" y="13266738"/>
          <a:ext cx="762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104457</xdr:rowOff>
    </xdr:from>
    <xdr:to>
      <xdr:col>76</xdr:col>
      <xdr:colOff>165100</xdr:colOff>
      <xdr:row>81</xdr:row>
      <xdr:rowOff>34607</xdr:rowOff>
    </xdr:to>
    <xdr:sp macro="" textlink="">
      <xdr:nvSpPr>
        <xdr:cNvPr id="702" name="楕円 701"/>
        <xdr:cNvSpPr/>
      </xdr:nvSpPr>
      <xdr:spPr>
        <a:xfrm>
          <a:off x="13093700" y="133188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103823</xdr:rowOff>
    </xdr:from>
    <xdr:to>
      <xdr:col>81</xdr:col>
      <xdr:colOff>50800</xdr:colOff>
      <xdr:row>80</xdr:row>
      <xdr:rowOff>155257</xdr:rowOff>
    </xdr:to>
    <xdr:cxnSp macro="">
      <xdr:nvCxnSpPr>
        <xdr:cNvPr id="703" name="直線コネクタ 702"/>
        <xdr:cNvCxnSpPr/>
      </xdr:nvCxnSpPr>
      <xdr:spPr>
        <a:xfrm flipV="1">
          <a:off x="13144500" y="13318173"/>
          <a:ext cx="79375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38736</xdr:rowOff>
    </xdr:from>
    <xdr:to>
      <xdr:col>72</xdr:col>
      <xdr:colOff>38100</xdr:colOff>
      <xdr:row>81</xdr:row>
      <xdr:rowOff>140336</xdr:rowOff>
    </xdr:to>
    <xdr:sp macro="" textlink="">
      <xdr:nvSpPr>
        <xdr:cNvPr id="704" name="楕円 703"/>
        <xdr:cNvSpPr/>
      </xdr:nvSpPr>
      <xdr:spPr>
        <a:xfrm>
          <a:off x="12299950" y="13418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155257</xdr:rowOff>
    </xdr:from>
    <xdr:to>
      <xdr:col>76</xdr:col>
      <xdr:colOff>114300</xdr:colOff>
      <xdr:row>81</xdr:row>
      <xdr:rowOff>89536</xdr:rowOff>
    </xdr:to>
    <xdr:cxnSp macro="">
      <xdr:nvCxnSpPr>
        <xdr:cNvPr id="705" name="直線コネクタ 704"/>
        <xdr:cNvCxnSpPr/>
      </xdr:nvCxnSpPr>
      <xdr:spPr>
        <a:xfrm flipV="1">
          <a:off x="12344400" y="13369607"/>
          <a:ext cx="800100" cy="9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06" name="n_1aveValue【児童館】&#10;有形固定資産減価償却率"/>
        <xdr:cNvSpPr txBox="1"/>
      </xdr:nvSpPr>
      <xdr:spPr>
        <a:xfrm>
          <a:off x="13742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82884</xdr:rowOff>
    </xdr:from>
    <xdr:ext cx="405111" cy="259045"/>
    <xdr:sp macro="" textlink="">
      <xdr:nvSpPr>
        <xdr:cNvPr id="707" name="n_2aveValue【児童館】&#10;有形固定資産減価償却率"/>
        <xdr:cNvSpPr txBox="1"/>
      </xdr:nvSpPr>
      <xdr:spPr>
        <a:xfrm>
          <a:off x="12960994" y="1362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08" name="n_3aveValue【児童館】&#10;有形固定資産減価償却率"/>
        <xdr:cNvSpPr txBox="1"/>
      </xdr:nvSpPr>
      <xdr:spPr>
        <a:xfrm>
          <a:off x="121672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171150</xdr:rowOff>
    </xdr:from>
    <xdr:ext cx="405111" cy="259045"/>
    <xdr:sp macro="" textlink="">
      <xdr:nvSpPr>
        <xdr:cNvPr id="709" name="n_1mainValue【児童館】&#10;有形固定資産減価償却率"/>
        <xdr:cNvSpPr txBox="1"/>
      </xdr:nvSpPr>
      <xdr:spPr>
        <a:xfrm>
          <a:off x="13742044" y="13048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51134</xdr:rowOff>
    </xdr:from>
    <xdr:ext cx="405111" cy="259045"/>
    <xdr:sp macro="" textlink="">
      <xdr:nvSpPr>
        <xdr:cNvPr id="710" name="n_2mainValue【児童館】&#10;有形固定資産減価償却率"/>
        <xdr:cNvSpPr txBox="1"/>
      </xdr:nvSpPr>
      <xdr:spPr>
        <a:xfrm>
          <a:off x="12960994" y="1310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156863</xdr:rowOff>
    </xdr:from>
    <xdr:ext cx="405111" cy="259045"/>
    <xdr:sp macro="" textlink="">
      <xdr:nvSpPr>
        <xdr:cNvPr id="711" name="n_3mainValue【児童館】&#10;有形固定資産減価償却率"/>
        <xdr:cNvSpPr txBox="1"/>
      </xdr:nvSpPr>
      <xdr:spPr>
        <a:xfrm>
          <a:off x="121672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2" name="直線コネクタ 72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3" name="テキスト ボックス 72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4" name="直線コネクタ 72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5" name="テキスト ボックス 72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6" name="直線コネクタ 72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7" name="テキスト ボックス 72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8" name="直線コネクタ 72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9" name="テキスト ボックス 72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0" name="直線コネクタ 72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1" name="テキスト ボックス 73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35" name="直線コネクタ 734"/>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6"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7" name="直線コネクタ 736"/>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38"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39" name="直線コネクタ 738"/>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40" name="【児童館】&#10;一人当たり面積平均値テキスト"/>
        <xdr:cNvSpPr txBox="1"/>
      </xdr:nvSpPr>
      <xdr:spPr>
        <a:xfrm>
          <a:off x="1998980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1" name="フローチャート: 判断 740"/>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42" name="フローチャート: 判断 741"/>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3" name="フローチャート: 判断 742"/>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4" name="フローチャート: 判断 743"/>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50" name="楕円 749"/>
        <xdr:cNvSpPr/>
      </xdr:nvSpPr>
      <xdr:spPr>
        <a:xfrm>
          <a:off x="199009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51" name="【児童館】&#10;一人当たり面積該当値テキスト"/>
        <xdr:cNvSpPr txBox="1"/>
      </xdr:nvSpPr>
      <xdr:spPr>
        <a:xfrm>
          <a:off x="199898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52" name="楕円 751"/>
        <xdr:cNvSpPr/>
      </xdr:nvSpPr>
      <xdr:spPr>
        <a:xfrm>
          <a:off x="191579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53" name="直線コネクタ 752"/>
        <xdr:cNvCxnSpPr/>
      </xdr:nvCxnSpPr>
      <xdr:spPr>
        <a:xfrm>
          <a:off x="19202400" y="13804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54" name="楕円 753"/>
        <xdr:cNvSpPr/>
      </xdr:nvSpPr>
      <xdr:spPr>
        <a:xfrm>
          <a:off x="1834515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55" name="直線コネクタ 754"/>
        <xdr:cNvCxnSpPr/>
      </xdr:nvCxnSpPr>
      <xdr:spPr>
        <a:xfrm>
          <a:off x="18395950" y="13804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56" name="楕円 755"/>
        <xdr:cNvSpPr/>
      </xdr:nvSpPr>
      <xdr:spPr>
        <a:xfrm>
          <a:off x="175514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57" name="直線コネクタ 756"/>
        <xdr:cNvCxnSpPr/>
      </xdr:nvCxnSpPr>
      <xdr:spPr>
        <a:xfrm>
          <a:off x="17602200" y="13804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58" name="n_1aveValue【児童館】&#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59" name="n_2aveValue【児童館】&#10;一人当たり面積"/>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60" name="n_3aveValue【児童館】&#10;一人当たり面積"/>
        <xdr:cNvSpPr txBox="1"/>
      </xdr:nvSpPr>
      <xdr:spPr>
        <a:xfrm>
          <a:off x="1738637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61" name="n_1mainValue【児童館】&#10;一人当たり面積"/>
        <xdr:cNvSpPr txBox="1"/>
      </xdr:nvSpPr>
      <xdr:spPr>
        <a:xfrm>
          <a:off x="18980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62" name="n_2mainValue【児童館】&#10;一人当たり面積"/>
        <xdr:cNvSpPr txBox="1"/>
      </xdr:nvSpPr>
      <xdr:spPr>
        <a:xfrm>
          <a:off x="181801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63" name="n_3mainValue【児童館】&#10;一人当たり面積"/>
        <xdr:cNvSpPr txBox="1"/>
      </xdr:nvSpPr>
      <xdr:spPr>
        <a:xfrm>
          <a:off x="173863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4" name="テキスト ボックス 773"/>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2" name="テキスト ボックス 781"/>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86" name="直線コネクタ 785"/>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87"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88" name="直線コネクタ 787"/>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89"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90" name="直線コネクタ 789"/>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91" name="【公民館】&#10;有形固定資産減価償却率平均値テキスト"/>
        <xdr:cNvSpPr txBox="1"/>
      </xdr:nvSpPr>
      <xdr:spPr>
        <a:xfrm>
          <a:off x="1473835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92" name="フローチャート: 判断 791"/>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93" name="フローチャート: 判断 792"/>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5" name="フローチャート: 判断 794"/>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68835</xdr:rowOff>
    </xdr:from>
    <xdr:to>
      <xdr:col>85</xdr:col>
      <xdr:colOff>177800</xdr:colOff>
      <xdr:row>103</xdr:row>
      <xdr:rowOff>170435</xdr:rowOff>
    </xdr:to>
    <xdr:sp macro="" textlink="">
      <xdr:nvSpPr>
        <xdr:cNvPr id="801" name="楕円 800"/>
        <xdr:cNvSpPr/>
      </xdr:nvSpPr>
      <xdr:spPr>
        <a:xfrm>
          <a:off x="14649450" y="171566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91712</xdr:rowOff>
    </xdr:from>
    <xdr:ext cx="405111" cy="259045"/>
    <xdr:sp macro="" textlink="">
      <xdr:nvSpPr>
        <xdr:cNvPr id="802" name="【公民館】&#10;有形固定資産減価償却率該当値テキスト"/>
        <xdr:cNvSpPr txBox="1"/>
      </xdr:nvSpPr>
      <xdr:spPr>
        <a:xfrm>
          <a:off x="14738350" y="1700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112268</xdr:rowOff>
    </xdr:from>
    <xdr:to>
      <xdr:col>81</xdr:col>
      <xdr:colOff>101600</xdr:colOff>
      <xdr:row>104</xdr:row>
      <xdr:rowOff>42418</xdr:rowOff>
    </xdr:to>
    <xdr:sp macro="" textlink="">
      <xdr:nvSpPr>
        <xdr:cNvPr id="803" name="楕円 802"/>
        <xdr:cNvSpPr/>
      </xdr:nvSpPr>
      <xdr:spPr>
        <a:xfrm>
          <a:off x="13887450" y="172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119635</xdr:rowOff>
    </xdr:from>
    <xdr:to>
      <xdr:col>85</xdr:col>
      <xdr:colOff>127000</xdr:colOff>
      <xdr:row>103</xdr:row>
      <xdr:rowOff>163068</xdr:rowOff>
    </xdr:to>
    <xdr:cxnSp macro="">
      <xdr:nvCxnSpPr>
        <xdr:cNvPr id="804" name="直線コネクタ 803"/>
        <xdr:cNvCxnSpPr/>
      </xdr:nvCxnSpPr>
      <xdr:spPr>
        <a:xfrm flipV="1">
          <a:off x="13938250" y="17207485"/>
          <a:ext cx="762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123698</xdr:rowOff>
    </xdr:from>
    <xdr:to>
      <xdr:col>76</xdr:col>
      <xdr:colOff>165100</xdr:colOff>
      <xdr:row>104</xdr:row>
      <xdr:rowOff>53848</xdr:rowOff>
    </xdr:to>
    <xdr:sp macro="" textlink="">
      <xdr:nvSpPr>
        <xdr:cNvPr id="805" name="楕円 804"/>
        <xdr:cNvSpPr/>
      </xdr:nvSpPr>
      <xdr:spPr>
        <a:xfrm>
          <a:off x="130937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163068</xdr:rowOff>
    </xdr:from>
    <xdr:to>
      <xdr:col>81</xdr:col>
      <xdr:colOff>50800</xdr:colOff>
      <xdr:row>104</xdr:row>
      <xdr:rowOff>3048</xdr:rowOff>
    </xdr:to>
    <xdr:cxnSp macro="">
      <xdr:nvCxnSpPr>
        <xdr:cNvPr id="806" name="直線コネクタ 805"/>
        <xdr:cNvCxnSpPr/>
      </xdr:nvCxnSpPr>
      <xdr:spPr>
        <a:xfrm flipV="1">
          <a:off x="13144500" y="17250918"/>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164846</xdr:rowOff>
    </xdr:from>
    <xdr:to>
      <xdr:col>72</xdr:col>
      <xdr:colOff>38100</xdr:colOff>
      <xdr:row>104</xdr:row>
      <xdr:rowOff>94996</xdr:rowOff>
    </xdr:to>
    <xdr:sp macro="" textlink="">
      <xdr:nvSpPr>
        <xdr:cNvPr id="807" name="楕円 806"/>
        <xdr:cNvSpPr/>
      </xdr:nvSpPr>
      <xdr:spPr>
        <a:xfrm>
          <a:off x="12299950" y="172526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xdr:rowOff>
    </xdr:from>
    <xdr:to>
      <xdr:col>76</xdr:col>
      <xdr:colOff>114300</xdr:colOff>
      <xdr:row>104</xdr:row>
      <xdr:rowOff>44196</xdr:rowOff>
    </xdr:to>
    <xdr:cxnSp macro="">
      <xdr:nvCxnSpPr>
        <xdr:cNvPr id="808" name="直線コネクタ 807"/>
        <xdr:cNvCxnSpPr/>
      </xdr:nvCxnSpPr>
      <xdr:spPr>
        <a:xfrm flipV="1">
          <a:off x="12344400" y="17262348"/>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09" name="n_1aveValue【公民館】&#10;有形固定資産減価償却率"/>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11" name="n_3aveValue【公民館】&#10;有形固定資産減価償却率"/>
        <xdr:cNvSpPr txBox="1"/>
      </xdr:nvSpPr>
      <xdr:spPr>
        <a:xfrm>
          <a:off x="121672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58945</xdr:rowOff>
    </xdr:from>
    <xdr:ext cx="405111" cy="259045"/>
    <xdr:sp macro="" textlink="">
      <xdr:nvSpPr>
        <xdr:cNvPr id="812" name="n_1mainValue【公民館】&#10;有形固定資産減価償却率"/>
        <xdr:cNvSpPr txBox="1"/>
      </xdr:nvSpPr>
      <xdr:spPr>
        <a:xfrm>
          <a:off x="13742044" y="1697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70375</xdr:rowOff>
    </xdr:from>
    <xdr:ext cx="405111" cy="259045"/>
    <xdr:sp macro="" textlink="">
      <xdr:nvSpPr>
        <xdr:cNvPr id="813" name="n_2mainValue【公民館】&#10;有形固定資産減価償却率"/>
        <xdr:cNvSpPr txBox="1"/>
      </xdr:nvSpPr>
      <xdr:spPr>
        <a:xfrm>
          <a:off x="1296099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111523</xdr:rowOff>
    </xdr:from>
    <xdr:ext cx="405111" cy="259045"/>
    <xdr:sp macro="" textlink="">
      <xdr:nvSpPr>
        <xdr:cNvPr id="814" name="n_3mainValue【公民館】&#10;有形固定資産減価償却率"/>
        <xdr:cNvSpPr txBox="1"/>
      </xdr:nvSpPr>
      <xdr:spPr>
        <a:xfrm>
          <a:off x="12167244" y="1702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840" name="直線コネクタ 839"/>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41"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2" name="直線コネクタ 841"/>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43"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44" name="直線コネクタ 843"/>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23784</xdr:rowOff>
    </xdr:from>
    <xdr:ext cx="469744" cy="259045"/>
    <xdr:sp macro="" textlink="">
      <xdr:nvSpPr>
        <xdr:cNvPr id="845" name="【公民館】&#10;一人当たり面積平均値テキスト"/>
        <xdr:cNvSpPr txBox="1"/>
      </xdr:nvSpPr>
      <xdr:spPr>
        <a:xfrm>
          <a:off x="19989800" y="1728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46" name="フローチャート: 判断 845"/>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47" name="フローチャート: 判断 846"/>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8" name="フローチャート: 判断 847"/>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49" name="フローチャート: 判断 848"/>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55" name="楕円 854"/>
        <xdr:cNvSpPr/>
      </xdr:nvSpPr>
      <xdr:spPr>
        <a:xfrm>
          <a:off x="199009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856" name="【公民館】&#10;一人当たり面積該当値テキスト"/>
        <xdr:cNvSpPr txBox="1"/>
      </xdr:nvSpPr>
      <xdr:spPr>
        <a:xfrm>
          <a:off x="19989800"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57" name="楕円 856"/>
        <xdr:cNvSpPr/>
      </xdr:nvSpPr>
      <xdr:spPr>
        <a:xfrm>
          <a:off x="19157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858" name="直線コネクタ 857"/>
        <xdr:cNvCxnSpPr/>
      </xdr:nvCxnSpPr>
      <xdr:spPr>
        <a:xfrm>
          <a:off x="19202400" y="17564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59" name="楕円 858"/>
        <xdr:cNvSpPr/>
      </xdr:nvSpPr>
      <xdr:spPr>
        <a:xfrm>
          <a:off x="1834515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860" name="直線コネクタ 859"/>
        <xdr:cNvCxnSpPr/>
      </xdr:nvCxnSpPr>
      <xdr:spPr>
        <a:xfrm>
          <a:off x="18395950" y="17564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61" name="楕円 860"/>
        <xdr:cNvSpPr/>
      </xdr:nvSpPr>
      <xdr:spPr>
        <a:xfrm>
          <a:off x="175514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117021</xdr:rowOff>
    </xdr:from>
    <xdr:to>
      <xdr:col>107</xdr:col>
      <xdr:colOff>50800</xdr:colOff>
      <xdr:row>105</xdr:row>
      <xdr:rowOff>133350</xdr:rowOff>
    </xdr:to>
    <xdr:cxnSp macro="">
      <xdr:nvCxnSpPr>
        <xdr:cNvPr id="862" name="直線コネクタ 861"/>
        <xdr:cNvCxnSpPr/>
      </xdr:nvCxnSpPr>
      <xdr:spPr>
        <a:xfrm>
          <a:off x="17602200" y="17547771"/>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863" name="n_1aveValue【公民館】&#10;一人当たり面積"/>
        <xdr:cNvSpPr txBox="1"/>
      </xdr:nvSpPr>
      <xdr:spPr>
        <a:xfrm>
          <a:off x="18980227" y="172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64" name="n_2aveValue【公民館】&#10;一人当たり面積"/>
        <xdr:cNvSpPr txBox="1"/>
      </xdr:nvSpPr>
      <xdr:spPr>
        <a:xfrm>
          <a:off x="181801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865" name="n_3aveValue【公民館】&#10;一人当たり面積"/>
        <xdr:cNvSpPr txBox="1"/>
      </xdr:nvSpPr>
      <xdr:spPr>
        <a:xfrm>
          <a:off x="1738637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66" name="n_1mainValue【公民館】&#10;一人当たり面積"/>
        <xdr:cNvSpPr txBox="1"/>
      </xdr:nvSpPr>
      <xdr:spPr>
        <a:xfrm>
          <a:off x="18980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67" name="n_2mainValue【公民館】&#10;一人当たり面積"/>
        <xdr:cNvSpPr txBox="1"/>
      </xdr:nvSpPr>
      <xdr:spPr>
        <a:xfrm>
          <a:off x="181801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868" name="n_3mainValue【公民館】&#10;一人当たり面積"/>
        <xdr:cNvSpPr txBox="1"/>
      </xdr:nvSpPr>
      <xdr:spPr>
        <a:xfrm>
          <a:off x="17386377" y="1758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有形固定資産減価償却率について、上記のうち道路及び学校施設を除く６類型で上昇傾向にあり、類似団体の平均と比べると、道路、学校施設及び公営住宅が下回っている。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現在、「資産マネジメントの第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の実施方針」（公共施設等総合管理計画）に基づき施設の長寿命化等の取組を推進しているが、次期実施方針の策定に向けた検討についても現在進めているところである。次期実施方針の策定にあたっては、特に資産保有の最適化に重点を置き、最適な施設配置のあり方等に関する十分な検討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105427</xdr:rowOff>
    </xdr:from>
    <xdr:ext cx="405111" cy="259045"/>
    <xdr:sp macro="" textlink="">
      <xdr:nvSpPr>
        <xdr:cNvPr id="61" name="【図書館】&#10;有形固定資産減価償却率平均値テキスト"/>
        <xdr:cNvSpPr txBox="1"/>
      </xdr:nvSpPr>
      <xdr:spPr>
        <a:xfrm>
          <a:off x="42164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40640</xdr:rowOff>
    </xdr:from>
    <xdr:to>
      <xdr:col>24</xdr:col>
      <xdr:colOff>114300</xdr:colOff>
      <xdr:row>40</xdr:row>
      <xdr:rowOff>142240</xdr:rowOff>
    </xdr:to>
    <xdr:sp macro="" textlink="">
      <xdr:nvSpPr>
        <xdr:cNvPr id="71" name="楕円 70"/>
        <xdr:cNvSpPr/>
      </xdr:nvSpPr>
      <xdr:spPr>
        <a:xfrm>
          <a:off x="4127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19067</xdr:rowOff>
    </xdr:from>
    <xdr:ext cx="405111" cy="259045"/>
    <xdr:sp macro="" textlink="">
      <xdr:nvSpPr>
        <xdr:cNvPr id="72" name="【図書館】&#10;有形固定資産減価償却率該当値テキスト"/>
        <xdr:cNvSpPr txBox="1"/>
      </xdr:nvSpPr>
      <xdr:spPr>
        <a:xfrm>
          <a:off x="42164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3" name="楕円 72"/>
        <xdr:cNvSpPr/>
      </xdr:nvSpPr>
      <xdr:spPr>
        <a:xfrm>
          <a:off x="3384550" y="6761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91440</xdr:rowOff>
    </xdr:from>
    <xdr:to>
      <xdr:col>24</xdr:col>
      <xdr:colOff>63500</xdr:colOff>
      <xdr:row>41</xdr:row>
      <xdr:rowOff>30480</xdr:rowOff>
    </xdr:to>
    <xdr:cxnSp macro="">
      <xdr:nvCxnSpPr>
        <xdr:cNvPr id="74" name="直線コネクタ 73"/>
        <xdr:cNvCxnSpPr/>
      </xdr:nvCxnSpPr>
      <xdr:spPr>
        <a:xfrm flipV="1">
          <a:off x="3429000" y="6701790"/>
          <a:ext cx="7493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74930</xdr:rowOff>
    </xdr:from>
    <xdr:to>
      <xdr:col>15</xdr:col>
      <xdr:colOff>101600</xdr:colOff>
      <xdr:row>42</xdr:row>
      <xdr:rowOff>5080</xdr:rowOff>
    </xdr:to>
    <xdr:sp macro="" textlink="">
      <xdr:nvSpPr>
        <xdr:cNvPr id="75" name="楕円 74"/>
        <xdr:cNvSpPr/>
      </xdr:nvSpPr>
      <xdr:spPr>
        <a:xfrm>
          <a:off x="2571750" y="6850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30480</xdr:rowOff>
    </xdr:from>
    <xdr:to>
      <xdr:col>19</xdr:col>
      <xdr:colOff>177800</xdr:colOff>
      <xdr:row>41</xdr:row>
      <xdr:rowOff>125730</xdr:rowOff>
    </xdr:to>
    <xdr:cxnSp macro="">
      <xdr:nvCxnSpPr>
        <xdr:cNvPr id="76" name="直線コネクタ 75"/>
        <xdr:cNvCxnSpPr/>
      </xdr:nvCxnSpPr>
      <xdr:spPr>
        <a:xfrm flipV="1">
          <a:off x="2622550" y="6805930"/>
          <a:ext cx="8064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154940</xdr:rowOff>
    </xdr:from>
    <xdr:to>
      <xdr:col>10</xdr:col>
      <xdr:colOff>165100</xdr:colOff>
      <xdr:row>41</xdr:row>
      <xdr:rowOff>85090</xdr:rowOff>
    </xdr:to>
    <xdr:sp macro="" textlink="">
      <xdr:nvSpPr>
        <xdr:cNvPr id="77" name="楕円 76"/>
        <xdr:cNvSpPr/>
      </xdr:nvSpPr>
      <xdr:spPr>
        <a:xfrm>
          <a:off x="1778000" y="6765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34290</xdr:rowOff>
    </xdr:from>
    <xdr:to>
      <xdr:col>15</xdr:col>
      <xdr:colOff>50800</xdr:colOff>
      <xdr:row>41</xdr:row>
      <xdr:rowOff>125730</xdr:rowOff>
    </xdr:to>
    <xdr:cxnSp macro="">
      <xdr:nvCxnSpPr>
        <xdr:cNvPr id="78" name="直線コネクタ 77"/>
        <xdr:cNvCxnSpPr/>
      </xdr:nvCxnSpPr>
      <xdr:spPr>
        <a:xfrm>
          <a:off x="1828800" y="6809740"/>
          <a:ext cx="7937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図書館】&#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82567</xdr:rowOff>
    </xdr:from>
    <xdr:ext cx="405111" cy="259045"/>
    <xdr:sp macro="" textlink="">
      <xdr:nvSpPr>
        <xdr:cNvPr id="80" name="n_2aveValue【図書館】&#10;有形固定資産減価償却率"/>
        <xdr:cNvSpPr txBox="1"/>
      </xdr:nvSpPr>
      <xdr:spPr>
        <a:xfrm>
          <a:off x="2439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1" name="n_3aveValue【図書館】&#10;有形固定資産減価償却率"/>
        <xdr:cNvSpPr txBox="1"/>
      </xdr:nvSpPr>
      <xdr:spPr>
        <a:xfrm>
          <a:off x="164529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2" name="n_1mainValue【図書館】&#10;有形固定資産減価償却率"/>
        <xdr:cNvSpPr txBox="1"/>
      </xdr:nvSpPr>
      <xdr:spPr>
        <a:xfrm>
          <a:off x="3239144"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167657</xdr:rowOff>
    </xdr:from>
    <xdr:ext cx="405111" cy="259045"/>
    <xdr:sp macro="" textlink="">
      <xdr:nvSpPr>
        <xdr:cNvPr id="83" name="n_2mainValue【図書館】&#10;有形固定資産減価償却率"/>
        <xdr:cNvSpPr txBox="1"/>
      </xdr:nvSpPr>
      <xdr:spPr>
        <a:xfrm>
          <a:off x="2439044" y="694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76217</xdr:rowOff>
    </xdr:from>
    <xdr:ext cx="405111" cy="259045"/>
    <xdr:sp macro="" textlink="">
      <xdr:nvSpPr>
        <xdr:cNvPr id="84" name="n_3mainValue【図書館】&#10;有形固定資産減価償却率"/>
        <xdr:cNvSpPr txBox="1"/>
      </xdr:nvSpPr>
      <xdr:spPr>
        <a:xfrm>
          <a:off x="1645294" y="685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2" name="【図書館】&#10;一人当たり面積平均値テキスト"/>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2" name="楕円 121"/>
        <xdr:cNvSpPr/>
      </xdr:nvSpPr>
      <xdr:spPr>
        <a:xfrm>
          <a:off x="939800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3" name="【図書館】&#10;一人当たり面積該当値テキスト"/>
        <xdr:cNvSpPr txBox="1"/>
      </xdr:nvSpPr>
      <xdr:spPr>
        <a:xfrm>
          <a:off x="946785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24" name="楕円 123"/>
        <xdr:cNvSpPr/>
      </xdr:nvSpPr>
      <xdr:spPr>
        <a:xfrm>
          <a:off x="8636000" y="685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25" name="直線コネクタ 124"/>
        <xdr:cNvCxnSpPr/>
      </xdr:nvCxnSpPr>
      <xdr:spPr>
        <a:xfrm>
          <a:off x="8686800" y="6908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6" name="楕円 125"/>
        <xdr:cNvSpPr/>
      </xdr:nvSpPr>
      <xdr:spPr>
        <a:xfrm>
          <a:off x="784225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27" name="直線コネクタ 126"/>
        <xdr:cNvCxnSpPr/>
      </xdr:nvCxnSpPr>
      <xdr:spPr>
        <a:xfrm>
          <a:off x="7886700" y="6908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28" name="楕円 127"/>
        <xdr:cNvSpPr/>
      </xdr:nvSpPr>
      <xdr:spPr>
        <a:xfrm>
          <a:off x="7029450" y="685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133350</xdr:rowOff>
    </xdr:to>
    <xdr:cxnSp macro="">
      <xdr:nvCxnSpPr>
        <xdr:cNvPr id="129" name="直線コネクタ 128"/>
        <xdr:cNvCxnSpPr/>
      </xdr:nvCxnSpPr>
      <xdr:spPr>
        <a:xfrm>
          <a:off x="7080250" y="69088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30" name="n_1aveValue【図書館】&#10;一人当たり面積"/>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1" name="n_2aveValue【図書館】&#10;一人当たり面積"/>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2"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33" name="n_1mainValue【図書館】&#10;一人当たり面積"/>
        <xdr:cNvSpPr txBox="1"/>
      </xdr:nvSpPr>
      <xdr:spPr>
        <a:xfrm>
          <a:off x="845827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34" name="n_2mainValue【図書館】&#10;一人当たり面積"/>
        <xdr:cNvSpPr txBox="1"/>
      </xdr:nvSpPr>
      <xdr:spPr>
        <a:xfrm>
          <a:off x="767722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35" name="n_3mainValue【図書館】&#10;一人当たり面積"/>
        <xdr:cNvSpPr txBox="1"/>
      </xdr:nvSpPr>
      <xdr:spPr>
        <a:xfrm>
          <a:off x="686442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3" name="【体育館・プール】&#10;有形固定資産減価償却率平均値テキスト"/>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6" name="フローチャート: 判断 165"/>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7" name="フローチャート: 判断 166"/>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72644</xdr:rowOff>
    </xdr:from>
    <xdr:to>
      <xdr:col>24</xdr:col>
      <xdr:colOff>114300</xdr:colOff>
      <xdr:row>63</xdr:row>
      <xdr:rowOff>2794</xdr:rowOff>
    </xdr:to>
    <xdr:sp macro="" textlink="">
      <xdr:nvSpPr>
        <xdr:cNvPr id="173" name="楕円 172"/>
        <xdr:cNvSpPr/>
      </xdr:nvSpPr>
      <xdr:spPr>
        <a:xfrm>
          <a:off x="4127500" y="103151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159021</xdr:rowOff>
    </xdr:from>
    <xdr:ext cx="405111" cy="259045"/>
    <xdr:sp macro="" textlink="">
      <xdr:nvSpPr>
        <xdr:cNvPr id="174" name="【体育館・プール】&#10;有形固定資産減価償却率該当値テキスト"/>
        <xdr:cNvSpPr txBox="1"/>
      </xdr:nvSpPr>
      <xdr:spPr>
        <a:xfrm>
          <a:off x="4216400" y="1023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58928</xdr:rowOff>
    </xdr:from>
    <xdr:to>
      <xdr:col>20</xdr:col>
      <xdr:colOff>38100</xdr:colOff>
      <xdr:row>64</xdr:row>
      <xdr:rowOff>160528</xdr:rowOff>
    </xdr:to>
    <xdr:sp macro="" textlink="">
      <xdr:nvSpPr>
        <xdr:cNvPr id="175" name="楕円 174"/>
        <xdr:cNvSpPr/>
      </xdr:nvSpPr>
      <xdr:spPr>
        <a:xfrm>
          <a:off x="3384550" y="106316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123444</xdr:rowOff>
    </xdr:from>
    <xdr:to>
      <xdr:col>24</xdr:col>
      <xdr:colOff>63500</xdr:colOff>
      <xdr:row>64</xdr:row>
      <xdr:rowOff>109728</xdr:rowOff>
    </xdr:to>
    <xdr:cxnSp macro="">
      <xdr:nvCxnSpPr>
        <xdr:cNvPr id="176" name="直線コネクタ 175"/>
        <xdr:cNvCxnSpPr/>
      </xdr:nvCxnSpPr>
      <xdr:spPr>
        <a:xfrm flipV="1">
          <a:off x="3429000" y="10365994"/>
          <a:ext cx="749300" cy="3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xdr:rowOff>
    </xdr:from>
    <xdr:to>
      <xdr:col>15</xdr:col>
      <xdr:colOff>101600</xdr:colOff>
      <xdr:row>62</xdr:row>
      <xdr:rowOff>110236</xdr:rowOff>
    </xdr:to>
    <xdr:sp macro="" textlink="">
      <xdr:nvSpPr>
        <xdr:cNvPr id="177" name="楕円 176"/>
        <xdr:cNvSpPr/>
      </xdr:nvSpPr>
      <xdr:spPr>
        <a:xfrm>
          <a:off x="2571750" y="1025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59436</xdr:rowOff>
    </xdr:from>
    <xdr:to>
      <xdr:col>19</xdr:col>
      <xdr:colOff>177800</xdr:colOff>
      <xdr:row>64</xdr:row>
      <xdr:rowOff>109728</xdr:rowOff>
    </xdr:to>
    <xdr:cxnSp macro="">
      <xdr:nvCxnSpPr>
        <xdr:cNvPr id="178" name="直線コネクタ 177"/>
        <xdr:cNvCxnSpPr/>
      </xdr:nvCxnSpPr>
      <xdr:spPr>
        <a:xfrm>
          <a:off x="2622550" y="10301986"/>
          <a:ext cx="806450" cy="38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74930</xdr:rowOff>
    </xdr:from>
    <xdr:to>
      <xdr:col>10</xdr:col>
      <xdr:colOff>165100</xdr:colOff>
      <xdr:row>64</xdr:row>
      <xdr:rowOff>5080</xdr:rowOff>
    </xdr:to>
    <xdr:sp macro="" textlink="">
      <xdr:nvSpPr>
        <xdr:cNvPr id="179" name="楕円 178"/>
        <xdr:cNvSpPr/>
      </xdr:nvSpPr>
      <xdr:spPr>
        <a:xfrm>
          <a:off x="1778000" y="10482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59436</xdr:rowOff>
    </xdr:from>
    <xdr:to>
      <xdr:col>15</xdr:col>
      <xdr:colOff>50800</xdr:colOff>
      <xdr:row>63</xdr:row>
      <xdr:rowOff>125730</xdr:rowOff>
    </xdr:to>
    <xdr:cxnSp macro="">
      <xdr:nvCxnSpPr>
        <xdr:cNvPr id="180" name="直線コネクタ 179"/>
        <xdr:cNvCxnSpPr/>
      </xdr:nvCxnSpPr>
      <xdr:spPr>
        <a:xfrm flipV="1">
          <a:off x="1828800" y="10301986"/>
          <a:ext cx="793750" cy="2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94759</xdr:rowOff>
    </xdr:from>
    <xdr:ext cx="405111" cy="259045"/>
    <xdr:sp macro="" textlink="">
      <xdr:nvSpPr>
        <xdr:cNvPr id="181" name="n_1aveValue【体育館・プール】&#10;有形固定資産減価償却率"/>
        <xdr:cNvSpPr txBox="1"/>
      </xdr:nvSpPr>
      <xdr:spPr>
        <a:xfrm>
          <a:off x="3239144" y="967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82" name="n_2aveValue【体育館・プール】&#10;有形固定資産減価償却率"/>
        <xdr:cNvSpPr txBox="1"/>
      </xdr:nvSpPr>
      <xdr:spPr>
        <a:xfrm>
          <a:off x="2439044"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83" name="n_3aveValue【体育館・プール】&#10;有形固定資産減価償却率"/>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151655</xdr:rowOff>
    </xdr:from>
    <xdr:ext cx="405111" cy="259045"/>
    <xdr:sp macro="" textlink="">
      <xdr:nvSpPr>
        <xdr:cNvPr id="184" name="n_1mainValue【体育館・プール】&#10;有形固定資産減価償却率"/>
        <xdr:cNvSpPr txBox="1"/>
      </xdr:nvSpPr>
      <xdr:spPr>
        <a:xfrm>
          <a:off x="32391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101363</xdr:rowOff>
    </xdr:from>
    <xdr:ext cx="405111" cy="259045"/>
    <xdr:sp macro="" textlink="">
      <xdr:nvSpPr>
        <xdr:cNvPr id="185" name="n_2mainValue【体育館・プール】&#10;有形固定資産減価償却率"/>
        <xdr:cNvSpPr txBox="1"/>
      </xdr:nvSpPr>
      <xdr:spPr>
        <a:xfrm>
          <a:off x="2439044" y="1034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167657</xdr:rowOff>
    </xdr:from>
    <xdr:ext cx="405111" cy="259045"/>
    <xdr:sp macro="" textlink="">
      <xdr:nvSpPr>
        <xdr:cNvPr id="186" name="n_3mainValue【体育館・プール】&#10;有形固定資産減価償却率"/>
        <xdr:cNvSpPr txBox="1"/>
      </xdr:nvSpPr>
      <xdr:spPr>
        <a:xfrm>
          <a:off x="1645294" y="1057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18" name="【体育館・プール】&#10;一人当たり面積平均値テキスト"/>
        <xdr:cNvSpPr txBox="1"/>
      </xdr:nvSpPr>
      <xdr:spPr>
        <a:xfrm>
          <a:off x="9467850" y="10076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1" name="フローチャート: 判断 220"/>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2" name="フローチャート: 判断 221"/>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131535</xdr:rowOff>
    </xdr:from>
    <xdr:to>
      <xdr:col>55</xdr:col>
      <xdr:colOff>50800</xdr:colOff>
      <xdr:row>64</xdr:row>
      <xdr:rowOff>61685</xdr:rowOff>
    </xdr:to>
    <xdr:sp macro="" textlink="">
      <xdr:nvSpPr>
        <xdr:cNvPr id="228" name="楕円 227"/>
        <xdr:cNvSpPr/>
      </xdr:nvSpPr>
      <xdr:spPr>
        <a:xfrm>
          <a:off x="9398000" y="105391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46462</xdr:rowOff>
    </xdr:from>
    <xdr:ext cx="469744" cy="259045"/>
    <xdr:sp macro="" textlink="">
      <xdr:nvSpPr>
        <xdr:cNvPr id="229" name="【体育館・プール】&#10;一人当たり面積該当値テキスト"/>
        <xdr:cNvSpPr txBox="1"/>
      </xdr:nvSpPr>
      <xdr:spPr>
        <a:xfrm>
          <a:off x="9467850" y="1045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131535</xdr:rowOff>
    </xdr:from>
    <xdr:to>
      <xdr:col>50</xdr:col>
      <xdr:colOff>165100</xdr:colOff>
      <xdr:row>64</xdr:row>
      <xdr:rowOff>61685</xdr:rowOff>
    </xdr:to>
    <xdr:sp macro="" textlink="">
      <xdr:nvSpPr>
        <xdr:cNvPr id="230" name="楕円 229"/>
        <xdr:cNvSpPr/>
      </xdr:nvSpPr>
      <xdr:spPr>
        <a:xfrm>
          <a:off x="8636000" y="10539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10885</xdr:rowOff>
    </xdr:from>
    <xdr:to>
      <xdr:col>55</xdr:col>
      <xdr:colOff>0</xdr:colOff>
      <xdr:row>64</xdr:row>
      <xdr:rowOff>10885</xdr:rowOff>
    </xdr:to>
    <xdr:cxnSp macro="">
      <xdr:nvCxnSpPr>
        <xdr:cNvPr id="231" name="直線コネクタ 230"/>
        <xdr:cNvCxnSpPr/>
      </xdr:nvCxnSpPr>
      <xdr:spPr>
        <a:xfrm>
          <a:off x="8686800" y="1058363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164193</xdr:rowOff>
    </xdr:from>
    <xdr:to>
      <xdr:col>46</xdr:col>
      <xdr:colOff>38100</xdr:colOff>
      <xdr:row>64</xdr:row>
      <xdr:rowOff>94343</xdr:rowOff>
    </xdr:to>
    <xdr:sp macro="" textlink="">
      <xdr:nvSpPr>
        <xdr:cNvPr id="232" name="楕円 231"/>
        <xdr:cNvSpPr/>
      </xdr:nvSpPr>
      <xdr:spPr>
        <a:xfrm>
          <a:off x="7842250" y="105718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10885</xdr:rowOff>
    </xdr:from>
    <xdr:to>
      <xdr:col>50</xdr:col>
      <xdr:colOff>114300</xdr:colOff>
      <xdr:row>64</xdr:row>
      <xdr:rowOff>43543</xdr:rowOff>
    </xdr:to>
    <xdr:cxnSp macro="">
      <xdr:nvCxnSpPr>
        <xdr:cNvPr id="233" name="直線コネクタ 232"/>
        <xdr:cNvCxnSpPr/>
      </xdr:nvCxnSpPr>
      <xdr:spPr>
        <a:xfrm flipV="1">
          <a:off x="7886700" y="10583635"/>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164193</xdr:rowOff>
    </xdr:from>
    <xdr:to>
      <xdr:col>41</xdr:col>
      <xdr:colOff>101600</xdr:colOff>
      <xdr:row>64</xdr:row>
      <xdr:rowOff>94343</xdr:rowOff>
    </xdr:to>
    <xdr:sp macro="" textlink="">
      <xdr:nvSpPr>
        <xdr:cNvPr id="234" name="楕円 233"/>
        <xdr:cNvSpPr/>
      </xdr:nvSpPr>
      <xdr:spPr>
        <a:xfrm>
          <a:off x="7029450" y="105718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43543</xdr:rowOff>
    </xdr:from>
    <xdr:to>
      <xdr:col>45</xdr:col>
      <xdr:colOff>177800</xdr:colOff>
      <xdr:row>64</xdr:row>
      <xdr:rowOff>43543</xdr:rowOff>
    </xdr:to>
    <xdr:cxnSp macro="">
      <xdr:nvCxnSpPr>
        <xdr:cNvPr id="235" name="直線コネクタ 234"/>
        <xdr:cNvCxnSpPr/>
      </xdr:nvCxnSpPr>
      <xdr:spPr>
        <a:xfrm>
          <a:off x="7080250" y="1061629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36" name="n_1aveValue【体育館・プール】&#10;一人当たり面積"/>
        <xdr:cNvSpPr txBox="1"/>
      </xdr:nvSpPr>
      <xdr:spPr>
        <a:xfrm>
          <a:off x="845827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37" name="n_2aveValue【体育館・プール】&#10;一人当たり面積"/>
        <xdr:cNvSpPr txBox="1"/>
      </xdr:nvSpPr>
      <xdr:spPr>
        <a:xfrm>
          <a:off x="76772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38" name="n_3aveValue【体育館・プール】&#10;一人当たり面積"/>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52812</xdr:rowOff>
    </xdr:from>
    <xdr:ext cx="469744" cy="259045"/>
    <xdr:sp macro="" textlink="">
      <xdr:nvSpPr>
        <xdr:cNvPr id="239" name="n_1mainValue【体育館・プール】&#10;一人当たり面積"/>
        <xdr:cNvSpPr txBox="1"/>
      </xdr:nvSpPr>
      <xdr:spPr>
        <a:xfrm>
          <a:off x="8458277" y="1062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85470</xdr:rowOff>
    </xdr:from>
    <xdr:ext cx="469744" cy="259045"/>
    <xdr:sp macro="" textlink="">
      <xdr:nvSpPr>
        <xdr:cNvPr id="240" name="n_2mainValue【体育館・プール】&#10;一人当たり面積"/>
        <xdr:cNvSpPr txBox="1"/>
      </xdr:nvSpPr>
      <xdr:spPr>
        <a:xfrm>
          <a:off x="7677227"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85470</xdr:rowOff>
    </xdr:from>
    <xdr:ext cx="469744" cy="259045"/>
    <xdr:sp macro="" textlink="">
      <xdr:nvSpPr>
        <xdr:cNvPr id="241" name="n_3mainValue【体育館・プール】&#10;一人当たり面積"/>
        <xdr:cNvSpPr txBox="1"/>
      </xdr:nvSpPr>
      <xdr:spPr>
        <a:xfrm>
          <a:off x="6864427"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127743</xdr:rowOff>
    </xdr:from>
    <xdr:ext cx="405111" cy="259045"/>
    <xdr:sp macro="" textlink="">
      <xdr:nvSpPr>
        <xdr:cNvPr id="273" name="【福祉施設】&#10;有形固定資産減価償却率平均値テキスト"/>
        <xdr:cNvSpPr txBox="1"/>
      </xdr:nvSpPr>
      <xdr:spPr>
        <a:xfrm>
          <a:off x="4216400" y="13507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6" name="フローチャート: 判断 275"/>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7" name="フローチャート: 判断 276"/>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283" name="楕円 282"/>
        <xdr:cNvSpPr/>
      </xdr:nvSpPr>
      <xdr:spPr>
        <a:xfrm>
          <a:off x="412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107966</xdr:rowOff>
    </xdr:from>
    <xdr:ext cx="405111" cy="259045"/>
    <xdr:sp macro="" textlink="">
      <xdr:nvSpPr>
        <xdr:cNvPr id="284" name="【福祉施設】&#10;有形固定資産減価償却率該当値テキスト"/>
        <xdr:cNvSpPr txBox="1"/>
      </xdr:nvSpPr>
      <xdr:spPr>
        <a:xfrm>
          <a:off x="4216400"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60779</xdr:rowOff>
    </xdr:from>
    <xdr:to>
      <xdr:col>20</xdr:col>
      <xdr:colOff>38100</xdr:colOff>
      <xdr:row>85</xdr:row>
      <xdr:rowOff>162379</xdr:rowOff>
    </xdr:to>
    <xdr:sp macro="" textlink="">
      <xdr:nvSpPr>
        <xdr:cNvPr id="285" name="楕円 284"/>
        <xdr:cNvSpPr/>
      </xdr:nvSpPr>
      <xdr:spPr>
        <a:xfrm>
          <a:off x="3384550" y="141006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111579</xdr:rowOff>
    </xdr:to>
    <xdr:cxnSp macro="">
      <xdr:nvCxnSpPr>
        <xdr:cNvPr id="286" name="直線コネクタ 285"/>
        <xdr:cNvCxnSpPr/>
      </xdr:nvCxnSpPr>
      <xdr:spPr>
        <a:xfrm flipV="1">
          <a:off x="3429000" y="14112239"/>
          <a:ext cx="7493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122827</xdr:rowOff>
    </xdr:from>
    <xdr:to>
      <xdr:col>15</xdr:col>
      <xdr:colOff>101600</xdr:colOff>
      <xdr:row>86</xdr:row>
      <xdr:rowOff>52977</xdr:rowOff>
    </xdr:to>
    <xdr:sp macro="" textlink="">
      <xdr:nvSpPr>
        <xdr:cNvPr id="287" name="楕円 286"/>
        <xdr:cNvSpPr/>
      </xdr:nvSpPr>
      <xdr:spPr>
        <a:xfrm>
          <a:off x="2571750" y="141626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111579</xdr:rowOff>
    </xdr:from>
    <xdr:to>
      <xdr:col>19</xdr:col>
      <xdr:colOff>177800</xdr:colOff>
      <xdr:row>86</xdr:row>
      <xdr:rowOff>2177</xdr:rowOff>
    </xdr:to>
    <xdr:cxnSp macro="">
      <xdr:nvCxnSpPr>
        <xdr:cNvPr id="288" name="直線コネクタ 287"/>
        <xdr:cNvCxnSpPr/>
      </xdr:nvCxnSpPr>
      <xdr:spPr>
        <a:xfrm flipV="1">
          <a:off x="2622550" y="14151429"/>
          <a:ext cx="80645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73842</xdr:rowOff>
    </xdr:from>
    <xdr:to>
      <xdr:col>10</xdr:col>
      <xdr:colOff>165100</xdr:colOff>
      <xdr:row>86</xdr:row>
      <xdr:rowOff>3992</xdr:rowOff>
    </xdr:to>
    <xdr:sp macro="" textlink="">
      <xdr:nvSpPr>
        <xdr:cNvPr id="289" name="楕円 288"/>
        <xdr:cNvSpPr/>
      </xdr:nvSpPr>
      <xdr:spPr>
        <a:xfrm>
          <a:off x="1778000" y="14113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124642</xdr:rowOff>
    </xdr:from>
    <xdr:to>
      <xdr:col>15</xdr:col>
      <xdr:colOff>50800</xdr:colOff>
      <xdr:row>86</xdr:row>
      <xdr:rowOff>2177</xdr:rowOff>
    </xdr:to>
    <xdr:cxnSp macro="">
      <xdr:nvCxnSpPr>
        <xdr:cNvPr id="290" name="直線コネクタ 289"/>
        <xdr:cNvCxnSpPr/>
      </xdr:nvCxnSpPr>
      <xdr:spPr>
        <a:xfrm>
          <a:off x="1828800" y="14164492"/>
          <a:ext cx="79375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91" name="n_1aveValue【福祉施設】&#10;有形固定資産減価償却率"/>
        <xdr:cNvSpPr txBox="1"/>
      </xdr:nvSpPr>
      <xdr:spPr>
        <a:xfrm>
          <a:off x="32391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92" name="n_2aveValue【福祉施設】&#10;有形固定資産減価償却率"/>
        <xdr:cNvSpPr txBox="1"/>
      </xdr:nvSpPr>
      <xdr:spPr>
        <a:xfrm>
          <a:off x="2439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93"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153506</xdr:rowOff>
    </xdr:from>
    <xdr:ext cx="405111" cy="259045"/>
    <xdr:sp macro="" textlink="">
      <xdr:nvSpPr>
        <xdr:cNvPr id="294" name="n_1mainValue【福祉施設】&#10;有形固定資産減価償却率"/>
        <xdr:cNvSpPr txBox="1"/>
      </xdr:nvSpPr>
      <xdr:spPr>
        <a:xfrm>
          <a:off x="3239144" y="1419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44104</xdr:rowOff>
    </xdr:from>
    <xdr:ext cx="405111" cy="259045"/>
    <xdr:sp macro="" textlink="">
      <xdr:nvSpPr>
        <xdr:cNvPr id="295" name="n_2mainValue【福祉施設】&#10;有形固定資産減価償却率"/>
        <xdr:cNvSpPr txBox="1"/>
      </xdr:nvSpPr>
      <xdr:spPr>
        <a:xfrm>
          <a:off x="2439044" y="1424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166569</xdr:rowOff>
    </xdr:from>
    <xdr:ext cx="405111" cy="259045"/>
    <xdr:sp macro="" textlink="">
      <xdr:nvSpPr>
        <xdr:cNvPr id="296" name="n_3mainValue【福祉施設】&#10;有形固定資産減価償却率"/>
        <xdr:cNvSpPr txBox="1"/>
      </xdr:nvSpPr>
      <xdr:spPr>
        <a:xfrm>
          <a:off x="1645294" y="1420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27" name="【福祉施設】&#10;一人当たり面積平均値テキスト"/>
        <xdr:cNvSpPr txBox="1"/>
      </xdr:nvSpPr>
      <xdr:spPr>
        <a:xfrm>
          <a:off x="946785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0" name="フローチャート: 判断 329"/>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1" name="フローチャート: 判断 330"/>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60779</xdr:rowOff>
    </xdr:from>
    <xdr:to>
      <xdr:col>55</xdr:col>
      <xdr:colOff>50800</xdr:colOff>
      <xdr:row>83</xdr:row>
      <xdr:rowOff>162379</xdr:rowOff>
    </xdr:to>
    <xdr:sp macro="" textlink="">
      <xdr:nvSpPr>
        <xdr:cNvPr id="337" name="楕円 336"/>
        <xdr:cNvSpPr/>
      </xdr:nvSpPr>
      <xdr:spPr>
        <a:xfrm>
          <a:off x="9398000" y="137704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39206</xdr:rowOff>
    </xdr:from>
    <xdr:ext cx="469744" cy="259045"/>
    <xdr:sp macro="" textlink="">
      <xdr:nvSpPr>
        <xdr:cNvPr id="338" name="【福祉施設】&#10;一人当たり面積該当値テキスト"/>
        <xdr:cNvSpPr txBox="1"/>
      </xdr:nvSpPr>
      <xdr:spPr>
        <a:xfrm>
          <a:off x="9467850"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39" name="楕円 338"/>
        <xdr:cNvSpPr/>
      </xdr:nvSpPr>
      <xdr:spPr>
        <a:xfrm>
          <a:off x="8636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111579</xdr:rowOff>
    </xdr:to>
    <xdr:cxnSp macro="">
      <xdr:nvCxnSpPr>
        <xdr:cNvPr id="340" name="直線コネクタ 339"/>
        <xdr:cNvCxnSpPr/>
      </xdr:nvCxnSpPr>
      <xdr:spPr>
        <a:xfrm>
          <a:off x="8686800" y="13804900"/>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1" name="楕円 340"/>
        <xdr:cNvSpPr/>
      </xdr:nvSpPr>
      <xdr:spPr>
        <a:xfrm>
          <a:off x="78422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95250</xdr:rowOff>
    </xdr:to>
    <xdr:cxnSp macro="">
      <xdr:nvCxnSpPr>
        <xdr:cNvPr id="342" name="直線コネクタ 341"/>
        <xdr:cNvCxnSpPr/>
      </xdr:nvCxnSpPr>
      <xdr:spPr>
        <a:xfrm>
          <a:off x="7886700" y="13804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43" name="楕円 342"/>
        <xdr:cNvSpPr/>
      </xdr:nvSpPr>
      <xdr:spPr>
        <a:xfrm>
          <a:off x="7029450" y="13662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83</xdr:row>
      <xdr:rowOff>95250</xdr:rowOff>
    </xdr:to>
    <xdr:cxnSp macro="">
      <xdr:nvCxnSpPr>
        <xdr:cNvPr id="344" name="直線コネクタ 343"/>
        <xdr:cNvCxnSpPr/>
      </xdr:nvCxnSpPr>
      <xdr:spPr>
        <a:xfrm>
          <a:off x="7080250" y="13706929"/>
          <a:ext cx="80645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45" name="n_1aveValue【福祉施設】&#10;一人当たり面積"/>
        <xdr:cNvSpPr txBox="1"/>
      </xdr:nvSpPr>
      <xdr:spPr>
        <a:xfrm>
          <a:off x="8458277"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46" name="n_2aveValue【福祉施設】&#10;一人当たり面積"/>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47" name="n_3aveValue【福祉施設】&#10;一人当たり面積"/>
        <xdr:cNvSpPr txBox="1"/>
      </xdr:nvSpPr>
      <xdr:spPr>
        <a:xfrm>
          <a:off x="68644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48" name="n_1mainValue【福祉施設】&#10;一人当たり面積"/>
        <xdr:cNvSpPr txBox="1"/>
      </xdr:nvSpPr>
      <xdr:spPr>
        <a:xfrm>
          <a:off x="84582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49" name="n_2mainValue【福祉施設】&#10;一人当たり面積"/>
        <xdr:cNvSpPr txBox="1"/>
      </xdr:nvSpPr>
      <xdr:spPr>
        <a:xfrm>
          <a:off x="7677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50" name="n_3mainValue【福祉施設】&#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63516</xdr:rowOff>
    </xdr:from>
    <xdr:ext cx="405111" cy="259045"/>
    <xdr:sp macro="" textlink="">
      <xdr:nvSpPr>
        <xdr:cNvPr id="380" name="【市民会館】&#10;有形固定資産減価償却率平均値テキスト"/>
        <xdr:cNvSpPr txBox="1"/>
      </xdr:nvSpPr>
      <xdr:spPr>
        <a:xfrm>
          <a:off x="4216400" y="1732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3" name="フローチャート: 判断 382"/>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4" name="フローチャート: 判断 383"/>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10161</xdr:rowOff>
    </xdr:from>
    <xdr:to>
      <xdr:col>24</xdr:col>
      <xdr:colOff>114300</xdr:colOff>
      <xdr:row>106</xdr:row>
      <xdr:rowOff>111761</xdr:rowOff>
    </xdr:to>
    <xdr:sp macro="" textlink="">
      <xdr:nvSpPr>
        <xdr:cNvPr id="390" name="楕円 389"/>
        <xdr:cNvSpPr/>
      </xdr:nvSpPr>
      <xdr:spPr>
        <a:xfrm>
          <a:off x="4127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160038</xdr:rowOff>
    </xdr:from>
    <xdr:ext cx="405111" cy="259045"/>
    <xdr:sp macro="" textlink="">
      <xdr:nvSpPr>
        <xdr:cNvPr id="391" name="【市民会館】&#10;有形固定資産減価償却率該当値テキスト"/>
        <xdr:cNvSpPr txBox="1"/>
      </xdr:nvSpPr>
      <xdr:spPr>
        <a:xfrm>
          <a:off x="4216400"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65405</xdr:rowOff>
    </xdr:from>
    <xdr:to>
      <xdr:col>20</xdr:col>
      <xdr:colOff>38100</xdr:colOff>
      <xdr:row>106</xdr:row>
      <xdr:rowOff>167005</xdr:rowOff>
    </xdr:to>
    <xdr:sp macro="" textlink="">
      <xdr:nvSpPr>
        <xdr:cNvPr id="392" name="楕円 391"/>
        <xdr:cNvSpPr/>
      </xdr:nvSpPr>
      <xdr:spPr>
        <a:xfrm>
          <a:off x="3384550" y="17667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60961</xdr:rowOff>
    </xdr:from>
    <xdr:to>
      <xdr:col>24</xdr:col>
      <xdr:colOff>63500</xdr:colOff>
      <xdr:row>106</xdr:row>
      <xdr:rowOff>116205</xdr:rowOff>
    </xdr:to>
    <xdr:cxnSp macro="">
      <xdr:nvCxnSpPr>
        <xdr:cNvPr id="393" name="直線コネクタ 392"/>
        <xdr:cNvCxnSpPr/>
      </xdr:nvCxnSpPr>
      <xdr:spPr>
        <a:xfrm flipV="1">
          <a:off x="3429000" y="17663161"/>
          <a:ext cx="7493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55880</xdr:rowOff>
    </xdr:from>
    <xdr:to>
      <xdr:col>15</xdr:col>
      <xdr:colOff>101600</xdr:colOff>
      <xdr:row>105</xdr:row>
      <xdr:rowOff>157480</xdr:rowOff>
    </xdr:to>
    <xdr:sp macro="" textlink="">
      <xdr:nvSpPr>
        <xdr:cNvPr id="394" name="楕円 393"/>
        <xdr:cNvSpPr/>
      </xdr:nvSpPr>
      <xdr:spPr>
        <a:xfrm>
          <a:off x="257175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106680</xdr:rowOff>
    </xdr:from>
    <xdr:to>
      <xdr:col>19</xdr:col>
      <xdr:colOff>177800</xdr:colOff>
      <xdr:row>106</xdr:row>
      <xdr:rowOff>116205</xdr:rowOff>
    </xdr:to>
    <xdr:cxnSp macro="">
      <xdr:nvCxnSpPr>
        <xdr:cNvPr id="395" name="直線コネクタ 394"/>
        <xdr:cNvCxnSpPr/>
      </xdr:nvCxnSpPr>
      <xdr:spPr>
        <a:xfrm>
          <a:off x="2622550" y="17537430"/>
          <a:ext cx="80645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149225</xdr:rowOff>
    </xdr:from>
    <xdr:to>
      <xdr:col>10</xdr:col>
      <xdr:colOff>165100</xdr:colOff>
      <xdr:row>106</xdr:row>
      <xdr:rowOff>79375</xdr:rowOff>
    </xdr:to>
    <xdr:sp macro="" textlink="">
      <xdr:nvSpPr>
        <xdr:cNvPr id="396" name="楕円 395"/>
        <xdr:cNvSpPr/>
      </xdr:nvSpPr>
      <xdr:spPr>
        <a:xfrm>
          <a:off x="17780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106680</xdr:rowOff>
    </xdr:from>
    <xdr:to>
      <xdr:col>15</xdr:col>
      <xdr:colOff>50800</xdr:colOff>
      <xdr:row>106</xdr:row>
      <xdr:rowOff>28575</xdr:rowOff>
    </xdr:to>
    <xdr:cxnSp macro="">
      <xdr:nvCxnSpPr>
        <xdr:cNvPr id="397" name="直線コネクタ 396"/>
        <xdr:cNvCxnSpPr/>
      </xdr:nvCxnSpPr>
      <xdr:spPr>
        <a:xfrm flipV="1">
          <a:off x="1828800" y="17537430"/>
          <a:ext cx="79375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149241</xdr:rowOff>
    </xdr:from>
    <xdr:ext cx="405111" cy="259045"/>
    <xdr:sp macro="" textlink="">
      <xdr:nvSpPr>
        <xdr:cNvPr id="398" name="n_1aveValue【市民会館】&#10;有形固定資産減価償却率"/>
        <xdr:cNvSpPr txBox="1"/>
      </xdr:nvSpPr>
      <xdr:spPr>
        <a:xfrm>
          <a:off x="32391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652</xdr:rowOff>
    </xdr:from>
    <xdr:ext cx="405111" cy="259045"/>
    <xdr:sp macro="" textlink="">
      <xdr:nvSpPr>
        <xdr:cNvPr id="399" name="n_2aveValue【市民会館】&#10;有形固定資産減価償却率"/>
        <xdr:cNvSpPr txBox="1"/>
      </xdr:nvSpPr>
      <xdr:spPr>
        <a:xfrm>
          <a:off x="2439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00" name="n_3aveValue【市民会館】&#10;有形固定資産減価償却率"/>
        <xdr:cNvSpPr txBox="1"/>
      </xdr:nvSpPr>
      <xdr:spPr>
        <a:xfrm>
          <a:off x="164529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158132</xdr:rowOff>
    </xdr:from>
    <xdr:ext cx="405111" cy="259045"/>
    <xdr:sp macro="" textlink="">
      <xdr:nvSpPr>
        <xdr:cNvPr id="401" name="n_1mainValue【市民会館】&#10;有形固定資産減価償却率"/>
        <xdr:cNvSpPr txBox="1"/>
      </xdr:nvSpPr>
      <xdr:spPr>
        <a:xfrm>
          <a:off x="32391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148607</xdr:rowOff>
    </xdr:from>
    <xdr:ext cx="405111" cy="259045"/>
    <xdr:sp macro="" textlink="">
      <xdr:nvSpPr>
        <xdr:cNvPr id="402" name="n_2mainValue【市民会館】&#10;有形固定資産減価償却率"/>
        <xdr:cNvSpPr txBox="1"/>
      </xdr:nvSpPr>
      <xdr:spPr>
        <a:xfrm>
          <a:off x="24390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70502</xdr:rowOff>
    </xdr:from>
    <xdr:ext cx="405111" cy="259045"/>
    <xdr:sp macro="" textlink="">
      <xdr:nvSpPr>
        <xdr:cNvPr id="403" name="n_3mainValue【市民会館】&#10;有形固定資産減価償却率"/>
        <xdr:cNvSpPr txBox="1"/>
      </xdr:nvSpPr>
      <xdr:spPr>
        <a:xfrm>
          <a:off x="164529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8"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1" name="フローチャート: 判断 430"/>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2" name="フローチャート: 判断 431"/>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93980</xdr:rowOff>
    </xdr:from>
    <xdr:to>
      <xdr:col>55</xdr:col>
      <xdr:colOff>50800</xdr:colOff>
      <xdr:row>106</xdr:row>
      <xdr:rowOff>24130</xdr:rowOff>
    </xdr:to>
    <xdr:sp macro="" textlink="">
      <xdr:nvSpPr>
        <xdr:cNvPr id="438" name="楕円 437"/>
        <xdr:cNvSpPr/>
      </xdr:nvSpPr>
      <xdr:spPr>
        <a:xfrm>
          <a:off x="9398000" y="1752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72407</xdr:rowOff>
    </xdr:from>
    <xdr:ext cx="469744" cy="259045"/>
    <xdr:sp macro="" textlink="">
      <xdr:nvSpPr>
        <xdr:cNvPr id="439" name="【市民会館】&#10;一人当たり面積該当値テキスト"/>
        <xdr:cNvSpPr txBox="1"/>
      </xdr:nvSpPr>
      <xdr:spPr>
        <a:xfrm>
          <a:off x="9467850" y="175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88264</xdr:rowOff>
    </xdr:from>
    <xdr:to>
      <xdr:col>50</xdr:col>
      <xdr:colOff>165100</xdr:colOff>
      <xdr:row>106</xdr:row>
      <xdr:rowOff>18414</xdr:rowOff>
    </xdr:to>
    <xdr:sp macro="" textlink="">
      <xdr:nvSpPr>
        <xdr:cNvPr id="440" name="楕円 439"/>
        <xdr:cNvSpPr/>
      </xdr:nvSpPr>
      <xdr:spPr>
        <a:xfrm>
          <a:off x="86360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139064</xdr:rowOff>
    </xdr:from>
    <xdr:to>
      <xdr:col>55</xdr:col>
      <xdr:colOff>0</xdr:colOff>
      <xdr:row>105</xdr:row>
      <xdr:rowOff>144780</xdr:rowOff>
    </xdr:to>
    <xdr:cxnSp macro="">
      <xdr:nvCxnSpPr>
        <xdr:cNvPr id="441" name="直線コネクタ 440"/>
        <xdr:cNvCxnSpPr/>
      </xdr:nvCxnSpPr>
      <xdr:spPr>
        <a:xfrm>
          <a:off x="8686800" y="17569814"/>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442" name="楕円 441"/>
        <xdr:cNvSpPr/>
      </xdr:nvSpPr>
      <xdr:spPr>
        <a:xfrm>
          <a:off x="7842250" y="175933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139064</xdr:rowOff>
    </xdr:from>
    <xdr:to>
      <xdr:col>50</xdr:col>
      <xdr:colOff>114300</xdr:colOff>
      <xdr:row>106</xdr:row>
      <xdr:rowOff>41911</xdr:rowOff>
    </xdr:to>
    <xdr:cxnSp macro="">
      <xdr:nvCxnSpPr>
        <xdr:cNvPr id="443" name="直線コネクタ 442"/>
        <xdr:cNvCxnSpPr/>
      </xdr:nvCxnSpPr>
      <xdr:spPr>
        <a:xfrm flipV="1">
          <a:off x="7886700" y="17569814"/>
          <a:ext cx="8001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162561</xdr:rowOff>
    </xdr:from>
    <xdr:to>
      <xdr:col>41</xdr:col>
      <xdr:colOff>101600</xdr:colOff>
      <xdr:row>106</xdr:row>
      <xdr:rowOff>92711</xdr:rowOff>
    </xdr:to>
    <xdr:sp macro="" textlink="">
      <xdr:nvSpPr>
        <xdr:cNvPr id="444" name="楕円 443"/>
        <xdr:cNvSpPr/>
      </xdr:nvSpPr>
      <xdr:spPr>
        <a:xfrm>
          <a:off x="702945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41911</xdr:rowOff>
    </xdr:from>
    <xdr:to>
      <xdr:col>45</xdr:col>
      <xdr:colOff>177800</xdr:colOff>
      <xdr:row>106</xdr:row>
      <xdr:rowOff>41911</xdr:rowOff>
    </xdr:to>
    <xdr:cxnSp macro="">
      <xdr:nvCxnSpPr>
        <xdr:cNvPr id="445" name="直線コネクタ 444"/>
        <xdr:cNvCxnSpPr/>
      </xdr:nvCxnSpPr>
      <xdr:spPr>
        <a:xfrm>
          <a:off x="7080250" y="176441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46"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47" name="n_2aveValue【市民会館】&#10;一人当たり面積"/>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48"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9541</xdr:rowOff>
    </xdr:from>
    <xdr:ext cx="469744" cy="259045"/>
    <xdr:sp macro="" textlink="">
      <xdr:nvSpPr>
        <xdr:cNvPr id="449" name="n_1mainValue【市民会館】&#10;一人当たり面積"/>
        <xdr:cNvSpPr txBox="1"/>
      </xdr:nvSpPr>
      <xdr:spPr>
        <a:xfrm>
          <a:off x="8458277" y="176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50" name="n_2mainValue【市民会館】&#10;一人当たり面積"/>
        <xdr:cNvSpPr txBox="1"/>
      </xdr:nvSpPr>
      <xdr:spPr>
        <a:xfrm>
          <a:off x="76772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51" name="n_3mainValue【市民会館】&#10;一人当たり面積"/>
        <xdr:cNvSpPr txBox="1"/>
      </xdr:nvSpPr>
      <xdr:spPr>
        <a:xfrm>
          <a:off x="68644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2" name="テキスト ボックス 47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4" name="テキスト ボックス 47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6" name="直線コネクタ 475"/>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7"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78" name="直線コネクタ 477"/>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9"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0" name="直線コネクタ 479"/>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118127</xdr:rowOff>
    </xdr:from>
    <xdr:ext cx="405111" cy="259045"/>
    <xdr:sp macro="" textlink="">
      <xdr:nvSpPr>
        <xdr:cNvPr id="481" name="【一般廃棄物処理施設】&#10;有形固定資産減価償却率平均値テキスト"/>
        <xdr:cNvSpPr txBox="1"/>
      </xdr:nvSpPr>
      <xdr:spPr>
        <a:xfrm>
          <a:off x="14738350" y="5902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2" name="フローチャート: 判断 481"/>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3" name="フローチャート: 判断 482"/>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4" name="フローチャート: 判断 483"/>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5" name="フローチャート: 判断 484"/>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97790</xdr:rowOff>
    </xdr:from>
    <xdr:to>
      <xdr:col>85</xdr:col>
      <xdr:colOff>177800</xdr:colOff>
      <xdr:row>35</xdr:row>
      <xdr:rowOff>27940</xdr:rowOff>
    </xdr:to>
    <xdr:sp macro="" textlink="">
      <xdr:nvSpPr>
        <xdr:cNvPr id="491" name="楕円 490"/>
        <xdr:cNvSpPr/>
      </xdr:nvSpPr>
      <xdr:spPr>
        <a:xfrm>
          <a:off x="14649450" y="57175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120667</xdr:rowOff>
    </xdr:from>
    <xdr:ext cx="405111" cy="259045"/>
    <xdr:sp macro="" textlink="">
      <xdr:nvSpPr>
        <xdr:cNvPr id="492" name="【一般廃棄物処理施設】&#10;有形固定資産減価償却率該当値テキスト"/>
        <xdr:cNvSpPr txBox="1"/>
      </xdr:nvSpPr>
      <xdr:spPr>
        <a:xfrm>
          <a:off x="14738350" y="557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xdr:rowOff>
    </xdr:from>
    <xdr:to>
      <xdr:col>81</xdr:col>
      <xdr:colOff>101600</xdr:colOff>
      <xdr:row>35</xdr:row>
      <xdr:rowOff>111760</xdr:rowOff>
    </xdr:to>
    <xdr:sp macro="" textlink="">
      <xdr:nvSpPr>
        <xdr:cNvPr id="493" name="楕円 492"/>
        <xdr:cNvSpPr/>
      </xdr:nvSpPr>
      <xdr:spPr>
        <a:xfrm>
          <a:off x="1388745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148590</xdr:rowOff>
    </xdr:from>
    <xdr:to>
      <xdr:col>85</xdr:col>
      <xdr:colOff>127000</xdr:colOff>
      <xdr:row>35</xdr:row>
      <xdr:rowOff>60960</xdr:rowOff>
    </xdr:to>
    <xdr:cxnSp macro="">
      <xdr:nvCxnSpPr>
        <xdr:cNvPr id="494" name="直線コネクタ 493"/>
        <xdr:cNvCxnSpPr/>
      </xdr:nvCxnSpPr>
      <xdr:spPr>
        <a:xfrm flipV="1">
          <a:off x="13938250" y="5768340"/>
          <a:ext cx="762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74930</xdr:rowOff>
    </xdr:from>
    <xdr:to>
      <xdr:col>76</xdr:col>
      <xdr:colOff>165100</xdr:colOff>
      <xdr:row>36</xdr:row>
      <xdr:rowOff>5080</xdr:rowOff>
    </xdr:to>
    <xdr:sp macro="" textlink="">
      <xdr:nvSpPr>
        <xdr:cNvPr id="495" name="楕円 494"/>
        <xdr:cNvSpPr/>
      </xdr:nvSpPr>
      <xdr:spPr>
        <a:xfrm>
          <a:off x="13093700" y="5859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60960</xdr:rowOff>
    </xdr:from>
    <xdr:to>
      <xdr:col>81</xdr:col>
      <xdr:colOff>50800</xdr:colOff>
      <xdr:row>35</xdr:row>
      <xdr:rowOff>125730</xdr:rowOff>
    </xdr:to>
    <xdr:cxnSp macro="">
      <xdr:nvCxnSpPr>
        <xdr:cNvPr id="496" name="直線コネクタ 495"/>
        <xdr:cNvCxnSpPr/>
      </xdr:nvCxnSpPr>
      <xdr:spPr>
        <a:xfrm flipV="1">
          <a:off x="13144500" y="5845810"/>
          <a:ext cx="7937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497" name="楕円 496"/>
        <xdr:cNvSpPr/>
      </xdr:nvSpPr>
      <xdr:spPr>
        <a:xfrm>
          <a:off x="12299950" y="5939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125730</xdr:rowOff>
    </xdr:from>
    <xdr:to>
      <xdr:col>76</xdr:col>
      <xdr:colOff>114300</xdr:colOff>
      <xdr:row>36</xdr:row>
      <xdr:rowOff>34290</xdr:rowOff>
    </xdr:to>
    <xdr:cxnSp macro="">
      <xdr:nvCxnSpPr>
        <xdr:cNvPr id="498" name="直線コネクタ 497"/>
        <xdr:cNvCxnSpPr/>
      </xdr:nvCxnSpPr>
      <xdr:spPr>
        <a:xfrm flipV="1">
          <a:off x="12344400" y="5910580"/>
          <a:ext cx="8001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7637</xdr:rowOff>
    </xdr:from>
    <xdr:ext cx="405111" cy="259045"/>
    <xdr:sp macro="" textlink="">
      <xdr:nvSpPr>
        <xdr:cNvPr id="499" name="n_1aveValue【一般廃棄物処理施設】&#10;有形固定資産減価償却率"/>
        <xdr:cNvSpPr txBox="1"/>
      </xdr:nvSpPr>
      <xdr:spPr>
        <a:xfrm>
          <a:off x="137420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500" name="n_2aveValue【一般廃棄物処理施設】&#10;有形固定資産減価償却率"/>
        <xdr:cNvSpPr txBox="1"/>
      </xdr:nvSpPr>
      <xdr:spPr>
        <a:xfrm>
          <a:off x="1296099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01" name="n_3aveValue【一般廃棄物処理施設】&#10;有形固定資産減価償却率"/>
        <xdr:cNvSpPr txBox="1"/>
      </xdr:nvSpPr>
      <xdr:spPr>
        <a:xfrm>
          <a:off x="121672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128287</xdr:rowOff>
    </xdr:from>
    <xdr:ext cx="405111" cy="259045"/>
    <xdr:sp macro="" textlink="">
      <xdr:nvSpPr>
        <xdr:cNvPr id="502" name="n_1mainValue【一般廃棄物処理施設】&#10;有形固定資産減価償却率"/>
        <xdr:cNvSpPr txBox="1"/>
      </xdr:nvSpPr>
      <xdr:spPr>
        <a:xfrm>
          <a:off x="13742044" y="558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21607</xdr:rowOff>
    </xdr:from>
    <xdr:ext cx="405111" cy="259045"/>
    <xdr:sp macro="" textlink="">
      <xdr:nvSpPr>
        <xdr:cNvPr id="503" name="n_2mainValue【一般廃棄物処理施設】&#10;有形固定資産減価償却率"/>
        <xdr:cNvSpPr txBox="1"/>
      </xdr:nvSpPr>
      <xdr:spPr>
        <a:xfrm>
          <a:off x="1296099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504" name="n_3mainValue【一般廃棄物処理施設】&#10;有形固定資産減価償却率"/>
        <xdr:cNvSpPr txBox="1"/>
      </xdr:nvSpPr>
      <xdr:spPr>
        <a:xfrm>
          <a:off x="121672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5" name="テキスト ボックス 514"/>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7" name="テキスト ボックス 516"/>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29" name="直線コネクタ 528"/>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0"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1" name="直線コネクタ 530"/>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2"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3" name="直線コネクタ 532"/>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4"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5" name="フローチャート: 判断 534"/>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6" name="フローチャート: 判断 535"/>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7" name="フローチャート: 判断 536"/>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38" name="フローチャート: 判断 537"/>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70072</xdr:rowOff>
    </xdr:from>
    <xdr:to>
      <xdr:col>116</xdr:col>
      <xdr:colOff>114300</xdr:colOff>
      <xdr:row>36</xdr:row>
      <xdr:rowOff>222</xdr:rowOff>
    </xdr:to>
    <xdr:sp macro="" textlink="">
      <xdr:nvSpPr>
        <xdr:cNvPr id="544" name="楕円 543"/>
        <xdr:cNvSpPr/>
      </xdr:nvSpPr>
      <xdr:spPr>
        <a:xfrm>
          <a:off x="19900900" y="5854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92949</xdr:rowOff>
    </xdr:from>
    <xdr:ext cx="534377" cy="259045"/>
    <xdr:sp macro="" textlink="">
      <xdr:nvSpPr>
        <xdr:cNvPr id="545" name="【一般廃棄物処理施設】&#10;一人当たり有形固定資産（償却資産）額該当値テキスト"/>
        <xdr:cNvSpPr txBox="1"/>
      </xdr:nvSpPr>
      <xdr:spPr>
        <a:xfrm>
          <a:off x="19989800" y="571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58681</xdr:rowOff>
    </xdr:from>
    <xdr:to>
      <xdr:col>112</xdr:col>
      <xdr:colOff>38100</xdr:colOff>
      <xdr:row>35</xdr:row>
      <xdr:rowOff>160281</xdr:rowOff>
    </xdr:to>
    <xdr:sp macro="" textlink="">
      <xdr:nvSpPr>
        <xdr:cNvPr id="546" name="楕円 545"/>
        <xdr:cNvSpPr/>
      </xdr:nvSpPr>
      <xdr:spPr>
        <a:xfrm>
          <a:off x="19157950" y="58435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109481</xdr:rowOff>
    </xdr:from>
    <xdr:to>
      <xdr:col>116</xdr:col>
      <xdr:colOff>63500</xdr:colOff>
      <xdr:row>35</xdr:row>
      <xdr:rowOff>120872</xdr:rowOff>
    </xdr:to>
    <xdr:cxnSp macro="">
      <xdr:nvCxnSpPr>
        <xdr:cNvPr id="547" name="直線コネクタ 546"/>
        <xdr:cNvCxnSpPr/>
      </xdr:nvCxnSpPr>
      <xdr:spPr>
        <a:xfrm>
          <a:off x="19202400" y="5894331"/>
          <a:ext cx="7493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58376</xdr:rowOff>
    </xdr:from>
    <xdr:to>
      <xdr:col>107</xdr:col>
      <xdr:colOff>101600</xdr:colOff>
      <xdr:row>35</xdr:row>
      <xdr:rowOff>159976</xdr:rowOff>
    </xdr:to>
    <xdr:sp macro="" textlink="">
      <xdr:nvSpPr>
        <xdr:cNvPr id="548" name="楕円 547"/>
        <xdr:cNvSpPr/>
      </xdr:nvSpPr>
      <xdr:spPr>
        <a:xfrm>
          <a:off x="18345150" y="58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109176</xdr:rowOff>
    </xdr:from>
    <xdr:to>
      <xdr:col>111</xdr:col>
      <xdr:colOff>177800</xdr:colOff>
      <xdr:row>35</xdr:row>
      <xdr:rowOff>109481</xdr:rowOff>
    </xdr:to>
    <xdr:cxnSp macro="">
      <xdr:nvCxnSpPr>
        <xdr:cNvPr id="549" name="直線コネクタ 548"/>
        <xdr:cNvCxnSpPr/>
      </xdr:nvCxnSpPr>
      <xdr:spPr>
        <a:xfrm>
          <a:off x="18395950" y="5894026"/>
          <a:ext cx="80645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55099</xdr:rowOff>
    </xdr:from>
    <xdr:to>
      <xdr:col>102</xdr:col>
      <xdr:colOff>165100</xdr:colOff>
      <xdr:row>35</xdr:row>
      <xdr:rowOff>156699</xdr:rowOff>
    </xdr:to>
    <xdr:sp macro="" textlink="">
      <xdr:nvSpPr>
        <xdr:cNvPr id="550" name="楕円 549"/>
        <xdr:cNvSpPr/>
      </xdr:nvSpPr>
      <xdr:spPr>
        <a:xfrm>
          <a:off x="17551400" y="58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105899</xdr:rowOff>
    </xdr:from>
    <xdr:to>
      <xdr:col>107</xdr:col>
      <xdr:colOff>50800</xdr:colOff>
      <xdr:row>35</xdr:row>
      <xdr:rowOff>109176</xdr:rowOff>
    </xdr:to>
    <xdr:cxnSp macro="">
      <xdr:nvCxnSpPr>
        <xdr:cNvPr id="551" name="直線コネクタ 550"/>
        <xdr:cNvCxnSpPr/>
      </xdr:nvCxnSpPr>
      <xdr:spPr>
        <a:xfrm>
          <a:off x="17602200" y="5890749"/>
          <a:ext cx="79375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2"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3" name="n_2aveValue【一般廃棄物処理施設】&#10;一人当たり有形固定資産（償却資産）額"/>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63187</xdr:rowOff>
    </xdr:from>
    <xdr:ext cx="534377" cy="259045"/>
    <xdr:sp macro="" textlink="">
      <xdr:nvSpPr>
        <xdr:cNvPr id="554" name="n_3aveValue【一般廃棄物処理施設】&#10;一人当たり有形固定資産（償却資産）額"/>
        <xdr:cNvSpPr txBox="1"/>
      </xdr:nvSpPr>
      <xdr:spPr>
        <a:xfrm>
          <a:off x="17354061" y="61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5358</xdr:rowOff>
    </xdr:from>
    <xdr:ext cx="534377" cy="259045"/>
    <xdr:sp macro="" textlink="">
      <xdr:nvSpPr>
        <xdr:cNvPr id="555" name="n_1mainValue【一般廃棄物処理施設】&#10;一人当たり有形固定資産（償却資産）額"/>
        <xdr:cNvSpPr txBox="1"/>
      </xdr:nvSpPr>
      <xdr:spPr>
        <a:xfrm>
          <a:off x="18947911" y="562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5053</xdr:rowOff>
    </xdr:from>
    <xdr:ext cx="534377" cy="259045"/>
    <xdr:sp macro="" textlink="">
      <xdr:nvSpPr>
        <xdr:cNvPr id="556" name="n_2mainValue【一般廃棄物処理施設】&#10;一人当たり有形固定資産（償却資産）額"/>
        <xdr:cNvSpPr txBox="1"/>
      </xdr:nvSpPr>
      <xdr:spPr>
        <a:xfrm>
          <a:off x="18166861" y="562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1776</xdr:rowOff>
    </xdr:from>
    <xdr:ext cx="534377" cy="259045"/>
    <xdr:sp macro="" textlink="">
      <xdr:nvSpPr>
        <xdr:cNvPr id="557" name="n_3mainValue【一般廃棄物処理施設】&#10;一人当たり有形固定資産（償却資産）額"/>
        <xdr:cNvSpPr txBox="1"/>
      </xdr:nvSpPr>
      <xdr:spPr>
        <a:xfrm>
          <a:off x="17354061" y="56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2" name="直線コネクタ 581"/>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3"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4" name="直線コネクタ 583"/>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5"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6" name="直線コネクタ 585"/>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7"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88" name="フローチャート: 判断 587"/>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89" name="フローチャート: 判断 588"/>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0" name="フローチャート: 判断 589"/>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1" name="フローチャート: 判断 590"/>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97" name="楕円 596"/>
        <xdr:cNvSpPr/>
      </xdr:nvSpPr>
      <xdr:spPr>
        <a:xfrm>
          <a:off x="14649450" y="96227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598" name="【保健センター・保健所】&#10;有形固定資産減価償却率該当値テキスト"/>
        <xdr:cNvSpPr txBox="1"/>
      </xdr:nvSpPr>
      <xdr:spPr>
        <a:xfrm>
          <a:off x="14738350"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599" name="楕円 598"/>
        <xdr:cNvSpPr/>
      </xdr:nvSpPr>
      <xdr:spPr>
        <a:xfrm>
          <a:off x="13887450" y="9698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167640</xdr:rowOff>
    </xdr:to>
    <xdr:cxnSp macro="">
      <xdr:nvCxnSpPr>
        <xdr:cNvPr id="600" name="直線コネクタ 599"/>
        <xdr:cNvCxnSpPr/>
      </xdr:nvCxnSpPr>
      <xdr:spPr>
        <a:xfrm flipV="1">
          <a:off x="13938250" y="967359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21590</xdr:rowOff>
    </xdr:from>
    <xdr:to>
      <xdr:col>76</xdr:col>
      <xdr:colOff>165100</xdr:colOff>
      <xdr:row>59</xdr:row>
      <xdr:rowOff>123190</xdr:rowOff>
    </xdr:to>
    <xdr:sp macro="" textlink="">
      <xdr:nvSpPr>
        <xdr:cNvPr id="601" name="楕円 600"/>
        <xdr:cNvSpPr/>
      </xdr:nvSpPr>
      <xdr:spPr>
        <a:xfrm>
          <a:off x="130937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72390</xdr:rowOff>
    </xdr:to>
    <xdr:cxnSp macro="">
      <xdr:nvCxnSpPr>
        <xdr:cNvPr id="602" name="直線コネクタ 601"/>
        <xdr:cNvCxnSpPr/>
      </xdr:nvCxnSpPr>
      <xdr:spPr>
        <a:xfrm flipV="1">
          <a:off x="13144500" y="974979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603" name="楕円 602"/>
        <xdr:cNvSpPr/>
      </xdr:nvSpPr>
      <xdr:spPr>
        <a:xfrm>
          <a:off x="12299950" y="98450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72390</xdr:rowOff>
    </xdr:from>
    <xdr:to>
      <xdr:col>76</xdr:col>
      <xdr:colOff>114300</xdr:colOff>
      <xdr:row>59</xdr:row>
      <xdr:rowOff>148590</xdr:rowOff>
    </xdr:to>
    <xdr:cxnSp macro="">
      <xdr:nvCxnSpPr>
        <xdr:cNvPr id="604" name="直線コネクタ 603"/>
        <xdr:cNvCxnSpPr/>
      </xdr:nvCxnSpPr>
      <xdr:spPr>
        <a:xfrm flipV="1">
          <a:off x="12344400" y="981964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5"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6"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607" name="n_3aveValue【保健センター・保健所】&#10;有形固定資産減価償却率"/>
        <xdr:cNvSpPr txBox="1"/>
      </xdr:nvSpPr>
      <xdr:spPr>
        <a:xfrm>
          <a:off x="121672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608" name="n_1mainValue【保健センター・保健所】&#10;有形固定資産減価償却率"/>
        <xdr:cNvSpPr txBox="1"/>
      </xdr:nvSpPr>
      <xdr:spPr>
        <a:xfrm>
          <a:off x="13742044"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609" name="n_2mainValue【保健センター・保健所】&#10;有形固定資産減価償却率"/>
        <xdr:cNvSpPr txBox="1"/>
      </xdr:nvSpPr>
      <xdr:spPr>
        <a:xfrm>
          <a:off x="12960994" y="955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10" name="n_3mainValue【保健センター・保健所】&#10;有形固定資産減価償却率"/>
        <xdr:cNvSpPr txBox="1"/>
      </xdr:nvSpPr>
      <xdr:spPr>
        <a:xfrm>
          <a:off x="12167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4" name="直線コネクタ 633"/>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5"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6" name="直線コネクタ 635"/>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7"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38" name="直線コネクタ 637"/>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39"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0" name="フローチャート: 判断 639"/>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1" name="フローチャート: 判断 640"/>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2" name="フローチャート: 判断 641"/>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3" name="フローチャート: 判断 642"/>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49" name="楕円 648"/>
        <xdr:cNvSpPr/>
      </xdr:nvSpPr>
      <xdr:spPr>
        <a:xfrm>
          <a:off x="199009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650" name="【保健センター・保健所】&#10;一人当たり面積該当値テキスト"/>
        <xdr:cNvSpPr txBox="1"/>
      </xdr:nvSpPr>
      <xdr:spPr>
        <a:xfrm>
          <a:off x="19989800"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51" name="楕円 650"/>
        <xdr:cNvSpPr/>
      </xdr:nvSpPr>
      <xdr:spPr>
        <a:xfrm>
          <a:off x="19157950" y="1041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52" name="直線コネクタ 651"/>
        <xdr:cNvCxnSpPr/>
      </xdr:nvCxnSpPr>
      <xdr:spPr>
        <a:xfrm>
          <a:off x="19202400" y="104648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53" name="楕円 652"/>
        <xdr:cNvSpPr/>
      </xdr:nvSpPr>
      <xdr:spPr>
        <a:xfrm>
          <a:off x="1834515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54" name="直線コネクタ 653"/>
        <xdr:cNvCxnSpPr/>
      </xdr:nvCxnSpPr>
      <xdr:spPr>
        <a:xfrm>
          <a:off x="18395950" y="104648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55" name="楕円 654"/>
        <xdr:cNvSpPr/>
      </xdr:nvSpPr>
      <xdr:spPr>
        <a:xfrm>
          <a:off x="175514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656" name="直線コネクタ 655"/>
        <xdr:cNvCxnSpPr/>
      </xdr:nvCxnSpPr>
      <xdr:spPr>
        <a:xfrm>
          <a:off x="17602200" y="104648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57" name="n_1aveValue【保健センター・保健所】&#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58" name="n_2ave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59" name="n_3ave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60" name="n_1mainValue【保健センター・保健所】&#10;一人当たり面積"/>
        <xdr:cNvSpPr txBox="1"/>
      </xdr:nvSpPr>
      <xdr:spPr>
        <a:xfrm>
          <a:off x="189802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61" name="n_2mainValue【保健センター・保健所】&#10;一人当たり面積"/>
        <xdr:cNvSpPr txBox="1"/>
      </xdr:nvSpPr>
      <xdr:spPr>
        <a:xfrm>
          <a:off x="181801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62" name="n_3mainValue【保健センター・保健所】&#10;一人当たり面積"/>
        <xdr:cNvSpPr txBox="1"/>
      </xdr:nvSpPr>
      <xdr:spPr>
        <a:xfrm>
          <a:off x="1738637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3" name="テキスト ボックス 68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5" name="テキスト ボックス 68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7" name="直線コネクタ 686"/>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88"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89" name="直線コネクタ 688"/>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0"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1" name="直線コネクタ 690"/>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92" name="【消防施設】&#10;有形固定資産減価償却率平均値テキスト"/>
        <xdr:cNvSpPr txBox="1"/>
      </xdr:nvSpPr>
      <xdr:spPr>
        <a:xfrm>
          <a:off x="14738350" y="1323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3" name="フローチャート: 判断 692"/>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4" name="フローチャート: 判断 693"/>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5" name="フローチャート: 判断 694"/>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6" name="フローチャート: 判断 695"/>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02" name="楕円 701"/>
        <xdr:cNvSpPr/>
      </xdr:nvSpPr>
      <xdr:spPr>
        <a:xfrm>
          <a:off x="14649450" y="135432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703" name="【消防施設】&#10;有形固定資産減価償却率該当値テキスト"/>
        <xdr:cNvSpPr txBox="1"/>
      </xdr:nvSpPr>
      <xdr:spPr>
        <a:xfrm>
          <a:off x="1473835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36830</xdr:rowOff>
    </xdr:from>
    <xdr:to>
      <xdr:col>81</xdr:col>
      <xdr:colOff>101600</xdr:colOff>
      <xdr:row>82</xdr:row>
      <xdr:rowOff>138430</xdr:rowOff>
    </xdr:to>
    <xdr:sp macro="" textlink="">
      <xdr:nvSpPr>
        <xdr:cNvPr id="704" name="楕円 703"/>
        <xdr:cNvSpPr/>
      </xdr:nvSpPr>
      <xdr:spPr>
        <a:xfrm>
          <a:off x="1388745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87630</xdr:rowOff>
    </xdr:to>
    <xdr:cxnSp macro="">
      <xdr:nvCxnSpPr>
        <xdr:cNvPr id="705" name="直線コネクタ 704"/>
        <xdr:cNvCxnSpPr/>
      </xdr:nvCxnSpPr>
      <xdr:spPr>
        <a:xfrm flipV="1">
          <a:off x="13938250" y="1359408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71120</xdr:rowOff>
    </xdr:from>
    <xdr:to>
      <xdr:col>76</xdr:col>
      <xdr:colOff>165100</xdr:colOff>
      <xdr:row>83</xdr:row>
      <xdr:rowOff>1270</xdr:rowOff>
    </xdr:to>
    <xdr:sp macro="" textlink="">
      <xdr:nvSpPr>
        <xdr:cNvPr id="706" name="楕円 705"/>
        <xdr:cNvSpPr/>
      </xdr:nvSpPr>
      <xdr:spPr>
        <a:xfrm>
          <a:off x="13093700" y="13615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87630</xdr:rowOff>
    </xdr:from>
    <xdr:to>
      <xdr:col>81</xdr:col>
      <xdr:colOff>50800</xdr:colOff>
      <xdr:row>82</xdr:row>
      <xdr:rowOff>121920</xdr:rowOff>
    </xdr:to>
    <xdr:cxnSp macro="">
      <xdr:nvCxnSpPr>
        <xdr:cNvPr id="707" name="直線コネクタ 706"/>
        <xdr:cNvCxnSpPr/>
      </xdr:nvCxnSpPr>
      <xdr:spPr>
        <a:xfrm flipV="1">
          <a:off x="13144500" y="1363218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116839</xdr:rowOff>
    </xdr:from>
    <xdr:to>
      <xdr:col>72</xdr:col>
      <xdr:colOff>38100</xdr:colOff>
      <xdr:row>83</xdr:row>
      <xdr:rowOff>46989</xdr:rowOff>
    </xdr:to>
    <xdr:sp macro="" textlink="">
      <xdr:nvSpPr>
        <xdr:cNvPr id="708" name="楕円 707"/>
        <xdr:cNvSpPr/>
      </xdr:nvSpPr>
      <xdr:spPr>
        <a:xfrm>
          <a:off x="12299950" y="13661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121920</xdr:rowOff>
    </xdr:from>
    <xdr:to>
      <xdr:col>76</xdr:col>
      <xdr:colOff>114300</xdr:colOff>
      <xdr:row>82</xdr:row>
      <xdr:rowOff>167639</xdr:rowOff>
    </xdr:to>
    <xdr:cxnSp macro="">
      <xdr:nvCxnSpPr>
        <xdr:cNvPr id="709" name="直線コネクタ 708"/>
        <xdr:cNvCxnSpPr/>
      </xdr:nvCxnSpPr>
      <xdr:spPr>
        <a:xfrm flipV="1">
          <a:off x="12344400" y="13666470"/>
          <a:ext cx="8001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143527</xdr:rowOff>
    </xdr:from>
    <xdr:ext cx="405111" cy="259045"/>
    <xdr:sp macro="" textlink="">
      <xdr:nvSpPr>
        <xdr:cNvPr id="710" name="n_1aveValue【消防施設】&#10;有形固定資産減価償却率"/>
        <xdr:cNvSpPr txBox="1"/>
      </xdr:nvSpPr>
      <xdr:spPr>
        <a:xfrm>
          <a:off x="1374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1"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712" name="n_3ave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129557</xdr:rowOff>
    </xdr:from>
    <xdr:ext cx="405111" cy="259045"/>
    <xdr:sp macro="" textlink="">
      <xdr:nvSpPr>
        <xdr:cNvPr id="713" name="n_1mainValue【消防施設】&#10;有形固定資産減価償却率"/>
        <xdr:cNvSpPr txBox="1"/>
      </xdr:nvSpPr>
      <xdr:spPr>
        <a:xfrm>
          <a:off x="13742044"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714" name="n_2mainValue【消防施設】&#10;有形固定資産減価償却率"/>
        <xdr:cNvSpPr txBox="1"/>
      </xdr:nvSpPr>
      <xdr:spPr>
        <a:xfrm>
          <a:off x="1296099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715" name="n_3mainValue【消防施設】&#10;有形固定資産減価償却率"/>
        <xdr:cNvSpPr txBox="1"/>
      </xdr:nvSpPr>
      <xdr:spPr>
        <a:xfrm>
          <a:off x="12167244" y="1374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6" name="テキスト ボックス 725"/>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0" name="直線コネクタ 739"/>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1"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2" name="直線コネクタ 741"/>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3"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4" name="直線コネクタ 743"/>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45" name="【消防施設】&#10;一人当たり面積平均値テキスト"/>
        <xdr:cNvSpPr txBox="1"/>
      </xdr:nvSpPr>
      <xdr:spPr>
        <a:xfrm>
          <a:off x="19989800" y="1331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6" name="フローチャート: 判断 745"/>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7" name="フローチャート: 判断 746"/>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48" name="フローチャート: 判断 747"/>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49" name="フローチャート: 判断 748"/>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55" name="楕円 754"/>
        <xdr:cNvSpPr/>
      </xdr:nvSpPr>
      <xdr:spPr>
        <a:xfrm>
          <a:off x="199009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56" name="【消防施設】&#10;一人当たり面積該当値テキスト"/>
        <xdr:cNvSpPr txBox="1"/>
      </xdr:nvSpPr>
      <xdr:spPr>
        <a:xfrm>
          <a:off x="199898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57" name="楕円 756"/>
        <xdr:cNvSpPr/>
      </xdr:nvSpPr>
      <xdr:spPr>
        <a:xfrm>
          <a:off x="191579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58" name="直線コネクタ 757"/>
        <xdr:cNvCxnSpPr/>
      </xdr:nvCxnSpPr>
      <xdr:spPr>
        <a:xfrm>
          <a:off x="19202400" y="13804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59" name="楕円 758"/>
        <xdr:cNvSpPr/>
      </xdr:nvSpPr>
      <xdr:spPr>
        <a:xfrm>
          <a:off x="18345150" y="13792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133350</xdr:rowOff>
    </xdr:to>
    <xdr:cxnSp macro="">
      <xdr:nvCxnSpPr>
        <xdr:cNvPr id="760" name="直線コネクタ 759"/>
        <xdr:cNvCxnSpPr/>
      </xdr:nvCxnSpPr>
      <xdr:spPr>
        <a:xfrm flipV="1">
          <a:off x="18395950" y="138049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61" name="楕円 760"/>
        <xdr:cNvSpPr/>
      </xdr:nvSpPr>
      <xdr:spPr>
        <a:xfrm>
          <a:off x="175514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133350</xdr:rowOff>
    </xdr:to>
    <xdr:cxnSp macro="">
      <xdr:nvCxnSpPr>
        <xdr:cNvPr id="762" name="直線コネクタ 761"/>
        <xdr:cNvCxnSpPr/>
      </xdr:nvCxnSpPr>
      <xdr:spPr>
        <a:xfrm>
          <a:off x="17602200" y="1376680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63" name="n_1aveValue【消防施設】&#10;一人当たり面積"/>
        <xdr:cNvSpPr txBox="1"/>
      </xdr:nvSpPr>
      <xdr:spPr>
        <a:xfrm>
          <a:off x="189802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64" name="n_2aveValue【消防施設】&#10;一人当たり面積"/>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65" name="n_3aveValue【消防施設】&#10;一人当たり面積"/>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66" name="n_1mainValue【消防施設】&#10;一人当たり面積"/>
        <xdr:cNvSpPr txBox="1"/>
      </xdr:nvSpPr>
      <xdr:spPr>
        <a:xfrm>
          <a:off x="18980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67" name="n_2mainValue【消防施設】&#10;一人当たり面積"/>
        <xdr:cNvSpPr txBox="1"/>
      </xdr:nvSpPr>
      <xdr:spPr>
        <a:xfrm>
          <a:off x="181801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68" name="n_3mainValue【消防施設】&#10;一人当たり面積"/>
        <xdr:cNvSpPr txBox="1"/>
      </xdr:nvSpPr>
      <xdr:spPr>
        <a:xfrm>
          <a:off x="1738637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9" name="テキスト ボックス 778"/>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0" name="直線コネクタ 779"/>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1" name="テキスト ボックス 780"/>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2" name="直線コネクタ 781"/>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3" name="テキスト ボックス 782"/>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4" name="直線コネクタ 783"/>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5" name="テキスト ボックス 784"/>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6" name="直線コネクタ 785"/>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7" name="テキスト ボックス 786"/>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9" name="テキスト ボックス 788"/>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1" name="直線コネクタ 790"/>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2"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3" name="直線コネクタ 792"/>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4"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5" name="直線コネクタ 794"/>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96" name="【庁舎】&#10;有形固定資産減価償却率平均値テキスト"/>
        <xdr:cNvSpPr txBox="1"/>
      </xdr:nvSpPr>
      <xdr:spPr>
        <a:xfrm>
          <a:off x="14738350" y="1709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7" name="フローチャート: 判断 796"/>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98" name="フローチャート: 判断 797"/>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99" name="フローチャート: 判断 798"/>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0" name="フローチャート: 判断 799"/>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125985</xdr:rowOff>
    </xdr:from>
    <xdr:to>
      <xdr:col>85</xdr:col>
      <xdr:colOff>177800</xdr:colOff>
      <xdr:row>105</xdr:row>
      <xdr:rowOff>56135</xdr:rowOff>
    </xdr:to>
    <xdr:sp macro="" textlink="">
      <xdr:nvSpPr>
        <xdr:cNvPr id="806" name="楕円 805"/>
        <xdr:cNvSpPr/>
      </xdr:nvSpPr>
      <xdr:spPr>
        <a:xfrm>
          <a:off x="14649450" y="173852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104412</xdr:rowOff>
    </xdr:from>
    <xdr:ext cx="405111" cy="259045"/>
    <xdr:sp macro="" textlink="">
      <xdr:nvSpPr>
        <xdr:cNvPr id="807" name="【庁舎】&#10;有形固定資産減価償却率該当値テキスト"/>
        <xdr:cNvSpPr txBox="1"/>
      </xdr:nvSpPr>
      <xdr:spPr>
        <a:xfrm>
          <a:off x="14738350" y="173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45974</xdr:rowOff>
    </xdr:from>
    <xdr:to>
      <xdr:col>81</xdr:col>
      <xdr:colOff>101600</xdr:colOff>
      <xdr:row>105</xdr:row>
      <xdr:rowOff>147574</xdr:rowOff>
    </xdr:to>
    <xdr:sp macro="" textlink="">
      <xdr:nvSpPr>
        <xdr:cNvPr id="808" name="楕円 807"/>
        <xdr:cNvSpPr/>
      </xdr:nvSpPr>
      <xdr:spPr>
        <a:xfrm>
          <a:off x="1388745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5335</xdr:rowOff>
    </xdr:from>
    <xdr:to>
      <xdr:col>85</xdr:col>
      <xdr:colOff>127000</xdr:colOff>
      <xdr:row>105</xdr:row>
      <xdr:rowOff>96774</xdr:rowOff>
    </xdr:to>
    <xdr:cxnSp macro="">
      <xdr:nvCxnSpPr>
        <xdr:cNvPr id="809" name="直線コネクタ 808"/>
        <xdr:cNvCxnSpPr/>
      </xdr:nvCxnSpPr>
      <xdr:spPr>
        <a:xfrm flipV="1">
          <a:off x="13938250" y="17436085"/>
          <a:ext cx="762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114554</xdr:rowOff>
    </xdr:from>
    <xdr:to>
      <xdr:col>76</xdr:col>
      <xdr:colOff>165100</xdr:colOff>
      <xdr:row>106</xdr:row>
      <xdr:rowOff>44704</xdr:rowOff>
    </xdr:to>
    <xdr:sp macro="" textlink="">
      <xdr:nvSpPr>
        <xdr:cNvPr id="810" name="楕円 809"/>
        <xdr:cNvSpPr/>
      </xdr:nvSpPr>
      <xdr:spPr>
        <a:xfrm>
          <a:off x="130937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96774</xdr:rowOff>
    </xdr:from>
    <xdr:to>
      <xdr:col>81</xdr:col>
      <xdr:colOff>50800</xdr:colOff>
      <xdr:row>105</xdr:row>
      <xdr:rowOff>165354</xdr:rowOff>
    </xdr:to>
    <xdr:cxnSp macro="">
      <xdr:nvCxnSpPr>
        <xdr:cNvPr id="811" name="直線コネクタ 810"/>
        <xdr:cNvCxnSpPr/>
      </xdr:nvCxnSpPr>
      <xdr:spPr>
        <a:xfrm flipV="1">
          <a:off x="13144500" y="17527524"/>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7113</xdr:rowOff>
    </xdr:from>
    <xdr:to>
      <xdr:col>72</xdr:col>
      <xdr:colOff>38100</xdr:colOff>
      <xdr:row>106</xdr:row>
      <xdr:rowOff>108713</xdr:rowOff>
    </xdr:to>
    <xdr:sp macro="" textlink="">
      <xdr:nvSpPr>
        <xdr:cNvPr id="812" name="楕円 811"/>
        <xdr:cNvSpPr/>
      </xdr:nvSpPr>
      <xdr:spPr>
        <a:xfrm>
          <a:off x="12299950" y="176093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165354</xdr:rowOff>
    </xdr:from>
    <xdr:to>
      <xdr:col>76</xdr:col>
      <xdr:colOff>114300</xdr:colOff>
      <xdr:row>106</xdr:row>
      <xdr:rowOff>57913</xdr:rowOff>
    </xdr:to>
    <xdr:cxnSp macro="">
      <xdr:nvCxnSpPr>
        <xdr:cNvPr id="813" name="直線コネクタ 812"/>
        <xdr:cNvCxnSpPr/>
      </xdr:nvCxnSpPr>
      <xdr:spPr>
        <a:xfrm flipV="1">
          <a:off x="12344400" y="17596104"/>
          <a:ext cx="8001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814" name="n_1aveValue【庁舎】&#10;有形固定資産減価償却率"/>
        <xdr:cNvSpPr txBox="1"/>
      </xdr:nvSpPr>
      <xdr:spPr>
        <a:xfrm>
          <a:off x="1374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54373</xdr:rowOff>
    </xdr:from>
    <xdr:ext cx="405111" cy="259045"/>
    <xdr:sp macro="" textlink="">
      <xdr:nvSpPr>
        <xdr:cNvPr id="815" name="n_2aveValue【庁舎】&#10;有形固定資産減価償却率"/>
        <xdr:cNvSpPr txBox="1"/>
      </xdr:nvSpPr>
      <xdr:spPr>
        <a:xfrm>
          <a:off x="1296099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6"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138701</xdr:rowOff>
    </xdr:from>
    <xdr:ext cx="405111" cy="259045"/>
    <xdr:sp macro="" textlink="">
      <xdr:nvSpPr>
        <xdr:cNvPr id="817" name="n_1mainValue【庁舎】&#10;有形固定資産減価償却率"/>
        <xdr:cNvSpPr txBox="1"/>
      </xdr:nvSpPr>
      <xdr:spPr>
        <a:xfrm>
          <a:off x="13742044" y="1756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35831</xdr:rowOff>
    </xdr:from>
    <xdr:ext cx="405111" cy="259045"/>
    <xdr:sp macro="" textlink="">
      <xdr:nvSpPr>
        <xdr:cNvPr id="818" name="n_2mainValue【庁舎】&#10;有形固定資産減価償却率"/>
        <xdr:cNvSpPr txBox="1"/>
      </xdr:nvSpPr>
      <xdr:spPr>
        <a:xfrm>
          <a:off x="12960994" y="176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99840</xdr:rowOff>
    </xdr:from>
    <xdr:ext cx="405111" cy="259045"/>
    <xdr:sp macro="" textlink="">
      <xdr:nvSpPr>
        <xdr:cNvPr id="819" name="n_3mainValue【庁舎】&#10;有形固定資産減価償却率"/>
        <xdr:cNvSpPr txBox="1"/>
      </xdr:nvSpPr>
      <xdr:spPr>
        <a:xfrm>
          <a:off x="121672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0" name="テキスト ボックス 829"/>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1" name="直線コネクタ 830"/>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2" name="テキスト ボックス 831"/>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5" name="直線コネクタ 834"/>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6" name="テキスト ボックス 835"/>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7" name="直線コネクタ 83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8" name="テキスト ボックス 83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39" name="直線コネクタ 838"/>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0" name="テキスト ボックス 839"/>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1" name="直線コネクタ 840"/>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2" name="テキスト ボックス 841"/>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3" name="直線コネクタ 842"/>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4" name="テキスト ボックス 843"/>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48" name="直線コネクタ 847"/>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49"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0" name="直線コネクタ 849"/>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1"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2" name="直線コネクタ 851"/>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53" name="【庁舎】&#10;一人当たり面積平均値テキスト"/>
        <xdr:cNvSpPr txBox="1"/>
      </xdr:nvSpPr>
      <xdr:spPr>
        <a:xfrm>
          <a:off x="199898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4" name="フローチャート: 判断 853"/>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5" name="フローチャート: 判断 854"/>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6" name="フローチャート: 判断 855"/>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7" name="フローチャート: 判断 856"/>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xdr:rowOff>
    </xdr:from>
    <xdr:to>
      <xdr:col>116</xdr:col>
      <xdr:colOff>114300</xdr:colOff>
      <xdr:row>108</xdr:row>
      <xdr:rowOff>107950</xdr:rowOff>
    </xdr:to>
    <xdr:sp macro="" textlink="">
      <xdr:nvSpPr>
        <xdr:cNvPr id="863" name="楕円 862"/>
        <xdr:cNvSpPr/>
      </xdr:nvSpPr>
      <xdr:spPr>
        <a:xfrm>
          <a:off x="199009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92727</xdr:rowOff>
    </xdr:from>
    <xdr:ext cx="469744" cy="259045"/>
    <xdr:sp macro="" textlink="">
      <xdr:nvSpPr>
        <xdr:cNvPr id="864" name="【庁舎】&#10;一人当たり面積該当値テキスト"/>
        <xdr:cNvSpPr txBox="1"/>
      </xdr:nvSpPr>
      <xdr:spPr>
        <a:xfrm>
          <a:off x="19989800" y="1786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168275</xdr:rowOff>
    </xdr:from>
    <xdr:to>
      <xdr:col>112</xdr:col>
      <xdr:colOff>38100</xdr:colOff>
      <xdr:row>108</xdr:row>
      <xdr:rowOff>98425</xdr:rowOff>
    </xdr:to>
    <xdr:sp macro="" textlink="">
      <xdr:nvSpPr>
        <xdr:cNvPr id="865" name="楕円 864"/>
        <xdr:cNvSpPr/>
      </xdr:nvSpPr>
      <xdr:spPr>
        <a:xfrm>
          <a:off x="19157950" y="17941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47625</xdr:rowOff>
    </xdr:from>
    <xdr:to>
      <xdr:col>116</xdr:col>
      <xdr:colOff>63500</xdr:colOff>
      <xdr:row>108</xdr:row>
      <xdr:rowOff>57150</xdr:rowOff>
    </xdr:to>
    <xdr:cxnSp macro="">
      <xdr:nvCxnSpPr>
        <xdr:cNvPr id="866" name="直線コネクタ 865"/>
        <xdr:cNvCxnSpPr/>
      </xdr:nvCxnSpPr>
      <xdr:spPr>
        <a:xfrm>
          <a:off x="19202400" y="17992725"/>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92075</xdr:rowOff>
    </xdr:from>
    <xdr:to>
      <xdr:col>107</xdr:col>
      <xdr:colOff>101600</xdr:colOff>
      <xdr:row>108</xdr:row>
      <xdr:rowOff>22225</xdr:rowOff>
    </xdr:to>
    <xdr:sp macro="" textlink="">
      <xdr:nvSpPr>
        <xdr:cNvPr id="867" name="楕円 866"/>
        <xdr:cNvSpPr/>
      </xdr:nvSpPr>
      <xdr:spPr>
        <a:xfrm>
          <a:off x="1834515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142875</xdr:rowOff>
    </xdr:from>
    <xdr:to>
      <xdr:col>111</xdr:col>
      <xdr:colOff>177800</xdr:colOff>
      <xdr:row>108</xdr:row>
      <xdr:rowOff>47625</xdr:rowOff>
    </xdr:to>
    <xdr:cxnSp macro="">
      <xdr:nvCxnSpPr>
        <xdr:cNvPr id="868" name="直線コネクタ 867"/>
        <xdr:cNvCxnSpPr/>
      </xdr:nvCxnSpPr>
      <xdr:spPr>
        <a:xfrm>
          <a:off x="18395950" y="17916525"/>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69" name="楕円 868"/>
        <xdr:cNvSpPr/>
      </xdr:nvSpPr>
      <xdr:spPr>
        <a:xfrm>
          <a:off x="175514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142875</xdr:rowOff>
    </xdr:to>
    <xdr:cxnSp macro="">
      <xdr:nvCxnSpPr>
        <xdr:cNvPr id="870" name="直線コネクタ 869"/>
        <xdr:cNvCxnSpPr/>
      </xdr:nvCxnSpPr>
      <xdr:spPr>
        <a:xfrm>
          <a:off x="17602200" y="17907000"/>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71" name="n_1aveValue【庁舎】&#10;一人当たり面積"/>
        <xdr:cNvSpPr txBox="1"/>
      </xdr:nvSpPr>
      <xdr:spPr>
        <a:xfrm>
          <a:off x="189802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872" name="n_2aveValue【庁舎】&#10;一人当たり面積"/>
        <xdr:cNvSpPr txBox="1"/>
      </xdr:nvSpPr>
      <xdr:spPr>
        <a:xfrm>
          <a:off x="1818012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73" name="n_3aveValue【庁舎】&#10;一人当たり面積"/>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89552</xdr:rowOff>
    </xdr:from>
    <xdr:ext cx="469744" cy="259045"/>
    <xdr:sp macro="" textlink="">
      <xdr:nvSpPr>
        <xdr:cNvPr id="874" name="n_1mainValue【庁舎】&#10;一人当たり面積"/>
        <xdr:cNvSpPr txBox="1"/>
      </xdr:nvSpPr>
      <xdr:spPr>
        <a:xfrm>
          <a:off x="18980227" y="180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13352</xdr:rowOff>
    </xdr:from>
    <xdr:ext cx="469744" cy="259045"/>
    <xdr:sp macro="" textlink="">
      <xdr:nvSpPr>
        <xdr:cNvPr id="875" name="n_2mainValue【庁舎】&#10;一人当たり面積"/>
        <xdr:cNvSpPr txBox="1"/>
      </xdr:nvSpPr>
      <xdr:spPr>
        <a:xfrm>
          <a:off x="18180127" y="179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876" name="n_3mainValue【庁舎】&#10;一人当たり面積"/>
        <xdr:cNvSpPr txBox="1"/>
      </xdr:nvSpPr>
      <xdr:spPr>
        <a:xfrm>
          <a:off x="1738637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８類型全てが前年度比上昇しており、類似団体の平均と比べると、一般廃棄物処理施設及び保健センター・保健所が上回っている一方、他の施設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現在、「資産マネジメントの第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の実施方針」（公共施設等総合管理計画）に基づき施設の長寿命化等の取組を推進しているが、次期実施方針の策定に向けた検討についても現在進めているところである。次期実施方針の策定にあたっては、特に資産保有の最適化に重点を置き、最適な施設配置のあり方等に関する十分な検討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40640</xdr:rowOff>
    </xdr:from>
    <xdr:to>
      <xdr:col>23</xdr:col>
      <xdr:colOff>133350</xdr:colOff>
      <xdr:row>36</xdr:row>
      <xdr:rowOff>88900</xdr:rowOff>
    </xdr:to>
    <xdr:cxnSp macro="">
      <xdr:nvCxnSpPr>
        <xdr:cNvPr id="67" name="直線コネクタ 66"/>
        <xdr:cNvCxnSpPr/>
      </xdr:nvCxnSpPr>
      <xdr:spPr>
        <a:xfrm flipV="1">
          <a:off x="4114800" y="62128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0" name="直線コネクタ 69"/>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3" name="直線コネクタ 72"/>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6" name="直線コネクタ 75"/>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161290</xdr:rowOff>
    </xdr:from>
    <xdr:to>
      <xdr:col>23</xdr:col>
      <xdr:colOff>184150</xdr:colOff>
      <xdr:row>36</xdr:row>
      <xdr:rowOff>91440</xdr:rowOff>
    </xdr:to>
    <xdr:sp macro="" textlink="">
      <xdr:nvSpPr>
        <xdr:cNvPr id="86" name="楕円 85"/>
        <xdr:cNvSpPr/>
      </xdr:nvSpPr>
      <xdr:spPr>
        <a:xfrm>
          <a:off x="4902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82567</xdr:rowOff>
    </xdr:from>
    <xdr:ext cx="762000" cy="259045"/>
    <xdr:sp macro="" textlink="">
      <xdr:nvSpPr>
        <xdr:cNvPr id="87" name="財政力該当値テキスト"/>
        <xdr:cNvSpPr txBox="1"/>
      </xdr:nvSpPr>
      <xdr:spPr>
        <a:xfrm>
          <a:off x="5041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88" name="楕円 87"/>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89" name="テキスト ボックス 88"/>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2" name="楕円 91"/>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3" name="テキスト ボックス 92"/>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4" name="楕円 93"/>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5" name="テキスト ボックス 94"/>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年度は、保育受け入れ枠の拡大等による扶助費の増加があったが、消費税引上げの平年度化による地方消費税交付金の増等により低下した。平成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年度は、保育受け入れ枠の拡大や障害児者介護給付費の増加による経常経費の増及び普通交付税や臨時財政対策債の減等により大きく上昇した。平成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年度は、県費負担教職員の市費移管による人件費の増や保育受け入れ枠の拡大等による扶助費の増により上昇した。平成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受入枠の拡大や障害児者介護給付費等の扶助費が増する一方で、個人市民税の増をはじめとした経常一般財源の増加等により低下した。今後とも、財政の柔軟性を確保できるよう社会保障関連経費の増加ペースの低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160161</xdr:rowOff>
    </xdr:from>
    <xdr:to>
      <xdr:col>23</xdr:col>
      <xdr:colOff>133350</xdr:colOff>
      <xdr:row>66</xdr:row>
      <xdr:rowOff>82550</xdr:rowOff>
    </xdr:to>
    <xdr:cxnSp macro="">
      <xdr:nvCxnSpPr>
        <xdr:cNvPr id="130" name="直線コネクタ 129"/>
        <xdr:cNvCxnSpPr/>
      </xdr:nvCxnSpPr>
      <xdr:spPr>
        <a:xfrm flipV="1">
          <a:off x="4114800" y="113044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69145</xdr:rowOff>
    </xdr:from>
    <xdr:to>
      <xdr:col>19</xdr:col>
      <xdr:colOff>133350</xdr:colOff>
      <xdr:row>66</xdr:row>
      <xdr:rowOff>82550</xdr:rowOff>
    </xdr:to>
    <xdr:cxnSp macro="">
      <xdr:nvCxnSpPr>
        <xdr:cNvPr id="133" name="直線コネクタ 132"/>
        <xdr:cNvCxnSpPr/>
      </xdr:nvCxnSpPr>
      <xdr:spPr>
        <a:xfrm>
          <a:off x="3225800" y="1138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50095</xdr:rowOff>
    </xdr:from>
    <xdr:to>
      <xdr:col>15</xdr:col>
      <xdr:colOff>82550</xdr:colOff>
      <xdr:row>66</xdr:row>
      <xdr:rowOff>69145</xdr:rowOff>
    </xdr:to>
    <xdr:cxnSp macro="">
      <xdr:nvCxnSpPr>
        <xdr:cNvPr id="136" name="直線コネクタ 135"/>
        <xdr:cNvCxnSpPr/>
      </xdr:nvCxnSpPr>
      <xdr:spPr>
        <a:xfrm>
          <a:off x="2336800" y="1102289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50095</xdr:rowOff>
    </xdr:from>
    <xdr:to>
      <xdr:col>11</xdr:col>
      <xdr:colOff>31750</xdr:colOff>
      <xdr:row>65</xdr:row>
      <xdr:rowOff>146755</xdr:rowOff>
    </xdr:to>
    <xdr:cxnSp macro="">
      <xdr:nvCxnSpPr>
        <xdr:cNvPr id="139" name="直線コネクタ 138"/>
        <xdr:cNvCxnSpPr/>
      </xdr:nvCxnSpPr>
      <xdr:spPr>
        <a:xfrm flipV="1">
          <a:off x="1447800" y="110228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109361</xdr:rowOff>
    </xdr:from>
    <xdr:to>
      <xdr:col>23</xdr:col>
      <xdr:colOff>184150</xdr:colOff>
      <xdr:row>66</xdr:row>
      <xdr:rowOff>39511</xdr:rowOff>
    </xdr:to>
    <xdr:sp macro="" textlink="">
      <xdr:nvSpPr>
        <xdr:cNvPr id="149" name="楕円 148"/>
        <xdr:cNvSpPr/>
      </xdr:nvSpPr>
      <xdr:spPr>
        <a:xfrm>
          <a:off x="49022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5238</xdr:rowOff>
    </xdr:from>
    <xdr:ext cx="762000" cy="259045"/>
    <xdr:sp macro="" textlink="">
      <xdr:nvSpPr>
        <xdr:cNvPr id="150" name="財政構造の弾力性該当値テキスト"/>
        <xdr:cNvSpPr txBox="1"/>
      </xdr:nvSpPr>
      <xdr:spPr>
        <a:xfrm>
          <a:off x="5041900" y="1114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1" name="楕円 150"/>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2" name="テキスト ボックス 151"/>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18345</xdr:rowOff>
    </xdr:from>
    <xdr:to>
      <xdr:col>15</xdr:col>
      <xdr:colOff>133350</xdr:colOff>
      <xdr:row>66</xdr:row>
      <xdr:rowOff>119945</xdr:rowOff>
    </xdr:to>
    <xdr:sp macro="" textlink="">
      <xdr:nvSpPr>
        <xdr:cNvPr id="153" name="楕円 152"/>
        <xdr:cNvSpPr/>
      </xdr:nvSpPr>
      <xdr:spPr>
        <a:xfrm>
          <a:off x="3175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104722</xdr:rowOff>
    </xdr:from>
    <xdr:ext cx="762000" cy="259045"/>
    <xdr:sp macro="" textlink="">
      <xdr:nvSpPr>
        <xdr:cNvPr id="154" name="テキスト ボックス 153"/>
        <xdr:cNvSpPr txBox="1"/>
      </xdr:nvSpPr>
      <xdr:spPr>
        <a:xfrm>
          <a:off x="2844800" y="1142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170745</xdr:rowOff>
    </xdr:from>
    <xdr:to>
      <xdr:col>11</xdr:col>
      <xdr:colOff>82550</xdr:colOff>
      <xdr:row>64</xdr:row>
      <xdr:rowOff>100895</xdr:rowOff>
    </xdr:to>
    <xdr:sp macro="" textlink="">
      <xdr:nvSpPr>
        <xdr:cNvPr id="155" name="楕円 154"/>
        <xdr:cNvSpPr/>
      </xdr:nvSpPr>
      <xdr:spPr>
        <a:xfrm>
          <a:off x="2286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85672</xdr:rowOff>
    </xdr:from>
    <xdr:ext cx="762000" cy="259045"/>
    <xdr:sp macro="" textlink="">
      <xdr:nvSpPr>
        <xdr:cNvPr id="156" name="テキスト ボックス 155"/>
        <xdr:cNvSpPr txBox="1"/>
      </xdr:nvSpPr>
      <xdr:spPr>
        <a:xfrm>
          <a:off x="1955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95955</xdr:rowOff>
    </xdr:from>
    <xdr:to>
      <xdr:col>7</xdr:col>
      <xdr:colOff>31750</xdr:colOff>
      <xdr:row>66</xdr:row>
      <xdr:rowOff>26105</xdr:rowOff>
    </xdr:to>
    <xdr:sp macro="" textlink="">
      <xdr:nvSpPr>
        <xdr:cNvPr id="157" name="楕円 156"/>
        <xdr:cNvSpPr/>
      </xdr:nvSpPr>
      <xdr:spPr>
        <a:xfrm>
          <a:off x="13970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10882</xdr:rowOff>
    </xdr:from>
    <xdr:ext cx="762000" cy="259045"/>
    <xdr:sp macro="" textlink="">
      <xdr:nvSpPr>
        <xdr:cNvPr id="158" name="テキスト ボックス 157"/>
        <xdr:cNvSpPr txBox="1"/>
      </xdr:nvSpPr>
      <xdr:spPr>
        <a:xfrm>
          <a:off x="1066800" y="11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人口一人当たり人件費は、平成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年度は退職手当の増等により増加した。平成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年度は退職者数の減等の影響により減少した。平成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年度は、教職員数の増による人件費の増により増加した。人口一人当たり物件費は、平成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年度は本庁舎耐震対策や子ども子育て支援制度実施に向けた準備経費の増等により、増となった。平成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年度は、緊急雇用創出事業費の終了等による委託費の減等により、減となった。平成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年度は、Ｂ型肝炎ウイルス感染症予防接種の開始やごみ収集業務の委託範囲の拡大の影響等により増となった。平成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年度は、中学校完全給食実施の影響等により増となった。平成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年度は中学校完全給食実施の通年化等により増となった。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90909</xdr:rowOff>
    </xdr:from>
    <xdr:to>
      <xdr:col>23</xdr:col>
      <xdr:colOff>133350</xdr:colOff>
      <xdr:row>85</xdr:row>
      <xdr:rowOff>122982</xdr:rowOff>
    </xdr:to>
    <xdr:cxnSp macro="">
      <xdr:nvCxnSpPr>
        <xdr:cNvPr id="193" name="直線コネクタ 192"/>
        <xdr:cNvCxnSpPr/>
      </xdr:nvCxnSpPr>
      <xdr:spPr>
        <a:xfrm>
          <a:off x="4114800" y="14664159"/>
          <a:ext cx="8382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56992</xdr:rowOff>
    </xdr:from>
    <xdr:to>
      <xdr:col>19</xdr:col>
      <xdr:colOff>133350</xdr:colOff>
      <xdr:row>85</xdr:row>
      <xdr:rowOff>90909</xdr:rowOff>
    </xdr:to>
    <xdr:cxnSp macro="">
      <xdr:nvCxnSpPr>
        <xdr:cNvPr id="196" name="直線コネクタ 195"/>
        <xdr:cNvCxnSpPr/>
      </xdr:nvCxnSpPr>
      <xdr:spPr>
        <a:xfrm>
          <a:off x="3225800" y="13944442"/>
          <a:ext cx="889000" cy="7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56992</xdr:rowOff>
    </xdr:from>
    <xdr:to>
      <xdr:col>15</xdr:col>
      <xdr:colOff>82550</xdr:colOff>
      <xdr:row>81</xdr:row>
      <xdr:rowOff>61233</xdr:rowOff>
    </xdr:to>
    <xdr:cxnSp macro="">
      <xdr:nvCxnSpPr>
        <xdr:cNvPr id="199" name="直線コネクタ 198"/>
        <xdr:cNvCxnSpPr/>
      </xdr:nvCxnSpPr>
      <xdr:spPr>
        <a:xfrm flipV="1">
          <a:off x="2336800" y="13944442"/>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61233</xdr:rowOff>
    </xdr:from>
    <xdr:to>
      <xdr:col>11</xdr:col>
      <xdr:colOff>31750</xdr:colOff>
      <xdr:row>81</xdr:row>
      <xdr:rowOff>104366</xdr:rowOff>
    </xdr:to>
    <xdr:cxnSp macro="">
      <xdr:nvCxnSpPr>
        <xdr:cNvPr id="202" name="直線コネクタ 201"/>
        <xdr:cNvCxnSpPr/>
      </xdr:nvCxnSpPr>
      <xdr:spPr>
        <a:xfrm flipV="1">
          <a:off x="1447800" y="13948683"/>
          <a:ext cx="889000" cy="4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72182</xdr:rowOff>
    </xdr:from>
    <xdr:to>
      <xdr:col>23</xdr:col>
      <xdr:colOff>184150</xdr:colOff>
      <xdr:row>86</xdr:row>
      <xdr:rowOff>2332</xdr:rowOff>
    </xdr:to>
    <xdr:sp macro="" textlink="">
      <xdr:nvSpPr>
        <xdr:cNvPr id="212" name="楕円 211"/>
        <xdr:cNvSpPr/>
      </xdr:nvSpPr>
      <xdr:spPr>
        <a:xfrm>
          <a:off x="4902200" y="146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88709</xdr:rowOff>
    </xdr:from>
    <xdr:ext cx="762000" cy="259045"/>
    <xdr:sp macro="" textlink="">
      <xdr:nvSpPr>
        <xdr:cNvPr id="213" name="人件費・物件費等の状況該当値テキスト"/>
        <xdr:cNvSpPr txBox="1"/>
      </xdr:nvSpPr>
      <xdr:spPr>
        <a:xfrm>
          <a:off x="5041900" y="1449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40109</xdr:rowOff>
    </xdr:from>
    <xdr:to>
      <xdr:col>19</xdr:col>
      <xdr:colOff>184150</xdr:colOff>
      <xdr:row>85</xdr:row>
      <xdr:rowOff>141709</xdr:rowOff>
    </xdr:to>
    <xdr:sp macro="" textlink="">
      <xdr:nvSpPr>
        <xdr:cNvPr id="214" name="楕円 213"/>
        <xdr:cNvSpPr/>
      </xdr:nvSpPr>
      <xdr:spPr>
        <a:xfrm>
          <a:off x="4064000" y="146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151886</xdr:rowOff>
    </xdr:from>
    <xdr:ext cx="736600" cy="259045"/>
    <xdr:sp macro="" textlink="">
      <xdr:nvSpPr>
        <xdr:cNvPr id="215" name="テキスト ボックス 214"/>
        <xdr:cNvSpPr txBox="1"/>
      </xdr:nvSpPr>
      <xdr:spPr>
        <a:xfrm>
          <a:off x="3733800" y="1438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6192</xdr:rowOff>
    </xdr:from>
    <xdr:to>
      <xdr:col>15</xdr:col>
      <xdr:colOff>133350</xdr:colOff>
      <xdr:row>81</xdr:row>
      <xdr:rowOff>107792</xdr:rowOff>
    </xdr:to>
    <xdr:sp macro="" textlink="">
      <xdr:nvSpPr>
        <xdr:cNvPr id="216" name="楕円 215"/>
        <xdr:cNvSpPr/>
      </xdr:nvSpPr>
      <xdr:spPr>
        <a:xfrm>
          <a:off x="3175000" y="138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117969</xdr:rowOff>
    </xdr:from>
    <xdr:ext cx="762000" cy="259045"/>
    <xdr:sp macro="" textlink="">
      <xdr:nvSpPr>
        <xdr:cNvPr id="217" name="テキスト ボックス 216"/>
        <xdr:cNvSpPr txBox="1"/>
      </xdr:nvSpPr>
      <xdr:spPr>
        <a:xfrm>
          <a:off x="2844800" y="136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10433</xdr:rowOff>
    </xdr:from>
    <xdr:to>
      <xdr:col>11</xdr:col>
      <xdr:colOff>82550</xdr:colOff>
      <xdr:row>81</xdr:row>
      <xdr:rowOff>112033</xdr:rowOff>
    </xdr:to>
    <xdr:sp macro="" textlink="">
      <xdr:nvSpPr>
        <xdr:cNvPr id="218" name="楕円 217"/>
        <xdr:cNvSpPr/>
      </xdr:nvSpPr>
      <xdr:spPr>
        <a:xfrm>
          <a:off x="2286000" y="138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122210</xdr:rowOff>
    </xdr:from>
    <xdr:ext cx="762000" cy="259045"/>
    <xdr:sp macro="" textlink="">
      <xdr:nvSpPr>
        <xdr:cNvPr id="219" name="テキスト ボックス 218"/>
        <xdr:cNvSpPr txBox="1"/>
      </xdr:nvSpPr>
      <xdr:spPr>
        <a:xfrm>
          <a:off x="1955800" y="1366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53566</xdr:rowOff>
    </xdr:from>
    <xdr:to>
      <xdr:col>7</xdr:col>
      <xdr:colOff>31750</xdr:colOff>
      <xdr:row>81</xdr:row>
      <xdr:rowOff>155166</xdr:rowOff>
    </xdr:to>
    <xdr:sp macro="" textlink="">
      <xdr:nvSpPr>
        <xdr:cNvPr id="220" name="楕円 219"/>
        <xdr:cNvSpPr/>
      </xdr:nvSpPr>
      <xdr:spPr>
        <a:xfrm>
          <a:off x="1397000" y="13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165343</xdr:rowOff>
    </xdr:from>
    <xdr:ext cx="762000" cy="259045"/>
    <xdr:sp macro="" textlink="">
      <xdr:nvSpPr>
        <xdr:cNvPr id="221" name="テキスト ボックス 220"/>
        <xdr:cNvSpPr txBox="1"/>
      </xdr:nvSpPr>
      <xdr:spPr>
        <a:xfrm>
          <a:off x="1066800" y="13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年度に指数が低下した要因は、平成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日から実施した給与制度の総合見直しにより、地域手当を国と同水準に引上げ、これに伴い給料表の引下げを行ったことによるものである。類似団体内順位は低い状況にあるが、総合見直し及び平成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に実施した給与構造改革に伴い実施していた現給保障等を廃止したこと、及び、国が給料表の引上げ改定を実施したが本市は給料表の改定を実施しなかったことから、昨年度に比べ数値は改善されている。また、指数に影響を与えないが、特殊勤務手当などの諸手当を中心に見直しを進め、今後も引き続き給与の適正化に努め、人件費の削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121709</xdr:rowOff>
    </xdr:to>
    <xdr:cxnSp macro="">
      <xdr:nvCxnSpPr>
        <xdr:cNvPr id="255" name="直線コネクタ 254"/>
        <xdr:cNvCxnSpPr/>
      </xdr:nvCxnSpPr>
      <xdr:spPr>
        <a:xfrm flipV="1">
          <a:off x="16179800" y="148261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121709</xdr:rowOff>
    </xdr:to>
    <xdr:cxnSp macro="">
      <xdr:nvCxnSpPr>
        <xdr:cNvPr id="258" name="直線コネクタ 257"/>
        <xdr:cNvCxnSpPr/>
      </xdr:nvCxnSpPr>
      <xdr:spPr>
        <a:xfrm>
          <a:off x="15290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101600</xdr:rowOff>
    </xdr:to>
    <xdr:cxnSp macro="">
      <xdr:nvCxnSpPr>
        <xdr:cNvPr id="261" name="直線コネクタ 260"/>
        <xdr:cNvCxnSpPr/>
      </xdr:nvCxnSpPr>
      <xdr:spPr>
        <a:xfrm>
          <a:off x="14401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89</xdr:row>
      <xdr:rowOff>110066</xdr:rowOff>
    </xdr:to>
    <xdr:cxnSp macro="">
      <xdr:nvCxnSpPr>
        <xdr:cNvPr id="264" name="直線コネクタ 263"/>
        <xdr:cNvCxnSpPr/>
      </xdr:nvCxnSpPr>
      <xdr:spPr>
        <a:xfrm flipV="1">
          <a:off x="13512800" y="14806084"/>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4" name="楕円 273"/>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5"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6" name="楕円 275"/>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7" name="テキスト ボックス 276"/>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1" name="テキスト ボックス 280"/>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2" name="楕円 281"/>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3" name="テキスト ボックス 282"/>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年度までの</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次にわたる行財政改革プランの取組により、委託化、指定管理者制度の導入等の行政体制の再整備を行い、スリム化を図ることで、約</a:t>
          </a:r>
          <a:r>
            <a:rPr kumimoji="1" lang="en-US" altLang="ja-JP" sz="1000">
              <a:latin typeface="ＭＳ Ｐゴシック" panose="020B0600070205080204" pitchFamily="50" charset="-128"/>
              <a:ea typeface="ＭＳ Ｐゴシック" panose="020B0600070205080204" pitchFamily="50" charset="-128"/>
            </a:rPr>
            <a:t>3,000</a:t>
          </a:r>
          <a:r>
            <a:rPr kumimoji="1" lang="ja-JP" altLang="en-US" sz="1000">
              <a:latin typeface="ＭＳ Ｐゴシック" panose="020B0600070205080204" pitchFamily="50" charset="-128"/>
              <a:ea typeface="ＭＳ Ｐゴシック" panose="020B0600070205080204" pitchFamily="50" charset="-128"/>
            </a:rPr>
            <a:t>人の職員数を削減した。また、市役所内部の改革の推進に向け、平成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月に策定した「川崎市行財政運営に関する改革プログラム」に続き、平成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度を計画期間とする「川崎市行財政改革プログラム」を策定し、資源物収集、給食調理等の業務の委託化や、施設譲渡等の手法による公立保育所の民営化、指定管理者制度の更なる活用などに取り組んできた。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年度についても、平成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年度を計画期間とする「川崎市行財政改革第</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期プログラム」に基づき、引き続きこれまでの取組に加えて、障害者施設の廃止や生活環境事業所執行体制の見直し等による内部の業務改善による事務執行の効率化などにより、限りある人材を最大限に活用した組織の最適化に取り組む。</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150368</xdr:rowOff>
    </xdr:from>
    <xdr:to>
      <xdr:col>81</xdr:col>
      <xdr:colOff>44450</xdr:colOff>
      <xdr:row>64</xdr:row>
      <xdr:rowOff>167259</xdr:rowOff>
    </xdr:to>
    <xdr:cxnSp macro="">
      <xdr:nvCxnSpPr>
        <xdr:cNvPr id="316" name="直線コネクタ 315"/>
        <xdr:cNvCxnSpPr/>
      </xdr:nvCxnSpPr>
      <xdr:spPr>
        <a:xfrm flipV="1">
          <a:off x="16179800" y="11123168"/>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167259</xdr:rowOff>
    </xdr:from>
    <xdr:to>
      <xdr:col>77</xdr:col>
      <xdr:colOff>44450</xdr:colOff>
      <xdr:row>65</xdr:row>
      <xdr:rowOff>15113</xdr:rowOff>
    </xdr:to>
    <xdr:cxnSp macro="">
      <xdr:nvCxnSpPr>
        <xdr:cNvPr id="319" name="直線コネクタ 318"/>
        <xdr:cNvCxnSpPr/>
      </xdr:nvCxnSpPr>
      <xdr:spPr>
        <a:xfrm flipV="1">
          <a:off x="15290800" y="1114005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122047</xdr:rowOff>
    </xdr:from>
    <xdr:to>
      <xdr:col>72</xdr:col>
      <xdr:colOff>203200</xdr:colOff>
      <xdr:row>65</xdr:row>
      <xdr:rowOff>15113</xdr:rowOff>
    </xdr:to>
    <xdr:cxnSp macro="">
      <xdr:nvCxnSpPr>
        <xdr:cNvPr id="322" name="直線コネクタ 321"/>
        <xdr:cNvCxnSpPr/>
      </xdr:nvCxnSpPr>
      <xdr:spPr>
        <a:xfrm>
          <a:off x="14401800" y="10237597"/>
          <a:ext cx="889000" cy="9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122047</xdr:rowOff>
    </xdr:from>
    <xdr:to>
      <xdr:col>68</xdr:col>
      <xdr:colOff>152400</xdr:colOff>
      <xdr:row>59</xdr:row>
      <xdr:rowOff>146177</xdr:rowOff>
    </xdr:to>
    <xdr:cxnSp macro="">
      <xdr:nvCxnSpPr>
        <xdr:cNvPr id="325" name="直線コネクタ 324"/>
        <xdr:cNvCxnSpPr/>
      </xdr:nvCxnSpPr>
      <xdr:spPr>
        <a:xfrm flipV="1">
          <a:off x="13512800" y="102375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7" name="テキスト ボックス 326"/>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29" name="テキスト ボックス 328"/>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99568</xdr:rowOff>
    </xdr:from>
    <xdr:to>
      <xdr:col>81</xdr:col>
      <xdr:colOff>95250</xdr:colOff>
      <xdr:row>65</xdr:row>
      <xdr:rowOff>29718</xdr:rowOff>
    </xdr:to>
    <xdr:sp macro="" textlink="">
      <xdr:nvSpPr>
        <xdr:cNvPr id="335" name="楕円 334"/>
        <xdr:cNvSpPr/>
      </xdr:nvSpPr>
      <xdr:spPr>
        <a:xfrm>
          <a:off x="16967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116095</xdr:rowOff>
    </xdr:from>
    <xdr:ext cx="762000" cy="259045"/>
    <xdr:sp macro="" textlink="">
      <xdr:nvSpPr>
        <xdr:cNvPr id="336" name="定員管理の状況該当値テキスト"/>
        <xdr:cNvSpPr txBox="1"/>
      </xdr:nvSpPr>
      <xdr:spPr>
        <a:xfrm>
          <a:off x="171069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116459</xdr:rowOff>
    </xdr:from>
    <xdr:to>
      <xdr:col>77</xdr:col>
      <xdr:colOff>95250</xdr:colOff>
      <xdr:row>65</xdr:row>
      <xdr:rowOff>46609</xdr:rowOff>
    </xdr:to>
    <xdr:sp macro="" textlink="">
      <xdr:nvSpPr>
        <xdr:cNvPr id="337" name="楕円 336"/>
        <xdr:cNvSpPr/>
      </xdr:nvSpPr>
      <xdr:spPr>
        <a:xfrm>
          <a:off x="16129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56786</xdr:rowOff>
    </xdr:from>
    <xdr:ext cx="736600" cy="259045"/>
    <xdr:sp macro="" textlink="">
      <xdr:nvSpPr>
        <xdr:cNvPr id="338" name="テキスト ボックス 337"/>
        <xdr:cNvSpPr txBox="1"/>
      </xdr:nvSpPr>
      <xdr:spPr>
        <a:xfrm>
          <a:off x="15798800" y="10858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135763</xdr:rowOff>
    </xdr:from>
    <xdr:to>
      <xdr:col>73</xdr:col>
      <xdr:colOff>44450</xdr:colOff>
      <xdr:row>65</xdr:row>
      <xdr:rowOff>65913</xdr:rowOff>
    </xdr:to>
    <xdr:sp macro="" textlink="">
      <xdr:nvSpPr>
        <xdr:cNvPr id="339" name="楕円 338"/>
        <xdr:cNvSpPr/>
      </xdr:nvSpPr>
      <xdr:spPr>
        <a:xfrm>
          <a:off x="15240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76090</xdr:rowOff>
    </xdr:from>
    <xdr:ext cx="762000" cy="259045"/>
    <xdr:sp macro="" textlink="">
      <xdr:nvSpPr>
        <xdr:cNvPr id="340" name="テキスト ボックス 339"/>
        <xdr:cNvSpPr txBox="1"/>
      </xdr:nvSpPr>
      <xdr:spPr>
        <a:xfrm>
          <a:off x="14909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71247</xdr:rowOff>
    </xdr:from>
    <xdr:to>
      <xdr:col>68</xdr:col>
      <xdr:colOff>203200</xdr:colOff>
      <xdr:row>60</xdr:row>
      <xdr:rowOff>1397</xdr:rowOff>
    </xdr:to>
    <xdr:sp macro="" textlink="">
      <xdr:nvSpPr>
        <xdr:cNvPr id="341" name="楕円 340"/>
        <xdr:cNvSpPr/>
      </xdr:nvSpPr>
      <xdr:spPr>
        <a:xfrm>
          <a:off x="14351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157624</xdr:rowOff>
    </xdr:from>
    <xdr:ext cx="762000" cy="259045"/>
    <xdr:sp macro="" textlink="">
      <xdr:nvSpPr>
        <xdr:cNvPr id="342" name="テキスト ボックス 341"/>
        <xdr:cNvSpPr txBox="1"/>
      </xdr:nvSpPr>
      <xdr:spPr>
        <a:xfrm>
          <a:off x="14020800" y="102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95377</xdr:rowOff>
    </xdr:from>
    <xdr:to>
      <xdr:col>64</xdr:col>
      <xdr:colOff>152400</xdr:colOff>
      <xdr:row>60</xdr:row>
      <xdr:rowOff>25527</xdr:rowOff>
    </xdr:to>
    <xdr:sp macro="" textlink="">
      <xdr:nvSpPr>
        <xdr:cNvPr id="343" name="楕円 342"/>
        <xdr:cNvSpPr/>
      </xdr:nvSpPr>
      <xdr:spPr>
        <a:xfrm>
          <a:off x="13462000" y="102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10304</xdr:rowOff>
    </xdr:from>
    <xdr:ext cx="762000" cy="259045"/>
    <xdr:sp macro="" textlink="">
      <xdr:nvSpPr>
        <xdr:cNvPr id="344" name="テキスト ボックス 343"/>
        <xdr:cNvSpPr txBox="1"/>
      </xdr:nvSpPr>
      <xdr:spPr>
        <a:xfrm>
          <a:off x="131318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本市の実質公債費比率は、税収増による標準財政規模の増などにより低下傾向であったが、平成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年度は、税収増により標準財政規模が増した一方で、満期一括償還積立金の増等により比率は上昇した。本市では、平成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70555</xdr:rowOff>
    </xdr:to>
    <xdr:cxnSp macro="">
      <xdr:nvCxnSpPr>
        <xdr:cNvPr id="379" name="直線コネクタ 378"/>
        <xdr:cNvCxnSpPr/>
      </xdr:nvCxnSpPr>
      <xdr:spPr>
        <a:xfrm>
          <a:off x="16179800" y="670348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57150</xdr:rowOff>
    </xdr:to>
    <xdr:cxnSp macro="">
      <xdr:nvCxnSpPr>
        <xdr:cNvPr id="382" name="直線コネクタ 381"/>
        <xdr:cNvCxnSpPr/>
      </xdr:nvCxnSpPr>
      <xdr:spPr>
        <a:xfrm flipV="1">
          <a:off x="15290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97367</xdr:rowOff>
    </xdr:to>
    <xdr:cxnSp macro="">
      <xdr:nvCxnSpPr>
        <xdr:cNvPr id="385" name="直線コネクタ 384"/>
        <xdr:cNvCxnSpPr/>
      </xdr:nvCxnSpPr>
      <xdr:spPr>
        <a:xfrm flipV="1">
          <a:off x="14401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40</xdr:row>
      <xdr:rowOff>19755</xdr:rowOff>
    </xdr:to>
    <xdr:cxnSp macro="">
      <xdr:nvCxnSpPr>
        <xdr:cNvPr id="388" name="直線コネクタ 387"/>
        <xdr:cNvCxnSpPr/>
      </xdr:nvCxnSpPr>
      <xdr:spPr>
        <a:xfrm flipV="1">
          <a:off x="13512800" y="67839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98" name="楕円 397"/>
        <xdr:cNvSpPr/>
      </xdr:nvSpPr>
      <xdr:spPr>
        <a:xfrm>
          <a:off x="16967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36282</xdr:rowOff>
    </xdr:from>
    <xdr:ext cx="762000" cy="259045"/>
    <xdr:sp macro="" textlink="">
      <xdr:nvSpPr>
        <xdr:cNvPr id="399" name="公債費負担の状況該当値テキスト"/>
        <xdr:cNvSpPr txBox="1"/>
      </xdr:nvSpPr>
      <xdr:spPr>
        <a:xfrm>
          <a:off x="17106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0" name="楕円 399"/>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1" name="テキスト ボックス 400"/>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2" name="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4" name="楕円 403"/>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5" name="テキスト ボックス 404"/>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406" name="楕円 405"/>
        <xdr:cNvSpPr/>
      </xdr:nvSpPr>
      <xdr:spPr>
        <a:xfrm>
          <a:off x="13462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80732</xdr:rowOff>
    </xdr:from>
    <xdr:ext cx="762000" cy="259045"/>
    <xdr:sp macro="" textlink="">
      <xdr:nvSpPr>
        <xdr:cNvPr id="407" name="テキスト ボックス 406"/>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地方債現在高がおおよそ横ばいで推移しているものの、充当可能特定財源見込額や地方債現在高に係る基準財政需要額算入見込額の減等の影響により平成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年度以降は上昇傾向であったが、平成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年度は地方債現在高に係る基準財政需要額算入見込額が減少した一方で、標準税収入額の増により標準財政規模が増加し、比率は低下した。本市では、平成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81534</xdr:rowOff>
    </xdr:from>
    <xdr:to>
      <xdr:col>81</xdr:col>
      <xdr:colOff>44450</xdr:colOff>
      <xdr:row>19</xdr:row>
      <xdr:rowOff>91991</xdr:rowOff>
    </xdr:to>
    <xdr:cxnSp macro="">
      <xdr:nvCxnSpPr>
        <xdr:cNvPr id="441" name="直線コネクタ 440"/>
        <xdr:cNvCxnSpPr/>
      </xdr:nvCxnSpPr>
      <xdr:spPr>
        <a:xfrm flipV="1">
          <a:off x="16179800" y="3339084"/>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2" name="将来負担の状況平均値テキスト"/>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64643</xdr:rowOff>
    </xdr:from>
    <xdr:to>
      <xdr:col>77</xdr:col>
      <xdr:colOff>44450</xdr:colOff>
      <xdr:row>19</xdr:row>
      <xdr:rowOff>91991</xdr:rowOff>
    </xdr:to>
    <xdr:cxnSp macro="">
      <xdr:nvCxnSpPr>
        <xdr:cNvPr id="444" name="直線コネクタ 443"/>
        <xdr:cNvCxnSpPr/>
      </xdr:nvCxnSpPr>
      <xdr:spPr>
        <a:xfrm>
          <a:off x="15290800" y="332219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6" name="テキスト ボックス 445"/>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57404</xdr:rowOff>
    </xdr:from>
    <xdr:to>
      <xdr:col>72</xdr:col>
      <xdr:colOff>203200</xdr:colOff>
      <xdr:row>19</xdr:row>
      <xdr:rowOff>64643</xdr:rowOff>
    </xdr:to>
    <xdr:cxnSp macro="">
      <xdr:nvCxnSpPr>
        <xdr:cNvPr id="447" name="直線コネクタ 446"/>
        <xdr:cNvCxnSpPr/>
      </xdr:nvCxnSpPr>
      <xdr:spPr>
        <a:xfrm>
          <a:off x="14401800" y="33149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49" name="テキスト ボックス 448"/>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40513</xdr:rowOff>
    </xdr:from>
    <xdr:to>
      <xdr:col>68</xdr:col>
      <xdr:colOff>152400</xdr:colOff>
      <xdr:row>19</xdr:row>
      <xdr:rowOff>57404</xdr:rowOff>
    </xdr:to>
    <xdr:cxnSp macro="">
      <xdr:nvCxnSpPr>
        <xdr:cNvPr id="450" name="直線コネクタ 449"/>
        <xdr:cNvCxnSpPr/>
      </xdr:nvCxnSpPr>
      <xdr:spPr>
        <a:xfrm>
          <a:off x="13512800" y="32980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30734</xdr:rowOff>
    </xdr:from>
    <xdr:to>
      <xdr:col>81</xdr:col>
      <xdr:colOff>95250</xdr:colOff>
      <xdr:row>19</xdr:row>
      <xdr:rowOff>132334</xdr:rowOff>
    </xdr:to>
    <xdr:sp macro="" textlink="">
      <xdr:nvSpPr>
        <xdr:cNvPr id="460" name="楕円 459"/>
        <xdr:cNvSpPr/>
      </xdr:nvSpPr>
      <xdr:spPr>
        <a:xfrm>
          <a:off x="169672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2811</xdr:rowOff>
    </xdr:from>
    <xdr:ext cx="762000" cy="259045"/>
    <xdr:sp macro="" textlink="">
      <xdr:nvSpPr>
        <xdr:cNvPr id="461" name="将来負担の状況該当値テキスト"/>
        <xdr:cNvSpPr txBox="1"/>
      </xdr:nvSpPr>
      <xdr:spPr>
        <a:xfrm>
          <a:off x="17106900" y="326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41191</xdr:rowOff>
    </xdr:from>
    <xdr:to>
      <xdr:col>77</xdr:col>
      <xdr:colOff>95250</xdr:colOff>
      <xdr:row>19</xdr:row>
      <xdr:rowOff>142791</xdr:rowOff>
    </xdr:to>
    <xdr:sp macro="" textlink="">
      <xdr:nvSpPr>
        <xdr:cNvPr id="462" name="楕円 461"/>
        <xdr:cNvSpPr/>
      </xdr:nvSpPr>
      <xdr:spPr>
        <a:xfrm>
          <a:off x="161290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127568</xdr:rowOff>
    </xdr:from>
    <xdr:ext cx="736600" cy="259045"/>
    <xdr:sp macro="" textlink="">
      <xdr:nvSpPr>
        <xdr:cNvPr id="463" name="テキスト ボックス 462"/>
        <xdr:cNvSpPr txBox="1"/>
      </xdr:nvSpPr>
      <xdr:spPr>
        <a:xfrm>
          <a:off x="15798800" y="338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13843</xdr:rowOff>
    </xdr:from>
    <xdr:to>
      <xdr:col>73</xdr:col>
      <xdr:colOff>44450</xdr:colOff>
      <xdr:row>19</xdr:row>
      <xdr:rowOff>115443</xdr:rowOff>
    </xdr:to>
    <xdr:sp macro="" textlink="">
      <xdr:nvSpPr>
        <xdr:cNvPr id="464" name="楕円 463"/>
        <xdr:cNvSpPr/>
      </xdr:nvSpPr>
      <xdr:spPr>
        <a:xfrm>
          <a:off x="15240000" y="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100220</xdr:rowOff>
    </xdr:from>
    <xdr:ext cx="762000" cy="259045"/>
    <xdr:sp macro="" textlink="">
      <xdr:nvSpPr>
        <xdr:cNvPr id="465" name="テキスト ボックス 464"/>
        <xdr:cNvSpPr txBox="1"/>
      </xdr:nvSpPr>
      <xdr:spPr>
        <a:xfrm>
          <a:off x="14909800" y="33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6604</xdr:rowOff>
    </xdr:from>
    <xdr:to>
      <xdr:col>68</xdr:col>
      <xdr:colOff>203200</xdr:colOff>
      <xdr:row>19</xdr:row>
      <xdr:rowOff>108204</xdr:rowOff>
    </xdr:to>
    <xdr:sp macro="" textlink="">
      <xdr:nvSpPr>
        <xdr:cNvPr id="466" name="楕円 465"/>
        <xdr:cNvSpPr/>
      </xdr:nvSpPr>
      <xdr:spPr>
        <a:xfrm>
          <a:off x="14351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118381</xdr:rowOff>
    </xdr:from>
    <xdr:ext cx="762000" cy="259045"/>
    <xdr:sp macro="" textlink="">
      <xdr:nvSpPr>
        <xdr:cNvPr id="467" name="テキスト ボックス 466"/>
        <xdr:cNvSpPr txBox="1"/>
      </xdr:nvSpPr>
      <xdr:spPr>
        <a:xfrm>
          <a:off x="14020800" y="303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161163</xdr:rowOff>
    </xdr:from>
    <xdr:to>
      <xdr:col>64</xdr:col>
      <xdr:colOff>152400</xdr:colOff>
      <xdr:row>19</xdr:row>
      <xdr:rowOff>91313</xdr:rowOff>
    </xdr:to>
    <xdr:sp macro="" textlink="">
      <xdr:nvSpPr>
        <xdr:cNvPr id="468" name="楕円 467"/>
        <xdr:cNvSpPr/>
      </xdr:nvSpPr>
      <xdr:spPr>
        <a:xfrm>
          <a:off x="13462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101490</xdr:rowOff>
    </xdr:from>
    <xdr:ext cx="762000" cy="259045"/>
    <xdr:sp macro="" textlink="">
      <xdr:nvSpPr>
        <xdr:cNvPr id="469" name="テキスト ボックス 468"/>
        <xdr:cNvSpPr txBox="1"/>
      </xdr:nvSpPr>
      <xdr:spPr>
        <a:xfrm>
          <a:off x="13131800" y="30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これまでの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次にわたる行財政改革プランに基づく取組により、平成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人の職員を削減した。平成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年度は、人件費は増となっているものの、消費税率引上げの影響の平年度化による地方消費税交付金の増等により比率が低下した。平成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年度は、人件費は減となっているものの、経常一般財源の減により比率が増加した。平成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年度は、教職員数の増により人件費は増となっているものの、市税収入の増等による経常一般財源の増により比率が低下した。</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158750</xdr:rowOff>
    </xdr:to>
    <xdr:cxnSp macro="">
      <xdr:nvCxnSpPr>
        <xdr:cNvPr id="66" name="直線コネクタ 65"/>
        <xdr:cNvCxnSpPr/>
      </xdr:nvCxnSpPr>
      <xdr:spPr>
        <a:xfrm flipV="1">
          <a:off x="3987800" y="6756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39</xdr:row>
      <xdr:rowOff>158750</xdr:rowOff>
    </xdr:to>
    <xdr:cxnSp macro="">
      <xdr:nvCxnSpPr>
        <xdr:cNvPr id="69" name="直線コネクタ 68"/>
        <xdr:cNvCxnSpPr/>
      </xdr:nvCxnSpPr>
      <xdr:spPr>
        <a:xfrm>
          <a:off x="3098800" y="58547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34</xdr:row>
      <xdr:rowOff>25400</xdr:rowOff>
    </xdr:to>
    <xdr:cxnSp macro="">
      <xdr:nvCxnSpPr>
        <xdr:cNvPr id="72" name="直線コネクタ 71"/>
        <xdr:cNvCxnSpPr/>
      </xdr:nvCxnSpPr>
      <xdr:spPr>
        <a:xfrm>
          <a:off x="2209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34</xdr:row>
      <xdr:rowOff>25400</xdr:rowOff>
    </xdr:to>
    <xdr:cxnSp macro="">
      <xdr:nvCxnSpPr>
        <xdr:cNvPr id="75" name="直線コネクタ 74"/>
        <xdr:cNvCxnSpPr/>
      </xdr:nvCxnSpPr>
      <xdr:spPr>
        <a:xfrm flipV="1">
          <a:off x="1320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146050</xdr:rowOff>
    </xdr:from>
    <xdr:to>
      <xdr:col>15</xdr:col>
      <xdr:colOff>149225</xdr:colOff>
      <xdr:row>34</xdr:row>
      <xdr:rowOff>76200</xdr:rowOff>
    </xdr:to>
    <xdr:sp macro="" textlink="">
      <xdr:nvSpPr>
        <xdr:cNvPr id="89" name="楕円 88"/>
        <xdr:cNvSpPr/>
      </xdr:nvSpPr>
      <xdr:spPr>
        <a:xfrm>
          <a:off x="3048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60977</xdr:rowOff>
    </xdr:from>
    <xdr:ext cx="762000" cy="259045"/>
    <xdr:sp macro="" textlink="">
      <xdr:nvSpPr>
        <xdr:cNvPr id="90" name="テキスト ボックス 89"/>
        <xdr:cNvSpPr txBox="1"/>
      </xdr:nvSpPr>
      <xdr:spPr>
        <a:xfrm>
          <a:off x="2717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1" name="楕円 90"/>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92" name="テキスト ボックス 91"/>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146050</xdr:rowOff>
    </xdr:from>
    <xdr:to>
      <xdr:col>6</xdr:col>
      <xdr:colOff>171450</xdr:colOff>
      <xdr:row>34</xdr:row>
      <xdr:rowOff>76200</xdr:rowOff>
    </xdr:to>
    <xdr:sp macro="" textlink="">
      <xdr:nvSpPr>
        <xdr:cNvPr id="93" name="楕円 92"/>
        <xdr:cNvSpPr/>
      </xdr:nvSpPr>
      <xdr:spPr>
        <a:xfrm>
          <a:off x="1270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60977</xdr:rowOff>
    </xdr:from>
    <xdr:ext cx="762000" cy="259045"/>
    <xdr:sp macro="" textlink="">
      <xdr:nvSpPr>
        <xdr:cNvPr id="94" name="テキスト ボックス 93"/>
        <xdr:cNvSpPr txBox="1"/>
      </xdr:nvSpPr>
      <xdr:spPr>
        <a:xfrm>
          <a:off x="939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年度は、緊急雇用創出事業費の終了等による委託費の減等により比率が低下した。平成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年度は、Ｂ型肝炎ウイルス感染症予防接種の開始やごみ収集業務の委託範囲の拡大の影響等及び経常一般財源の減により比率が上昇した。平成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年度は、中学校完全給食実施の影響等により経常充当一財は増となったが、県費負担教職員の市費移管の影響による経常一般財源が増加したことにより、比率が低下した。平成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年度は、市税収入の増等による経常一般財源が増した一方で、中学校完全給食実施の通年化したこと等により比率が上昇した。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152400</xdr:rowOff>
    </xdr:from>
    <xdr:to>
      <xdr:col>82</xdr:col>
      <xdr:colOff>107950</xdr:colOff>
      <xdr:row>19</xdr:row>
      <xdr:rowOff>19050</xdr:rowOff>
    </xdr:to>
    <xdr:cxnSp macro="">
      <xdr:nvCxnSpPr>
        <xdr:cNvPr id="127" name="直線コネクタ 126"/>
        <xdr:cNvCxnSpPr/>
      </xdr:nvCxnSpPr>
      <xdr:spPr>
        <a:xfrm>
          <a:off x="15671800" y="323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146050</xdr:rowOff>
    </xdr:to>
    <xdr:cxnSp macro="">
      <xdr:nvCxnSpPr>
        <xdr:cNvPr id="130" name="直線コネクタ 129"/>
        <xdr:cNvCxnSpPr/>
      </xdr:nvCxnSpPr>
      <xdr:spPr>
        <a:xfrm flipV="1">
          <a:off x="14782800" y="3238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2" name="テキスト ボックス 131"/>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146050</xdr:rowOff>
    </xdr:to>
    <xdr:cxnSp macro="">
      <xdr:nvCxnSpPr>
        <xdr:cNvPr id="133" name="直線コネクタ 132"/>
        <xdr:cNvCxnSpPr/>
      </xdr:nvCxnSpPr>
      <xdr:spPr>
        <a:xfrm>
          <a:off x="13893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20</xdr:row>
      <xdr:rowOff>12700</xdr:rowOff>
    </xdr:to>
    <xdr:cxnSp macro="">
      <xdr:nvCxnSpPr>
        <xdr:cNvPr id="136" name="直線コネクタ 135"/>
        <xdr:cNvCxnSpPr/>
      </xdr:nvCxnSpPr>
      <xdr:spPr>
        <a:xfrm flipV="1">
          <a:off x="13004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8" name="テキスト ボックス 137"/>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0" name="テキスト ボックス 139"/>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139700</xdr:rowOff>
    </xdr:from>
    <xdr:to>
      <xdr:col>82</xdr:col>
      <xdr:colOff>158750</xdr:colOff>
      <xdr:row>19</xdr:row>
      <xdr:rowOff>69850</xdr:rowOff>
    </xdr:to>
    <xdr:sp macro="" textlink="">
      <xdr:nvSpPr>
        <xdr:cNvPr id="146" name="楕円 145"/>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111777</xdr:rowOff>
    </xdr:from>
    <xdr:ext cx="762000" cy="259045"/>
    <xdr:sp macro="" textlink="">
      <xdr:nvSpPr>
        <xdr:cNvPr id="147" name="物件費該当値テキスト"/>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8" name="楕円 147"/>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9" name="テキスト ボックス 148"/>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50" name="楕円 149"/>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1" name="テキスト ボックス 150"/>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5" name="テキスト ボックス 154"/>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保育所の待機児童対策などの子育て支援施策の強化や障害福祉サービスの利用者の増等により比率は上昇傾向にある。平成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年度は児童福祉費及び社会福祉費の増により上昇したが、平成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年度は、児童福祉費及び社会福祉費の増により経常充当一財は増となった一方で、県費負担教職員の市費移管の影響による経常一般財源が増加したことにより、比率が低下した。平成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年度は、市税収入の増等による経常一般財源が増した一方で、児童福祉費及び社会福祉費が増したことにより比率が上昇した。</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60</xdr:row>
      <xdr:rowOff>143328</xdr:rowOff>
    </xdr:to>
    <xdr:cxnSp macro="">
      <xdr:nvCxnSpPr>
        <xdr:cNvPr id="190" name="直線コネクタ 189"/>
        <xdr:cNvCxnSpPr/>
      </xdr:nvCxnSpPr>
      <xdr:spPr>
        <a:xfrm>
          <a:off x="3987800" y="10397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62</xdr:row>
      <xdr:rowOff>29028</xdr:rowOff>
    </xdr:to>
    <xdr:cxnSp macro="">
      <xdr:nvCxnSpPr>
        <xdr:cNvPr id="193" name="直線コネクタ 192"/>
        <xdr:cNvCxnSpPr/>
      </xdr:nvCxnSpPr>
      <xdr:spPr>
        <a:xfrm flipV="1">
          <a:off x="3098800" y="10397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5" name="テキスト ボックス 194"/>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37193</xdr:rowOff>
    </xdr:from>
    <xdr:to>
      <xdr:col>15</xdr:col>
      <xdr:colOff>98425</xdr:colOff>
      <xdr:row>62</xdr:row>
      <xdr:rowOff>29028</xdr:rowOff>
    </xdr:to>
    <xdr:cxnSp macro="">
      <xdr:nvCxnSpPr>
        <xdr:cNvPr id="196" name="直線コネクタ 195"/>
        <xdr:cNvCxnSpPr/>
      </xdr:nvCxnSpPr>
      <xdr:spPr>
        <a:xfrm>
          <a:off x="2209800" y="10495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61</xdr:row>
      <xdr:rowOff>37193</xdr:rowOff>
    </xdr:to>
    <xdr:cxnSp macro="">
      <xdr:nvCxnSpPr>
        <xdr:cNvPr id="199" name="直線コネクタ 198"/>
        <xdr:cNvCxnSpPr/>
      </xdr:nvCxnSpPr>
      <xdr:spPr>
        <a:xfrm>
          <a:off x="1320800" y="10462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1" name="テキスト ボックス 200"/>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3" name="テキスト ボックス 202"/>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9" name="楕円 208"/>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xdr:rowOff>
    </xdr:from>
    <xdr:ext cx="762000" cy="259045"/>
    <xdr:sp macro="" textlink="">
      <xdr:nvSpPr>
        <xdr:cNvPr id="210"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11" name="楕円 210"/>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2" name="テキスト ボックス 211"/>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149678</xdr:rowOff>
    </xdr:from>
    <xdr:to>
      <xdr:col>15</xdr:col>
      <xdr:colOff>149225</xdr:colOff>
      <xdr:row>62</xdr:row>
      <xdr:rowOff>79828</xdr:rowOff>
    </xdr:to>
    <xdr:sp macro="" textlink="">
      <xdr:nvSpPr>
        <xdr:cNvPr id="213" name="楕円 212"/>
        <xdr:cNvSpPr/>
      </xdr:nvSpPr>
      <xdr:spPr>
        <a:xfrm>
          <a:off x="3048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64605</xdr:rowOff>
    </xdr:from>
    <xdr:ext cx="762000" cy="259045"/>
    <xdr:sp macro="" textlink="">
      <xdr:nvSpPr>
        <xdr:cNvPr id="214" name="テキスト ボックス 213"/>
        <xdr:cNvSpPr txBox="1"/>
      </xdr:nvSpPr>
      <xdr:spPr>
        <a:xfrm>
          <a:off x="2717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157843</xdr:rowOff>
    </xdr:from>
    <xdr:to>
      <xdr:col>11</xdr:col>
      <xdr:colOff>60325</xdr:colOff>
      <xdr:row>61</xdr:row>
      <xdr:rowOff>87993</xdr:rowOff>
    </xdr:to>
    <xdr:sp macro="" textlink="">
      <xdr:nvSpPr>
        <xdr:cNvPr id="215" name="楕円 214"/>
        <xdr:cNvSpPr/>
      </xdr:nvSpPr>
      <xdr:spPr>
        <a:xfrm>
          <a:off x="2159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72770</xdr:rowOff>
    </xdr:from>
    <xdr:ext cx="762000" cy="259045"/>
    <xdr:sp macro="" textlink="">
      <xdr:nvSpPr>
        <xdr:cNvPr id="216" name="テキスト ボックス 215"/>
        <xdr:cNvSpPr txBox="1"/>
      </xdr:nvSpPr>
      <xdr:spPr>
        <a:xfrm>
          <a:off x="1828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7" name="楕円 216"/>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18" name="テキスト ボックス 217"/>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医療費や介護サービス費の増により後期高齢者医療事業特別会計及び介護保険事業特別会計への繰出金が毎年増加していることから比率は上昇傾向にあったが、平成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年度は、県費負担教職員の市費移管の影響による経常一般財源が増加したことにより、比率が低下した。平成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年度は、医療費や介護サービス費の増により後期高齢者医療事業特別会計及び介護保険事業特別会計への繰出金が増加したことにより比率は上昇した。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31750</xdr:rowOff>
    </xdr:from>
    <xdr:to>
      <xdr:col>82</xdr:col>
      <xdr:colOff>107950</xdr:colOff>
      <xdr:row>53</xdr:row>
      <xdr:rowOff>69850</xdr:rowOff>
    </xdr:to>
    <xdr:cxnSp macro="">
      <xdr:nvCxnSpPr>
        <xdr:cNvPr id="251" name="直線コネクタ 250"/>
        <xdr:cNvCxnSpPr/>
      </xdr:nvCxnSpPr>
      <xdr:spPr>
        <a:xfrm>
          <a:off x="15671800" y="911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31750</xdr:rowOff>
    </xdr:from>
    <xdr:to>
      <xdr:col>78</xdr:col>
      <xdr:colOff>69850</xdr:colOff>
      <xdr:row>54</xdr:row>
      <xdr:rowOff>31750</xdr:rowOff>
    </xdr:to>
    <xdr:cxnSp macro="">
      <xdr:nvCxnSpPr>
        <xdr:cNvPr id="254" name="直線コネクタ 253"/>
        <xdr:cNvCxnSpPr/>
      </xdr:nvCxnSpPr>
      <xdr:spPr>
        <a:xfrm flipV="1">
          <a:off x="14782800" y="911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6" name="テキスト ボックス 255"/>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54</xdr:row>
      <xdr:rowOff>31750</xdr:rowOff>
    </xdr:to>
    <xdr:cxnSp macro="">
      <xdr:nvCxnSpPr>
        <xdr:cNvPr id="257" name="直線コネクタ 256"/>
        <xdr:cNvCxnSpPr/>
      </xdr:nvCxnSpPr>
      <xdr:spPr>
        <a:xfrm>
          <a:off x="13893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59" name="テキスト ボックス 258"/>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53</xdr:row>
      <xdr:rowOff>165100</xdr:rowOff>
    </xdr:to>
    <xdr:cxnSp macro="">
      <xdr:nvCxnSpPr>
        <xdr:cNvPr id="260" name="直線コネクタ 259"/>
        <xdr:cNvCxnSpPr/>
      </xdr:nvCxnSpPr>
      <xdr:spPr>
        <a:xfrm>
          <a:off x="13004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2" name="テキスト ボックス 261"/>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0" name="楕円 269"/>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71"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152400</xdr:rowOff>
    </xdr:from>
    <xdr:to>
      <xdr:col>78</xdr:col>
      <xdr:colOff>120650</xdr:colOff>
      <xdr:row>53</xdr:row>
      <xdr:rowOff>82550</xdr:rowOff>
    </xdr:to>
    <xdr:sp macro="" textlink="">
      <xdr:nvSpPr>
        <xdr:cNvPr id="272" name="楕円 271"/>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92727</xdr:rowOff>
    </xdr:from>
    <xdr:ext cx="736600" cy="259045"/>
    <xdr:sp macro="" textlink="">
      <xdr:nvSpPr>
        <xdr:cNvPr id="273" name="テキスト ボックス 272"/>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152400</xdr:rowOff>
    </xdr:from>
    <xdr:to>
      <xdr:col>74</xdr:col>
      <xdr:colOff>31750</xdr:colOff>
      <xdr:row>54</xdr:row>
      <xdr:rowOff>82550</xdr:rowOff>
    </xdr:to>
    <xdr:sp macro="" textlink="">
      <xdr:nvSpPr>
        <xdr:cNvPr id="274" name="楕円 273"/>
        <xdr:cNvSpPr/>
      </xdr:nvSpPr>
      <xdr:spPr>
        <a:xfrm>
          <a:off x="14732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92727</xdr:rowOff>
    </xdr:from>
    <xdr:ext cx="762000" cy="259045"/>
    <xdr:sp macro="" textlink="">
      <xdr:nvSpPr>
        <xdr:cNvPr id="275" name="テキスト ボックス 274"/>
        <xdr:cNvSpPr txBox="1"/>
      </xdr:nvSpPr>
      <xdr:spPr>
        <a:xfrm>
          <a:off x="14401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76" name="楕円 275"/>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77" name="テキスト ボックス 276"/>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78" name="楕円 277"/>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79" name="テキスト ボックス 278"/>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年度は、下水道事業会計におけ雨水処理負担金等の減及び消費税引上げの平年度化による地方消費税交付金の増等による税収の増により比率が低下した。平成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年度は、下水道事業会計における雨水処理負担金等の減等により比率が低下した。平成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年度は、経常充当一財は防災関係補助金の対象経費の減等により微減となったが、県費負担教職員の市費移管の影響による経常一般財源が増加したことにより、比率が低下した。平成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年度は、経常充当一財が概ね横ばいである一方で、市税収入の増等による経常一般財源が増加したことにより比率は低下した。</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12700</xdr:rowOff>
    </xdr:from>
    <xdr:to>
      <xdr:col>82</xdr:col>
      <xdr:colOff>107950</xdr:colOff>
      <xdr:row>37</xdr:row>
      <xdr:rowOff>50800</xdr:rowOff>
    </xdr:to>
    <xdr:cxnSp macro="">
      <xdr:nvCxnSpPr>
        <xdr:cNvPr id="312" name="直線コネクタ 311"/>
        <xdr:cNvCxnSpPr/>
      </xdr:nvCxnSpPr>
      <xdr:spPr>
        <a:xfrm flipV="1">
          <a:off x="15671800" y="6356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3"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38</xdr:row>
      <xdr:rowOff>127000</xdr:rowOff>
    </xdr:to>
    <xdr:cxnSp macro="">
      <xdr:nvCxnSpPr>
        <xdr:cNvPr id="315" name="直線コネクタ 314"/>
        <xdr:cNvCxnSpPr/>
      </xdr:nvCxnSpPr>
      <xdr:spPr>
        <a:xfrm flipV="1">
          <a:off x="14782800" y="6394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146050</xdr:rowOff>
    </xdr:to>
    <xdr:cxnSp macro="">
      <xdr:nvCxnSpPr>
        <xdr:cNvPr id="318" name="直線コネクタ 317"/>
        <xdr:cNvCxnSpPr/>
      </xdr:nvCxnSpPr>
      <xdr:spPr>
        <a:xfrm flipV="1">
          <a:off x="13893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146050</xdr:rowOff>
    </xdr:from>
    <xdr:to>
      <xdr:col>69</xdr:col>
      <xdr:colOff>92075</xdr:colOff>
      <xdr:row>39</xdr:row>
      <xdr:rowOff>107950</xdr:rowOff>
    </xdr:to>
    <xdr:cxnSp macro="">
      <xdr:nvCxnSpPr>
        <xdr:cNvPr id="321" name="直線コネクタ 320"/>
        <xdr:cNvCxnSpPr/>
      </xdr:nvCxnSpPr>
      <xdr:spPr>
        <a:xfrm flipV="1">
          <a:off x="13004800" y="6661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149877</xdr:rowOff>
    </xdr:from>
    <xdr:ext cx="762000" cy="259045"/>
    <xdr:sp macro="" textlink="">
      <xdr:nvSpPr>
        <xdr:cNvPr id="325" name="テキスト ボックス 324"/>
        <xdr:cNvSpPr txBox="1"/>
      </xdr:nvSpPr>
      <xdr:spPr>
        <a:xfrm>
          <a:off x="12623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331" name="楕円 330"/>
        <xdr:cNvSpPr/>
      </xdr:nvSpPr>
      <xdr:spPr>
        <a:xfrm>
          <a:off x="16459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149877</xdr:rowOff>
    </xdr:from>
    <xdr:ext cx="762000" cy="259045"/>
    <xdr:sp macro="" textlink="">
      <xdr:nvSpPr>
        <xdr:cNvPr id="332" name="補助費等該当値テキスト"/>
        <xdr:cNvSpPr txBox="1"/>
      </xdr:nvSpPr>
      <xdr:spPr>
        <a:xfrm>
          <a:off x="165989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0</xdr:rowOff>
    </xdr:from>
    <xdr:to>
      <xdr:col>78</xdr:col>
      <xdr:colOff>120650</xdr:colOff>
      <xdr:row>37</xdr:row>
      <xdr:rowOff>101600</xdr:rowOff>
    </xdr:to>
    <xdr:sp macro="" textlink="">
      <xdr:nvSpPr>
        <xdr:cNvPr id="333" name="楕円 332"/>
        <xdr:cNvSpPr/>
      </xdr:nvSpPr>
      <xdr:spPr>
        <a:xfrm>
          <a:off x="15621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111777</xdr:rowOff>
    </xdr:from>
    <xdr:ext cx="736600" cy="259045"/>
    <xdr:sp macro="" textlink="">
      <xdr:nvSpPr>
        <xdr:cNvPr id="334" name="テキスト ボックス 333"/>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5" name="楕円 334"/>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16527</xdr:rowOff>
    </xdr:from>
    <xdr:ext cx="762000" cy="259045"/>
    <xdr:sp macro="" textlink="">
      <xdr:nvSpPr>
        <xdr:cNvPr id="336" name="テキスト ボックス 335"/>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95250</xdr:rowOff>
    </xdr:from>
    <xdr:to>
      <xdr:col>69</xdr:col>
      <xdr:colOff>142875</xdr:colOff>
      <xdr:row>39</xdr:row>
      <xdr:rowOff>25400</xdr:rowOff>
    </xdr:to>
    <xdr:sp macro="" textlink="">
      <xdr:nvSpPr>
        <xdr:cNvPr id="337" name="楕円 336"/>
        <xdr:cNvSpPr/>
      </xdr:nvSpPr>
      <xdr:spPr>
        <a:xfrm>
          <a:off x="13843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35577</xdr:rowOff>
    </xdr:from>
    <xdr:ext cx="762000" cy="259045"/>
    <xdr:sp macro="" textlink="">
      <xdr:nvSpPr>
        <xdr:cNvPr id="338" name="テキスト ボックス 337"/>
        <xdr:cNvSpPr txBox="1"/>
      </xdr:nvSpPr>
      <xdr:spPr>
        <a:xfrm>
          <a:off x="13512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39" name="楕円 338"/>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40" name="テキスト ボックス 339"/>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年度は、公債費の増があったものの、消費税引上げの平年度化による地方消費税交付金の増等による税収の増により比率が低下している。平成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年度は、公債費の微増に加え、経常一般財源の減により比率が上昇した。平成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年度は、経常充当一財は増となったが、、県費負担教職員の市費移管の影響による経常一般財源が増加したことにより、比率が低下した。平成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経常充当一財が減し、市税収入の増等による経常一般財源が増したことにより比率は低下した。今後は庁舎建替え事業等により投資的経費が増加する見込みであるが、市債発行にあたっては、実質公債費比率や市債現在高に留意しながら、適正な活用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94343</xdr:rowOff>
    </xdr:from>
    <xdr:to>
      <xdr:col>24</xdr:col>
      <xdr:colOff>25400</xdr:colOff>
      <xdr:row>77</xdr:row>
      <xdr:rowOff>4536</xdr:rowOff>
    </xdr:to>
    <xdr:cxnSp macro="">
      <xdr:nvCxnSpPr>
        <xdr:cNvPr id="375" name="直線コネクタ 374"/>
        <xdr:cNvCxnSpPr/>
      </xdr:nvCxnSpPr>
      <xdr:spPr>
        <a:xfrm flipV="1">
          <a:off x="3987800" y="131245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6"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4536</xdr:rowOff>
    </xdr:from>
    <xdr:to>
      <xdr:col>19</xdr:col>
      <xdr:colOff>187325</xdr:colOff>
      <xdr:row>79</xdr:row>
      <xdr:rowOff>86179</xdr:rowOff>
    </xdr:to>
    <xdr:cxnSp macro="">
      <xdr:nvCxnSpPr>
        <xdr:cNvPr id="378" name="直線コネクタ 377"/>
        <xdr:cNvCxnSpPr/>
      </xdr:nvCxnSpPr>
      <xdr:spPr>
        <a:xfrm flipV="1">
          <a:off x="3098800" y="1320618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0" name="テキスト ボックス 379"/>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79</xdr:row>
      <xdr:rowOff>86179</xdr:rowOff>
    </xdr:to>
    <xdr:cxnSp macro="">
      <xdr:nvCxnSpPr>
        <xdr:cNvPr id="381" name="直線コネクタ 380"/>
        <xdr:cNvCxnSpPr/>
      </xdr:nvCxnSpPr>
      <xdr:spPr>
        <a:xfrm>
          <a:off x="2209800" y="13532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3" name="テキスト ボックス 382"/>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20864</xdr:rowOff>
    </xdr:to>
    <xdr:cxnSp macro="">
      <xdr:nvCxnSpPr>
        <xdr:cNvPr id="384" name="直線コネクタ 383"/>
        <xdr:cNvCxnSpPr/>
      </xdr:nvCxnSpPr>
      <xdr:spPr>
        <a:xfrm flipV="1">
          <a:off x="1320800" y="1353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6" name="テキスト ボックス 385"/>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88" name="テキスト ボックス 387"/>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43543</xdr:rowOff>
    </xdr:from>
    <xdr:to>
      <xdr:col>24</xdr:col>
      <xdr:colOff>76200</xdr:colOff>
      <xdr:row>76</xdr:row>
      <xdr:rowOff>145143</xdr:rowOff>
    </xdr:to>
    <xdr:sp macro="" textlink="">
      <xdr:nvSpPr>
        <xdr:cNvPr id="394" name="楕円 393"/>
        <xdr:cNvSpPr/>
      </xdr:nvSpPr>
      <xdr:spPr>
        <a:xfrm>
          <a:off x="47752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60070</xdr:rowOff>
    </xdr:from>
    <xdr:ext cx="762000" cy="259045"/>
    <xdr:sp macro="" textlink="">
      <xdr:nvSpPr>
        <xdr:cNvPr id="395" name="公債費該当値テキスト"/>
        <xdr:cNvSpPr txBox="1"/>
      </xdr:nvSpPr>
      <xdr:spPr>
        <a:xfrm>
          <a:off x="4914900" y="1291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96" name="楕円 395"/>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97" name="テキスト ボックス 396"/>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398" name="楕円 397"/>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147156</xdr:rowOff>
    </xdr:from>
    <xdr:ext cx="762000" cy="259045"/>
    <xdr:sp macro="" textlink="">
      <xdr:nvSpPr>
        <xdr:cNvPr id="399" name="テキスト ボックス 398"/>
        <xdr:cNvSpPr txBox="1"/>
      </xdr:nvSpPr>
      <xdr:spPr>
        <a:xfrm>
          <a:off x="2717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400" name="楕円 399"/>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49184</xdr:rowOff>
    </xdr:from>
    <xdr:ext cx="762000" cy="259045"/>
    <xdr:sp macro="" textlink="">
      <xdr:nvSpPr>
        <xdr:cNvPr id="401" name="テキスト ボックス 400"/>
        <xdr:cNvSpPr txBox="1"/>
      </xdr:nvSpPr>
      <xdr:spPr>
        <a:xfrm>
          <a:off x="1828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402" name="楕円 401"/>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403" name="テキスト ボックス 402"/>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年度は、保育受け入れ枠の拡大等による扶助費の増加があったが、消費税引上げの平年度化による地方消費税交付金の増等による税収の増により比率が低下した。平成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年度は、保育所の待機児童対策などの子育て支援施策の強化や障害福祉サービスの利用者の増等による扶助費の増及び経常一般財源の減により比率が上昇した。平成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年度は教職員数の増により人件費は増となっているものの、市税収入の増等による経常一般財源の増により比率が低下した。</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3" name="直線コネクタ 432"/>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4"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5" name="直線コネクタ 434"/>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6"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7" name="直線コネクタ 436"/>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121557</xdr:rowOff>
    </xdr:from>
    <xdr:to>
      <xdr:col>82</xdr:col>
      <xdr:colOff>107950</xdr:colOff>
      <xdr:row>80</xdr:row>
      <xdr:rowOff>143329</xdr:rowOff>
    </xdr:to>
    <xdr:cxnSp macro="">
      <xdr:nvCxnSpPr>
        <xdr:cNvPr id="438" name="直線コネクタ 437"/>
        <xdr:cNvCxnSpPr/>
      </xdr:nvCxnSpPr>
      <xdr:spPr>
        <a:xfrm flipV="1">
          <a:off x="15671800" y="138375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39"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0" name="フローチャート: 判断 439"/>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20864</xdr:rowOff>
    </xdr:from>
    <xdr:to>
      <xdr:col>78</xdr:col>
      <xdr:colOff>69850</xdr:colOff>
      <xdr:row>80</xdr:row>
      <xdr:rowOff>143329</xdr:rowOff>
    </xdr:to>
    <xdr:cxnSp macro="">
      <xdr:nvCxnSpPr>
        <xdr:cNvPr id="441" name="直線コネクタ 440"/>
        <xdr:cNvCxnSpPr/>
      </xdr:nvCxnSpPr>
      <xdr:spPr>
        <a:xfrm>
          <a:off x="14782800" y="135654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2" name="フローチャート: 判断 441"/>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3" name="テキスト ボックス 442"/>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79</xdr:row>
      <xdr:rowOff>20864</xdr:rowOff>
    </xdr:to>
    <xdr:cxnSp macro="">
      <xdr:nvCxnSpPr>
        <xdr:cNvPr id="444" name="直線コネクタ 443"/>
        <xdr:cNvCxnSpPr/>
      </xdr:nvCxnSpPr>
      <xdr:spPr>
        <a:xfrm>
          <a:off x="13893800" y="133368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5" name="フローチャート: 判断 444"/>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6" name="テキスト ボックス 445"/>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135164</xdr:rowOff>
    </xdr:from>
    <xdr:to>
      <xdr:col>69</xdr:col>
      <xdr:colOff>92075</xdr:colOff>
      <xdr:row>78</xdr:row>
      <xdr:rowOff>159657</xdr:rowOff>
    </xdr:to>
    <xdr:cxnSp macro="">
      <xdr:nvCxnSpPr>
        <xdr:cNvPr id="447" name="直線コネクタ 446"/>
        <xdr:cNvCxnSpPr/>
      </xdr:nvCxnSpPr>
      <xdr:spPr>
        <a:xfrm flipV="1">
          <a:off x="13004800" y="13336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8" name="フローチャート: 判断 447"/>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49" name="テキスト ボックス 448"/>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0" name="フローチャート: 判断 449"/>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1" name="テキスト ボックス 450"/>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70757</xdr:rowOff>
    </xdr:from>
    <xdr:to>
      <xdr:col>82</xdr:col>
      <xdr:colOff>158750</xdr:colOff>
      <xdr:row>81</xdr:row>
      <xdr:rowOff>907</xdr:rowOff>
    </xdr:to>
    <xdr:sp macro="" textlink="">
      <xdr:nvSpPr>
        <xdr:cNvPr id="457" name="楕円 456"/>
        <xdr:cNvSpPr/>
      </xdr:nvSpPr>
      <xdr:spPr>
        <a:xfrm>
          <a:off x="164592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42834</xdr:rowOff>
    </xdr:from>
    <xdr:ext cx="762000" cy="259045"/>
    <xdr:sp macro="" textlink="">
      <xdr:nvSpPr>
        <xdr:cNvPr id="458" name="公債費以外該当値テキスト"/>
        <xdr:cNvSpPr txBox="1"/>
      </xdr:nvSpPr>
      <xdr:spPr>
        <a:xfrm>
          <a:off x="16598900" y="1375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92529</xdr:rowOff>
    </xdr:from>
    <xdr:to>
      <xdr:col>78</xdr:col>
      <xdr:colOff>120650</xdr:colOff>
      <xdr:row>81</xdr:row>
      <xdr:rowOff>22679</xdr:rowOff>
    </xdr:to>
    <xdr:sp macro="" textlink="">
      <xdr:nvSpPr>
        <xdr:cNvPr id="459" name="楕円 458"/>
        <xdr:cNvSpPr/>
      </xdr:nvSpPr>
      <xdr:spPr>
        <a:xfrm>
          <a:off x="15621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7456</xdr:rowOff>
    </xdr:from>
    <xdr:ext cx="736600" cy="259045"/>
    <xdr:sp macro="" textlink="">
      <xdr:nvSpPr>
        <xdr:cNvPr id="460" name="テキスト ボックス 459"/>
        <xdr:cNvSpPr txBox="1"/>
      </xdr:nvSpPr>
      <xdr:spPr>
        <a:xfrm>
          <a:off x="15290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141514</xdr:rowOff>
    </xdr:from>
    <xdr:to>
      <xdr:col>74</xdr:col>
      <xdr:colOff>31750</xdr:colOff>
      <xdr:row>79</xdr:row>
      <xdr:rowOff>71664</xdr:rowOff>
    </xdr:to>
    <xdr:sp macro="" textlink="">
      <xdr:nvSpPr>
        <xdr:cNvPr id="461" name="楕円 460"/>
        <xdr:cNvSpPr/>
      </xdr:nvSpPr>
      <xdr:spPr>
        <a:xfrm>
          <a:off x="14732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62" name="テキスト ボックス 461"/>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84364</xdr:rowOff>
    </xdr:from>
    <xdr:to>
      <xdr:col>69</xdr:col>
      <xdr:colOff>142875</xdr:colOff>
      <xdr:row>78</xdr:row>
      <xdr:rowOff>14514</xdr:rowOff>
    </xdr:to>
    <xdr:sp macro="" textlink="">
      <xdr:nvSpPr>
        <xdr:cNvPr id="463" name="楕円 462"/>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64" name="テキスト ボックス 463"/>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108857</xdr:rowOff>
    </xdr:from>
    <xdr:to>
      <xdr:col>65</xdr:col>
      <xdr:colOff>53975</xdr:colOff>
      <xdr:row>79</xdr:row>
      <xdr:rowOff>39007</xdr:rowOff>
    </xdr:to>
    <xdr:sp macro="" textlink="">
      <xdr:nvSpPr>
        <xdr:cNvPr id="465" name="楕円 464"/>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23784</xdr:rowOff>
    </xdr:from>
    <xdr:ext cx="762000" cy="259045"/>
    <xdr:sp macro="" textlink="">
      <xdr:nvSpPr>
        <xdr:cNvPr id="466" name="テキスト ボックス 465"/>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155583</xdr:rowOff>
    </xdr:from>
    <xdr:to>
      <xdr:col>29</xdr:col>
      <xdr:colOff>127000</xdr:colOff>
      <xdr:row>14</xdr:row>
      <xdr:rowOff>160909</xdr:rowOff>
    </xdr:to>
    <xdr:cxnSp macro="">
      <xdr:nvCxnSpPr>
        <xdr:cNvPr id="48" name="直線コネクタ 47"/>
        <xdr:cNvCxnSpPr/>
      </xdr:nvCxnSpPr>
      <xdr:spPr bwMode="auto">
        <a:xfrm>
          <a:off x="5003800" y="2603508"/>
          <a:ext cx="6477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55519</xdr:rowOff>
    </xdr:from>
    <xdr:ext cx="762000" cy="259045"/>
    <xdr:sp macro="" textlink="">
      <xdr:nvSpPr>
        <xdr:cNvPr id="49" name="人口1人当たり決算額の推移平均値テキスト130"/>
        <xdr:cNvSpPr txBox="1"/>
      </xdr:nvSpPr>
      <xdr:spPr>
        <a:xfrm>
          <a:off x="5740400" y="2331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155583</xdr:rowOff>
    </xdr:from>
    <xdr:to>
      <xdr:col>26</xdr:col>
      <xdr:colOff>50800</xdr:colOff>
      <xdr:row>19</xdr:row>
      <xdr:rowOff>74658</xdr:rowOff>
    </xdr:to>
    <xdr:cxnSp macro="">
      <xdr:nvCxnSpPr>
        <xdr:cNvPr id="51" name="直線コネクタ 50"/>
        <xdr:cNvCxnSpPr/>
      </xdr:nvCxnSpPr>
      <xdr:spPr bwMode="auto">
        <a:xfrm flipV="1">
          <a:off x="4305300" y="2603508"/>
          <a:ext cx="698500" cy="77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155546</xdr:rowOff>
    </xdr:from>
    <xdr:ext cx="736600" cy="259045"/>
    <xdr:sp macro="" textlink="">
      <xdr:nvSpPr>
        <xdr:cNvPr id="53" name="テキスト ボックス 52"/>
        <xdr:cNvSpPr txBox="1"/>
      </xdr:nvSpPr>
      <xdr:spPr>
        <a:xfrm>
          <a:off x="4622800" y="226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62611</xdr:rowOff>
    </xdr:from>
    <xdr:to>
      <xdr:col>22</xdr:col>
      <xdr:colOff>114300</xdr:colOff>
      <xdr:row>19</xdr:row>
      <xdr:rowOff>74658</xdr:rowOff>
    </xdr:to>
    <xdr:cxnSp macro="">
      <xdr:nvCxnSpPr>
        <xdr:cNvPr id="54" name="直線コネクタ 53"/>
        <xdr:cNvCxnSpPr/>
      </xdr:nvCxnSpPr>
      <xdr:spPr bwMode="auto">
        <a:xfrm>
          <a:off x="3606800" y="3367786"/>
          <a:ext cx="698500" cy="1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55525</xdr:rowOff>
    </xdr:from>
    <xdr:to>
      <xdr:col>18</xdr:col>
      <xdr:colOff>177800</xdr:colOff>
      <xdr:row>19</xdr:row>
      <xdr:rowOff>62611</xdr:rowOff>
    </xdr:to>
    <xdr:cxnSp macro="">
      <xdr:nvCxnSpPr>
        <xdr:cNvPr id="57" name="直線コネクタ 56"/>
        <xdr:cNvCxnSpPr/>
      </xdr:nvCxnSpPr>
      <xdr:spPr bwMode="auto">
        <a:xfrm>
          <a:off x="2908300" y="3360700"/>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110109</xdr:rowOff>
    </xdr:from>
    <xdr:to>
      <xdr:col>29</xdr:col>
      <xdr:colOff>177800</xdr:colOff>
      <xdr:row>15</xdr:row>
      <xdr:rowOff>40259</xdr:rowOff>
    </xdr:to>
    <xdr:sp macro="" textlink="">
      <xdr:nvSpPr>
        <xdr:cNvPr id="67" name="楕円 66"/>
        <xdr:cNvSpPr/>
      </xdr:nvSpPr>
      <xdr:spPr bwMode="auto">
        <a:xfrm>
          <a:off x="5600700" y="255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82186</xdr:rowOff>
    </xdr:from>
    <xdr:ext cx="762000" cy="259045"/>
    <xdr:sp macro="" textlink="">
      <xdr:nvSpPr>
        <xdr:cNvPr id="68" name="人口1人当たり決算額の推移該当値テキスト130"/>
        <xdr:cNvSpPr txBox="1"/>
      </xdr:nvSpPr>
      <xdr:spPr>
        <a:xfrm>
          <a:off x="5740400" y="25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104783</xdr:rowOff>
    </xdr:from>
    <xdr:to>
      <xdr:col>26</xdr:col>
      <xdr:colOff>101600</xdr:colOff>
      <xdr:row>15</xdr:row>
      <xdr:rowOff>34933</xdr:rowOff>
    </xdr:to>
    <xdr:sp macro="" textlink="">
      <xdr:nvSpPr>
        <xdr:cNvPr id="69" name="楕円 68"/>
        <xdr:cNvSpPr/>
      </xdr:nvSpPr>
      <xdr:spPr bwMode="auto">
        <a:xfrm>
          <a:off x="4953000" y="255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19710</xdr:rowOff>
    </xdr:from>
    <xdr:ext cx="736600" cy="259045"/>
    <xdr:sp macro="" textlink="">
      <xdr:nvSpPr>
        <xdr:cNvPr id="70" name="テキスト ボックス 69"/>
        <xdr:cNvSpPr txBox="1"/>
      </xdr:nvSpPr>
      <xdr:spPr>
        <a:xfrm>
          <a:off x="4622800" y="263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23858</xdr:rowOff>
    </xdr:from>
    <xdr:to>
      <xdr:col>22</xdr:col>
      <xdr:colOff>165100</xdr:colOff>
      <xdr:row>19</xdr:row>
      <xdr:rowOff>125458</xdr:rowOff>
    </xdr:to>
    <xdr:sp macro="" textlink="">
      <xdr:nvSpPr>
        <xdr:cNvPr id="71" name="楕円 70"/>
        <xdr:cNvSpPr/>
      </xdr:nvSpPr>
      <xdr:spPr bwMode="auto">
        <a:xfrm>
          <a:off x="4254500" y="33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135635</xdr:rowOff>
    </xdr:from>
    <xdr:ext cx="762000" cy="259045"/>
    <xdr:sp macro="" textlink="">
      <xdr:nvSpPr>
        <xdr:cNvPr id="72" name="テキスト ボックス 71"/>
        <xdr:cNvSpPr txBox="1"/>
      </xdr:nvSpPr>
      <xdr:spPr>
        <a:xfrm>
          <a:off x="3924300" y="30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11811</xdr:rowOff>
    </xdr:from>
    <xdr:to>
      <xdr:col>19</xdr:col>
      <xdr:colOff>38100</xdr:colOff>
      <xdr:row>19</xdr:row>
      <xdr:rowOff>113411</xdr:rowOff>
    </xdr:to>
    <xdr:sp macro="" textlink="">
      <xdr:nvSpPr>
        <xdr:cNvPr id="73" name="楕円 72"/>
        <xdr:cNvSpPr/>
      </xdr:nvSpPr>
      <xdr:spPr bwMode="auto">
        <a:xfrm>
          <a:off x="3556000" y="331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123588</xdr:rowOff>
    </xdr:from>
    <xdr:ext cx="762000" cy="259045"/>
    <xdr:sp macro="" textlink="">
      <xdr:nvSpPr>
        <xdr:cNvPr id="74" name="テキスト ボックス 73"/>
        <xdr:cNvSpPr txBox="1"/>
      </xdr:nvSpPr>
      <xdr:spPr>
        <a:xfrm>
          <a:off x="3225800" y="30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4725</xdr:rowOff>
    </xdr:from>
    <xdr:to>
      <xdr:col>15</xdr:col>
      <xdr:colOff>101600</xdr:colOff>
      <xdr:row>19</xdr:row>
      <xdr:rowOff>106325</xdr:rowOff>
    </xdr:to>
    <xdr:sp macro="" textlink="">
      <xdr:nvSpPr>
        <xdr:cNvPr id="75" name="楕円 74"/>
        <xdr:cNvSpPr/>
      </xdr:nvSpPr>
      <xdr:spPr bwMode="auto">
        <a:xfrm>
          <a:off x="2857500" y="330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116501</xdr:rowOff>
    </xdr:from>
    <xdr:ext cx="762000" cy="259045"/>
    <xdr:sp macro="" textlink="">
      <xdr:nvSpPr>
        <xdr:cNvPr id="76" name="テキスト ボックス 75"/>
        <xdr:cNvSpPr txBox="1"/>
      </xdr:nvSpPr>
      <xdr:spPr>
        <a:xfrm>
          <a:off x="2527300" y="307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81280</xdr:rowOff>
    </xdr:from>
    <xdr:to>
      <xdr:col>29</xdr:col>
      <xdr:colOff>127000</xdr:colOff>
      <xdr:row>35</xdr:row>
      <xdr:rowOff>221321</xdr:rowOff>
    </xdr:to>
    <xdr:cxnSp macro="">
      <xdr:nvCxnSpPr>
        <xdr:cNvPr id="108" name="直線コネクタ 107"/>
        <xdr:cNvCxnSpPr/>
      </xdr:nvCxnSpPr>
      <xdr:spPr bwMode="auto">
        <a:xfrm flipV="1">
          <a:off x="5003800" y="6691630"/>
          <a:ext cx="6477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221321</xdr:rowOff>
    </xdr:from>
    <xdr:to>
      <xdr:col>26</xdr:col>
      <xdr:colOff>50800</xdr:colOff>
      <xdr:row>35</xdr:row>
      <xdr:rowOff>233116</xdr:rowOff>
    </xdr:to>
    <xdr:cxnSp macro="">
      <xdr:nvCxnSpPr>
        <xdr:cNvPr id="111" name="直線コネクタ 110"/>
        <xdr:cNvCxnSpPr/>
      </xdr:nvCxnSpPr>
      <xdr:spPr bwMode="auto">
        <a:xfrm flipV="1">
          <a:off x="4305300" y="6831671"/>
          <a:ext cx="6985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233116</xdr:rowOff>
    </xdr:from>
    <xdr:to>
      <xdr:col>22</xdr:col>
      <xdr:colOff>114300</xdr:colOff>
      <xdr:row>35</xdr:row>
      <xdr:rowOff>320304</xdr:rowOff>
    </xdr:to>
    <xdr:cxnSp macro="">
      <xdr:nvCxnSpPr>
        <xdr:cNvPr id="114" name="直線コネクタ 113"/>
        <xdr:cNvCxnSpPr/>
      </xdr:nvCxnSpPr>
      <xdr:spPr bwMode="auto">
        <a:xfrm flipV="1">
          <a:off x="3606800" y="6843466"/>
          <a:ext cx="698500" cy="8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231608</xdr:rowOff>
    </xdr:from>
    <xdr:to>
      <xdr:col>18</xdr:col>
      <xdr:colOff>177800</xdr:colOff>
      <xdr:row>35</xdr:row>
      <xdr:rowOff>320304</xdr:rowOff>
    </xdr:to>
    <xdr:cxnSp macro="">
      <xdr:nvCxnSpPr>
        <xdr:cNvPr id="117" name="直線コネクタ 116"/>
        <xdr:cNvCxnSpPr/>
      </xdr:nvCxnSpPr>
      <xdr:spPr bwMode="auto">
        <a:xfrm>
          <a:off x="2908300" y="6841958"/>
          <a:ext cx="698500" cy="8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30480</xdr:rowOff>
    </xdr:from>
    <xdr:to>
      <xdr:col>29</xdr:col>
      <xdr:colOff>177800</xdr:colOff>
      <xdr:row>35</xdr:row>
      <xdr:rowOff>132080</xdr:rowOff>
    </xdr:to>
    <xdr:sp macro="" textlink="">
      <xdr:nvSpPr>
        <xdr:cNvPr id="127" name="楕円 126"/>
        <xdr:cNvSpPr/>
      </xdr:nvSpPr>
      <xdr:spPr bwMode="auto">
        <a:xfrm>
          <a:off x="56007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2557</xdr:rowOff>
    </xdr:from>
    <xdr:ext cx="762000" cy="259045"/>
    <xdr:sp macro="" textlink="">
      <xdr:nvSpPr>
        <xdr:cNvPr id="128" name="人口1人当たり決算額の推移該当値テキスト445"/>
        <xdr:cNvSpPr txBox="1"/>
      </xdr:nvSpPr>
      <xdr:spPr>
        <a:xfrm>
          <a:off x="5740400" y="661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170521</xdr:rowOff>
    </xdr:from>
    <xdr:to>
      <xdr:col>26</xdr:col>
      <xdr:colOff>101600</xdr:colOff>
      <xdr:row>35</xdr:row>
      <xdr:rowOff>272121</xdr:rowOff>
    </xdr:to>
    <xdr:sp macro="" textlink="">
      <xdr:nvSpPr>
        <xdr:cNvPr id="129" name="楕円 128"/>
        <xdr:cNvSpPr/>
      </xdr:nvSpPr>
      <xdr:spPr bwMode="auto">
        <a:xfrm>
          <a:off x="49530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256898</xdr:rowOff>
    </xdr:from>
    <xdr:ext cx="736600" cy="259045"/>
    <xdr:sp macro="" textlink="">
      <xdr:nvSpPr>
        <xdr:cNvPr id="130" name="テキスト ボックス 129"/>
        <xdr:cNvSpPr txBox="1"/>
      </xdr:nvSpPr>
      <xdr:spPr>
        <a:xfrm>
          <a:off x="4622800" y="6867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182316</xdr:rowOff>
    </xdr:from>
    <xdr:to>
      <xdr:col>22</xdr:col>
      <xdr:colOff>165100</xdr:colOff>
      <xdr:row>35</xdr:row>
      <xdr:rowOff>283916</xdr:rowOff>
    </xdr:to>
    <xdr:sp macro="" textlink="">
      <xdr:nvSpPr>
        <xdr:cNvPr id="131" name="楕円 130"/>
        <xdr:cNvSpPr/>
      </xdr:nvSpPr>
      <xdr:spPr bwMode="auto">
        <a:xfrm>
          <a:off x="42545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268693</xdr:rowOff>
    </xdr:from>
    <xdr:ext cx="762000" cy="259045"/>
    <xdr:sp macro="" textlink="">
      <xdr:nvSpPr>
        <xdr:cNvPr id="132" name="テキスト ボックス 131"/>
        <xdr:cNvSpPr txBox="1"/>
      </xdr:nvSpPr>
      <xdr:spPr>
        <a:xfrm>
          <a:off x="3924300" y="687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269504</xdr:rowOff>
    </xdr:from>
    <xdr:to>
      <xdr:col>19</xdr:col>
      <xdr:colOff>38100</xdr:colOff>
      <xdr:row>36</xdr:row>
      <xdr:rowOff>28204</xdr:rowOff>
    </xdr:to>
    <xdr:sp macro="" textlink="">
      <xdr:nvSpPr>
        <xdr:cNvPr id="133" name="楕円 132"/>
        <xdr:cNvSpPr/>
      </xdr:nvSpPr>
      <xdr:spPr bwMode="auto">
        <a:xfrm>
          <a:off x="3556000" y="687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12981</xdr:rowOff>
    </xdr:from>
    <xdr:ext cx="762000" cy="259045"/>
    <xdr:sp macro="" textlink="">
      <xdr:nvSpPr>
        <xdr:cNvPr id="134" name="テキスト ボックス 133"/>
        <xdr:cNvSpPr txBox="1"/>
      </xdr:nvSpPr>
      <xdr:spPr>
        <a:xfrm>
          <a:off x="3225800" y="69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180808</xdr:rowOff>
    </xdr:from>
    <xdr:to>
      <xdr:col>15</xdr:col>
      <xdr:colOff>101600</xdr:colOff>
      <xdr:row>35</xdr:row>
      <xdr:rowOff>282408</xdr:rowOff>
    </xdr:to>
    <xdr:sp macro="" textlink="">
      <xdr:nvSpPr>
        <xdr:cNvPr id="135" name="楕円 134"/>
        <xdr:cNvSpPr/>
      </xdr:nvSpPr>
      <xdr:spPr bwMode="auto">
        <a:xfrm>
          <a:off x="2857500" y="679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267185</xdr:rowOff>
    </xdr:from>
    <xdr:ext cx="762000" cy="259045"/>
    <xdr:sp macro="" textlink="">
      <xdr:nvSpPr>
        <xdr:cNvPr id="136" name="テキスト ボックス 135"/>
        <xdr:cNvSpPr txBox="1"/>
      </xdr:nvSpPr>
      <xdr:spPr>
        <a:xfrm>
          <a:off x="2527300" y="68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106850</xdr:rowOff>
    </xdr:from>
    <xdr:to>
      <xdr:col>24</xdr:col>
      <xdr:colOff>63500</xdr:colOff>
      <xdr:row>33</xdr:row>
      <xdr:rowOff>141300</xdr:rowOff>
    </xdr:to>
    <xdr:cxnSp macro="">
      <xdr:nvCxnSpPr>
        <xdr:cNvPr id="59" name="直線コネクタ 58"/>
        <xdr:cNvCxnSpPr/>
      </xdr:nvCxnSpPr>
      <xdr:spPr>
        <a:xfrm>
          <a:off x="3797300" y="5764700"/>
          <a:ext cx="8382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154685</xdr:rowOff>
    </xdr:from>
    <xdr:ext cx="599010" cy="259045"/>
    <xdr:sp macro="" textlink="">
      <xdr:nvSpPr>
        <xdr:cNvPr id="60" name="人件費平均値テキスト"/>
        <xdr:cNvSpPr txBox="1"/>
      </xdr:nvSpPr>
      <xdr:spPr>
        <a:xfrm>
          <a:off x="4686300" y="546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106850</xdr:rowOff>
    </xdr:from>
    <xdr:to>
      <xdr:col>19</xdr:col>
      <xdr:colOff>177800</xdr:colOff>
      <xdr:row>38</xdr:row>
      <xdr:rowOff>93134</xdr:rowOff>
    </xdr:to>
    <xdr:cxnSp macro="">
      <xdr:nvCxnSpPr>
        <xdr:cNvPr id="62" name="直線コネクタ 61"/>
        <xdr:cNvCxnSpPr/>
      </xdr:nvCxnSpPr>
      <xdr:spPr>
        <a:xfrm flipV="1">
          <a:off x="2908300" y="5764700"/>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75833</xdr:rowOff>
    </xdr:from>
    <xdr:ext cx="599010" cy="259045"/>
    <xdr:sp macro="" textlink="">
      <xdr:nvSpPr>
        <xdr:cNvPr id="64" name="テキスト ボックス 63"/>
        <xdr:cNvSpPr txBox="1"/>
      </xdr:nvSpPr>
      <xdr:spPr>
        <a:xfrm>
          <a:off x="3497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65839</xdr:rowOff>
    </xdr:from>
    <xdr:to>
      <xdr:col>15</xdr:col>
      <xdr:colOff>50800</xdr:colOff>
      <xdr:row>38</xdr:row>
      <xdr:rowOff>93134</xdr:rowOff>
    </xdr:to>
    <xdr:cxnSp macro="">
      <xdr:nvCxnSpPr>
        <xdr:cNvPr id="65" name="直線コネクタ 64"/>
        <xdr:cNvCxnSpPr/>
      </xdr:nvCxnSpPr>
      <xdr:spPr>
        <a:xfrm>
          <a:off x="2019300" y="6580939"/>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150974</xdr:rowOff>
    </xdr:from>
    <xdr:ext cx="534377" cy="259045"/>
    <xdr:sp macro="" textlink="">
      <xdr:nvSpPr>
        <xdr:cNvPr id="67" name="テキスト ボックス 66"/>
        <xdr:cNvSpPr txBox="1"/>
      </xdr:nvSpPr>
      <xdr:spPr>
        <a:xfrm>
          <a:off x="2641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65839</xdr:rowOff>
    </xdr:from>
    <xdr:to>
      <xdr:col>10</xdr:col>
      <xdr:colOff>114300</xdr:colOff>
      <xdr:row>38</xdr:row>
      <xdr:rowOff>78504</xdr:rowOff>
    </xdr:to>
    <xdr:cxnSp macro="">
      <xdr:nvCxnSpPr>
        <xdr:cNvPr id="68" name="直線コネクタ 67"/>
        <xdr:cNvCxnSpPr/>
      </xdr:nvCxnSpPr>
      <xdr:spPr>
        <a:xfrm flipV="1">
          <a:off x="1130300" y="6580939"/>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132686</xdr:rowOff>
    </xdr:from>
    <xdr:ext cx="534377" cy="259045"/>
    <xdr:sp macro="" textlink="">
      <xdr:nvSpPr>
        <xdr:cNvPr id="70" name="テキスト ボックス 69"/>
        <xdr:cNvSpPr txBox="1"/>
      </xdr:nvSpPr>
      <xdr:spPr>
        <a:xfrm>
          <a:off x="1752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90500</xdr:rowOff>
    </xdr:from>
    <xdr:to>
      <xdr:col>24</xdr:col>
      <xdr:colOff>114300</xdr:colOff>
      <xdr:row>34</xdr:row>
      <xdr:rowOff>20650</xdr:rowOff>
    </xdr:to>
    <xdr:sp macro="" textlink="">
      <xdr:nvSpPr>
        <xdr:cNvPr id="78" name="楕円 77"/>
        <xdr:cNvSpPr/>
      </xdr:nvSpPr>
      <xdr:spPr>
        <a:xfrm>
          <a:off x="4584700" y="57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68927</xdr:rowOff>
    </xdr:from>
    <xdr:ext cx="534377" cy="259045"/>
    <xdr:sp macro="" textlink="">
      <xdr:nvSpPr>
        <xdr:cNvPr id="79" name="人件費該当値テキスト"/>
        <xdr:cNvSpPr txBox="1"/>
      </xdr:nvSpPr>
      <xdr:spPr>
        <a:xfrm>
          <a:off x="4686300" y="57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56050</xdr:rowOff>
    </xdr:from>
    <xdr:to>
      <xdr:col>20</xdr:col>
      <xdr:colOff>38100</xdr:colOff>
      <xdr:row>33</xdr:row>
      <xdr:rowOff>157650</xdr:rowOff>
    </xdr:to>
    <xdr:sp macro="" textlink="">
      <xdr:nvSpPr>
        <xdr:cNvPr id="80" name="楕円 79"/>
        <xdr:cNvSpPr/>
      </xdr:nvSpPr>
      <xdr:spPr>
        <a:xfrm>
          <a:off x="3746500" y="57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148777</xdr:rowOff>
    </xdr:from>
    <xdr:ext cx="534377" cy="259045"/>
    <xdr:sp macro="" textlink="">
      <xdr:nvSpPr>
        <xdr:cNvPr id="81" name="テキスト ボックス 80"/>
        <xdr:cNvSpPr txBox="1"/>
      </xdr:nvSpPr>
      <xdr:spPr>
        <a:xfrm>
          <a:off x="3530111" y="58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42334</xdr:rowOff>
    </xdr:from>
    <xdr:to>
      <xdr:col>15</xdr:col>
      <xdr:colOff>101600</xdr:colOff>
      <xdr:row>38</xdr:row>
      <xdr:rowOff>143934</xdr:rowOff>
    </xdr:to>
    <xdr:sp macro="" textlink="">
      <xdr:nvSpPr>
        <xdr:cNvPr id="82" name="楕円 81"/>
        <xdr:cNvSpPr/>
      </xdr:nvSpPr>
      <xdr:spPr>
        <a:xfrm>
          <a:off x="2857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135061</xdr:rowOff>
    </xdr:from>
    <xdr:ext cx="534377" cy="259045"/>
    <xdr:sp macro="" textlink="">
      <xdr:nvSpPr>
        <xdr:cNvPr id="83" name="テキスト ボックス 82"/>
        <xdr:cNvSpPr txBox="1"/>
      </xdr:nvSpPr>
      <xdr:spPr>
        <a:xfrm>
          <a:off x="2641111" y="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15039</xdr:rowOff>
    </xdr:from>
    <xdr:to>
      <xdr:col>10</xdr:col>
      <xdr:colOff>165100</xdr:colOff>
      <xdr:row>38</xdr:row>
      <xdr:rowOff>116639</xdr:rowOff>
    </xdr:to>
    <xdr:sp macro="" textlink="">
      <xdr:nvSpPr>
        <xdr:cNvPr id="84" name="楕円 83"/>
        <xdr:cNvSpPr/>
      </xdr:nvSpPr>
      <xdr:spPr>
        <a:xfrm>
          <a:off x="1968500" y="65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107766</xdr:rowOff>
    </xdr:from>
    <xdr:ext cx="534377" cy="259045"/>
    <xdr:sp macro="" textlink="">
      <xdr:nvSpPr>
        <xdr:cNvPr id="85" name="テキスト ボックス 84"/>
        <xdr:cNvSpPr txBox="1"/>
      </xdr:nvSpPr>
      <xdr:spPr>
        <a:xfrm>
          <a:off x="1752111" y="6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27704</xdr:rowOff>
    </xdr:from>
    <xdr:to>
      <xdr:col>6</xdr:col>
      <xdr:colOff>38100</xdr:colOff>
      <xdr:row>38</xdr:row>
      <xdr:rowOff>129304</xdr:rowOff>
    </xdr:to>
    <xdr:sp macro="" textlink="">
      <xdr:nvSpPr>
        <xdr:cNvPr id="86" name="楕円 85"/>
        <xdr:cNvSpPr/>
      </xdr:nvSpPr>
      <xdr:spPr>
        <a:xfrm>
          <a:off x="1079500" y="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120431</xdr:rowOff>
    </xdr:from>
    <xdr:ext cx="534377" cy="259045"/>
    <xdr:sp macro="" textlink="">
      <xdr:nvSpPr>
        <xdr:cNvPr id="87" name="テキスト ボックス 86"/>
        <xdr:cNvSpPr txBox="1"/>
      </xdr:nvSpPr>
      <xdr:spPr>
        <a:xfrm>
          <a:off x="863111" y="66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76835</xdr:rowOff>
    </xdr:from>
    <xdr:to>
      <xdr:col>24</xdr:col>
      <xdr:colOff>63500</xdr:colOff>
      <xdr:row>54</xdr:row>
      <xdr:rowOff>147289</xdr:rowOff>
    </xdr:to>
    <xdr:cxnSp macro="">
      <xdr:nvCxnSpPr>
        <xdr:cNvPr id="115" name="直線コネクタ 114"/>
        <xdr:cNvCxnSpPr/>
      </xdr:nvCxnSpPr>
      <xdr:spPr>
        <a:xfrm flipV="1">
          <a:off x="3797300" y="9335135"/>
          <a:ext cx="838200" cy="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6" name="物件費平均値テキスト"/>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147289</xdr:rowOff>
    </xdr:from>
    <xdr:to>
      <xdr:col>19</xdr:col>
      <xdr:colOff>177800</xdr:colOff>
      <xdr:row>55</xdr:row>
      <xdr:rowOff>47163</xdr:rowOff>
    </xdr:to>
    <xdr:cxnSp macro="">
      <xdr:nvCxnSpPr>
        <xdr:cNvPr id="118" name="直線コネクタ 117"/>
        <xdr:cNvCxnSpPr/>
      </xdr:nvCxnSpPr>
      <xdr:spPr>
        <a:xfrm flipV="1">
          <a:off x="2908300" y="9405589"/>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81937</xdr:rowOff>
    </xdr:from>
    <xdr:ext cx="534377" cy="259045"/>
    <xdr:sp macro="" textlink="">
      <xdr:nvSpPr>
        <xdr:cNvPr id="120" name="テキスト ボックス 119"/>
        <xdr:cNvSpPr txBox="1"/>
      </xdr:nvSpPr>
      <xdr:spPr>
        <a:xfrm>
          <a:off x="3530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47163</xdr:rowOff>
    </xdr:from>
    <xdr:to>
      <xdr:col>15</xdr:col>
      <xdr:colOff>50800</xdr:colOff>
      <xdr:row>55</xdr:row>
      <xdr:rowOff>68651</xdr:rowOff>
    </xdr:to>
    <xdr:cxnSp macro="">
      <xdr:nvCxnSpPr>
        <xdr:cNvPr id="121" name="直線コネクタ 120"/>
        <xdr:cNvCxnSpPr/>
      </xdr:nvCxnSpPr>
      <xdr:spPr>
        <a:xfrm flipV="1">
          <a:off x="2019300" y="947691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3" name="テキスト ボックス 122"/>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150444</xdr:rowOff>
    </xdr:from>
    <xdr:to>
      <xdr:col>10</xdr:col>
      <xdr:colOff>114300</xdr:colOff>
      <xdr:row>55</xdr:row>
      <xdr:rowOff>68651</xdr:rowOff>
    </xdr:to>
    <xdr:cxnSp macro="">
      <xdr:nvCxnSpPr>
        <xdr:cNvPr id="124" name="直線コネクタ 123"/>
        <xdr:cNvCxnSpPr/>
      </xdr:nvCxnSpPr>
      <xdr:spPr>
        <a:xfrm>
          <a:off x="1130300" y="9408744"/>
          <a:ext cx="889000" cy="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170131</xdr:rowOff>
    </xdr:from>
    <xdr:ext cx="534377" cy="259045"/>
    <xdr:sp macro="" textlink="">
      <xdr:nvSpPr>
        <xdr:cNvPr id="126" name="テキスト ボックス 125"/>
        <xdr:cNvSpPr txBox="1"/>
      </xdr:nvSpPr>
      <xdr:spPr>
        <a:xfrm>
          <a:off x="1752111" y="9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21952</xdr:rowOff>
    </xdr:from>
    <xdr:ext cx="534377" cy="259045"/>
    <xdr:sp macro="" textlink="">
      <xdr:nvSpPr>
        <xdr:cNvPr id="128" name="テキスト ボックス 127"/>
        <xdr:cNvSpPr txBox="1"/>
      </xdr:nvSpPr>
      <xdr:spPr>
        <a:xfrm>
          <a:off x="863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26035</xdr:rowOff>
    </xdr:from>
    <xdr:to>
      <xdr:col>24</xdr:col>
      <xdr:colOff>114300</xdr:colOff>
      <xdr:row>54</xdr:row>
      <xdr:rowOff>127635</xdr:rowOff>
    </xdr:to>
    <xdr:sp macro="" textlink="">
      <xdr:nvSpPr>
        <xdr:cNvPr id="134" name="楕円 133"/>
        <xdr:cNvSpPr/>
      </xdr:nvSpPr>
      <xdr:spPr>
        <a:xfrm>
          <a:off x="4584700" y="92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4462</xdr:rowOff>
    </xdr:from>
    <xdr:ext cx="534377" cy="259045"/>
    <xdr:sp macro="" textlink="">
      <xdr:nvSpPr>
        <xdr:cNvPr id="135" name="物件費該当値テキスト"/>
        <xdr:cNvSpPr txBox="1"/>
      </xdr:nvSpPr>
      <xdr:spPr>
        <a:xfrm>
          <a:off x="4686300" y="92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96489</xdr:rowOff>
    </xdr:from>
    <xdr:to>
      <xdr:col>20</xdr:col>
      <xdr:colOff>38100</xdr:colOff>
      <xdr:row>55</xdr:row>
      <xdr:rowOff>26639</xdr:rowOff>
    </xdr:to>
    <xdr:sp macro="" textlink="">
      <xdr:nvSpPr>
        <xdr:cNvPr id="136" name="楕円 135"/>
        <xdr:cNvSpPr/>
      </xdr:nvSpPr>
      <xdr:spPr>
        <a:xfrm>
          <a:off x="3746500" y="93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17766</xdr:rowOff>
    </xdr:from>
    <xdr:ext cx="534377" cy="259045"/>
    <xdr:sp macro="" textlink="">
      <xdr:nvSpPr>
        <xdr:cNvPr id="137" name="テキスト ボックス 136"/>
        <xdr:cNvSpPr txBox="1"/>
      </xdr:nvSpPr>
      <xdr:spPr>
        <a:xfrm>
          <a:off x="3530111" y="94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167813</xdr:rowOff>
    </xdr:from>
    <xdr:to>
      <xdr:col>15</xdr:col>
      <xdr:colOff>101600</xdr:colOff>
      <xdr:row>55</xdr:row>
      <xdr:rowOff>97963</xdr:rowOff>
    </xdr:to>
    <xdr:sp macro="" textlink="">
      <xdr:nvSpPr>
        <xdr:cNvPr id="138" name="楕円 137"/>
        <xdr:cNvSpPr/>
      </xdr:nvSpPr>
      <xdr:spPr>
        <a:xfrm>
          <a:off x="2857500" y="94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89090</xdr:rowOff>
    </xdr:from>
    <xdr:ext cx="534377" cy="259045"/>
    <xdr:sp macro="" textlink="">
      <xdr:nvSpPr>
        <xdr:cNvPr id="139" name="テキスト ボックス 138"/>
        <xdr:cNvSpPr txBox="1"/>
      </xdr:nvSpPr>
      <xdr:spPr>
        <a:xfrm>
          <a:off x="2641111" y="951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17851</xdr:rowOff>
    </xdr:from>
    <xdr:to>
      <xdr:col>10</xdr:col>
      <xdr:colOff>165100</xdr:colOff>
      <xdr:row>55</xdr:row>
      <xdr:rowOff>119451</xdr:rowOff>
    </xdr:to>
    <xdr:sp macro="" textlink="">
      <xdr:nvSpPr>
        <xdr:cNvPr id="140" name="楕円 139"/>
        <xdr:cNvSpPr/>
      </xdr:nvSpPr>
      <xdr:spPr>
        <a:xfrm>
          <a:off x="1968500" y="94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110578</xdr:rowOff>
    </xdr:from>
    <xdr:ext cx="534377" cy="259045"/>
    <xdr:sp macro="" textlink="">
      <xdr:nvSpPr>
        <xdr:cNvPr id="141" name="テキスト ボックス 140"/>
        <xdr:cNvSpPr txBox="1"/>
      </xdr:nvSpPr>
      <xdr:spPr>
        <a:xfrm>
          <a:off x="1752111" y="95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99644</xdr:rowOff>
    </xdr:from>
    <xdr:to>
      <xdr:col>6</xdr:col>
      <xdr:colOff>38100</xdr:colOff>
      <xdr:row>55</xdr:row>
      <xdr:rowOff>29794</xdr:rowOff>
    </xdr:to>
    <xdr:sp macro="" textlink="">
      <xdr:nvSpPr>
        <xdr:cNvPr id="142" name="楕円 141"/>
        <xdr:cNvSpPr/>
      </xdr:nvSpPr>
      <xdr:spPr>
        <a:xfrm>
          <a:off x="1079500" y="93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20921</xdr:rowOff>
    </xdr:from>
    <xdr:ext cx="534377" cy="259045"/>
    <xdr:sp macro="" textlink="">
      <xdr:nvSpPr>
        <xdr:cNvPr id="143" name="テキスト ボックス 142"/>
        <xdr:cNvSpPr txBox="1"/>
      </xdr:nvSpPr>
      <xdr:spPr>
        <a:xfrm>
          <a:off x="863111" y="94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108131</xdr:rowOff>
    </xdr:from>
    <xdr:to>
      <xdr:col>24</xdr:col>
      <xdr:colOff>63500</xdr:colOff>
      <xdr:row>78</xdr:row>
      <xdr:rowOff>148299</xdr:rowOff>
    </xdr:to>
    <xdr:cxnSp macro="">
      <xdr:nvCxnSpPr>
        <xdr:cNvPr id="175" name="直線コネクタ 174"/>
        <xdr:cNvCxnSpPr/>
      </xdr:nvCxnSpPr>
      <xdr:spPr>
        <a:xfrm flipV="1">
          <a:off x="3797300" y="13481231"/>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148299</xdr:rowOff>
    </xdr:from>
    <xdr:to>
      <xdr:col>19</xdr:col>
      <xdr:colOff>177800</xdr:colOff>
      <xdr:row>79</xdr:row>
      <xdr:rowOff>8637</xdr:rowOff>
    </xdr:to>
    <xdr:cxnSp macro="">
      <xdr:nvCxnSpPr>
        <xdr:cNvPr id="178" name="直線コネクタ 177"/>
        <xdr:cNvCxnSpPr/>
      </xdr:nvCxnSpPr>
      <xdr:spPr>
        <a:xfrm flipV="1">
          <a:off x="2908300" y="13521399"/>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157770</xdr:rowOff>
    </xdr:from>
    <xdr:to>
      <xdr:col>15</xdr:col>
      <xdr:colOff>50800</xdr:colOff>
      <xdr:row>79</xdr:row>
      <xdr:rowOff>8637</xdr:rowOff>
    </xdr:to>
    <xdr:cxnSp macro="">
      <xdr:nvCxnSpPr>
        <xdr:cNvPr id="181" name="直線コネクタ 180"/>
        <xdr:cNvCxnSpPr/>
      </xdr:nvCxnSpPr>
      <xdr:spPr>
        <a:xfrm>
          <a:off x="2019300" y="13530870"/>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151892</xdr:rowOff>
    </xdr:from>
    <xdr:to>
      <xdr:col>10</xdr:col>
      <xdr:colOff>114300</xdr:colOff>
      <xdr:row>78</xdr:row>
      <xdr:rowOff>157770</xdr:rowOff>
    </xdr:to>
    <xdr:cxnSp macro="">
      <xdr:nvCxnSpPr>
        <xdr:cNvPr id="184" name="直線コネクタ 183"/>
        <xdr:cNvCxnSpPr/>
      </xdr:nvCxnSpPr>
      <xdr:spPr>
        <a:xfrm>
          <a:off x="1130300" y="1352499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57331</xdr:rowOff>
    </xdr:from>
    <xdr:to>
      <xdr:col>24</xdr:col>
      <xdr:colOff>114300</xdr:colOff>
      <xdr:row>78</xdr:row>
      <xdr:rowOff>158931</xdr:rowOff>
    </xdr:to>
    <xdr:sp macro="" textlink="">
      <xdr:nvSpPr>
        <xdr:cNvPr id="194" name="楕円 193"/>
        <xdr:cNvSpPr/>
      </xdr:nvSpPr>
      <xdr:spPr>
        <a:xfrm>
          <a:off x="4584700" y="134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35758</xdr:rowOff>
    </xdr:from>
    <xdr:ext cx="469744" cy="259045"/>
    <xdr:sp macro="" textlink="">
      <xdr:nvSpPr>
        <xdr:cNvPr id="195" name="維持補修費該当値テキスト"/>
        <xdr:cNvSpPr txBox="1"/>
      </xdr:nvSpPr>
      <xdr:spPr>
        <a:xfrm>
          <a:off x="4686300" y="1340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97499</xdr:rowOff>
    </xdr:from>
    <xdr:to>
      <xdr:col>20</xdr:col>
      <xdr:colOff>38100</xdr:colOff>
      <xdr:row>79</xdr:row>
      <xdr:rowOff>27649</xdr:rowOff>
    </xdr:to>
    <xdr:sp macro="" textlink="">
      <xdr:nvSpPr>
        <xdr:cNvPr id="196" name="楕円 195"/>
        <xdr:cNvSpPr/>
      </xdr:nvSpPr>
      <xdr:spPr>
        <a:xfrm>
          <a:off x="3746500" y="134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18776</xdr:rowOff>
    </xdr:from>
    <xdr:ext cx="469744" cy="259045"/>
    <xdr:sp macro="" textlink="">
      <xdr:nvSpPr>
        <xdr:cNvPr id="197" name="テキスト ボックス 196"/>
        <xdr:cNvSpPr txBox="1"/>
      </xdr:nvSpPr>
      <xdr:spPr>
        <a:xfrm>
          <a:off x="3562428" y="1356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129287</xdr:rowOff>
    </xdr:from>
    <xdr:to>
      <xdr:col>15</xdr:col>
      <xdr:colOff>101600</xdr:colOff>
      <xdr:row>79</xdr:row>
      <xdr:rowOff>59437</xdr:rowOff>
    </xdr:to>
    <xdr:sp macro="" textlink="">
      <xdr:nvSpPr>
        <xdr:cNvPr id="198" name="楕円 197"/>
        <xdr:cNvSpPr/>
      </xdr:nvSpPr>
      <xdr:spPr>
        <a:xfrm>
          <a:off x="2857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50564</xdr:rowOff>
    </xdr:from>
    <xdr:ext cx="469744" cy="259045"/>
    <xdr:sp macro="" textlink="">
      <xdr:nvSpPr>
        <xdr:cNvPr id="199" name="テキスト ボックス 198"/>
        <xdr:cNvSpPr txBox="1"/>
      </xdr:nvSpPr>
      <xdr:spPr>
        <a:xfrm>
          <a:off x="2673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106970</xdr:rowOff>
    </xdr:from>
    <xdr:to>
      <xdr:col>10</xdr:col>
      <xdr:colOff>165100</xdr:colOff>
      <xdr:row>79</xdr:row>
      <xdr:rowOff>37120</xdr:rowOff>
    </xdr:to>
    <xdr:sp macro="" textlink="">
      <xdr:nvSpPr>
        <xdr:cNvPr id="200" name="楕円 199"/>
        <xdr:cNvSpPr/>
      </xdr:nvSpPr>
      <xdr:spPr>
        <a:xfrm>
          <a:off x="1968500" y="134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28247</xdr:rowOff>
    </xdr:from>
    <xdr:ext cx="469744" cy="259045"/>
    <xdr:sp macro="" textlink="">
      <xdr:nvSpPr>
        <xdr:cNvPr id="201" name="テキスト ボックス 200"/>
        <xdr:cNvSpPr txBox="1"/>
      </xdr:nvSpPr>
      <xdr:spPr>
        <a:xfrm>
          <a:off x="1784428" y="1357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101092</xdr:rowOff>
    </xdr:from>
    <xdr:to>
      <xdr:col>6</xdr:col>
      <xdr:colOff>38100</xdr:colOff>
      <xdr:row>79</xdr:row>
      <xdr:rowOff>31242</xdr:rowOff>
    </xdr:to>
    <xdr:sp macro="" textlink="">
      <xdr:nvSpPr>
        <xdr:cNvPr id="202" name="楕円 201"/>
        <xdr:cNvSpPr/>
      </xdr:nvSpPr>
      <xdr:spPr>
        <a:xfrm>
          <a:off x="1079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22369</xdr:rowOff>
    </xdr:from>
    <xdr:ext cx="469744" cy="259045"/>
    <xdr:sp macro="" textlink="">
      <xdr:nvSpPr>
        <xdr:cNvPr id="203" name="テキスト ボックス 202"/>
        <xdr:cNvSpPr txBox="1"/>
      </xdr:nvSpPr>
      <xdr:spPr>
        <a:xfrm>
          <a:off x="895428"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130632</xdr:rowOff>
    </xdr:from>
    <xdr:to>
      <xdr:col>24</xdr:col>
      <xdr:colOff>63500</xdr:colOff>
      <xdr:row>96</xdr:row>
      <xdr:rowOff>156794</xdr:rowOff>
    </xdr:to>
    <xdr:cxnSp macro="">
      <xdr:nvCxnSpPr>
        <xdr:cNvPr id="233" name="直線コネクタ 232"/>
        <xdr:cNvCxnSpPr/>
      </xdr:nvCxnSpPr>
      <xdr:spPr>
        <a:xfrm flipV="1">
          <a:off x="3797300" y="16589832"/>
          <a:ext cx="8382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156794</xdr:rowOff>
    </xdr:from>
    <xdr:to>
      <xdr:col>19</xdr:col>
      <xdr:colOff>177800</xdr:colOff>
      <xdr:row>97</xdr:row>
      <xdr:rowOff>51042</xdr:rowOff>
    </xdr:to>
    <xdr:cxnSp macro="">
      <xdr:nvCxnSpPr>
        <xdr:cNvPr id="236" name="直線コネクタ 235"/>
        <xdr:cNvCxnSpPr/>
      </xdr:nvCxnSpPr>
      <xdr:spPr>
        <a:xfrm flipV="1">
          <a:off x="2908300" y="16615994"/>
          <a:ext cx="8890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51042</xdr:rowOff>
    </xdr:from>
    <xdr:to>
      <xdr:col>15</xdr:col>
      <xdr:colOff>50800</xdr:colOff>
      <xdr:row>97</xdr:row>
      <xdr:rowOff>100445</xdr:rowOff>
    </xdr:to>
    <xdr:cxnSp macro="">
      <xdr:nvCxnSpPr>
        <xdr:cNvPr id="239" name="直線コネクタ 238"/>
        <xdr:cNvCxnSpPr/>
      </xdr:nvCxnSpPr>
      <xdr:spPr>
        <a:xfrm flipV="1">
          <a:off x="2019300" y="16681692"/>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100445</xdr:rowOff>
    </xdr:from>
    <xdr:to>
      <xdr:col>10</xdr:col>
      <xdr:colOff>114300</xdr:colOff>
      <xdr:row>97</xdr:row>
      <xdr:rowOff>159969</xdr:rowOff>
    </xdr:to>
    <xdr:cxnSp macro="">
      <xdr:nvCxnSpPr>
        <xdr:cNvPr id="242" name="直線コネクタ 241"/>
        <xdr:cNvCxnSpPr/>
      </xdr:nvCxnSpPr>
      <xdr:spPr>
        <a:xfrm flipV="1">
          <a:off x="1130300" y="16731095"/>
          <a:ext cx="889000" cy="5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79832</xdr:rowOff>
    </xdr:from>
    <xdr:to>
      <xdr:col>24</xdr:col>
      <xdr:colOff>114300</xdr:colOff>
      <xdr:row>97</xdr:row>
      <xdr:rowOff>9982</xdr:rowOff>
    </xdr:to>
    <xdr:sp macro="" textlink="">
      <xdr:nvSpPr>
        <xdr:cNvPr id="252" name="楕円 251"/>
        <xdr:cNvSpPr/>
      </xdr:nvSpPr>
      <xdr:spPr>
        <a:xfrm>
          <a:off x="45847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58259</xdr:rowOff>
    </xdr:from>
    <xdr:ext cx="599010" cy="259045"/>
    <xdr:sp macro="" textlink="">
      <xdr:nvSpPr>
        <xdr:cNvPr id="253" name="扶助費該当値テキスト"/>
        <xdr:cNvSpPr txBox="1"/>
      </xdr:nvSpPr>
      <xdr:spPr>
        <a:xfrm>
          <a:off x="4686300" y="1651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105994</xdr:rowOff>
    </xdr:from>
    <xdr:to>
      <xdr:col>20</xdr:col>
      <xdr:colOff>38100</xdr:colOff>
      <xdr:row>97</xdr:row>
      <xdr:rowOff>36144</xdr:rowOff>
    </xdr:to>
    <xdr:sp macro="" textlink="">
      <xdr:nvSpPr>
        <xdr:cNvPr id="254" name="楕円 253"/>
        <xdr:cNvSpPr/>
      </xdr:nvSpPr>
      <xdr:spPr>
        <a:xfrm>
          <a:off x="37465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27271</xdr:rowOff>
    </xdr:from>
    <xdr:ext cx="599010" cy="259045"/>
    <xdr:sp macro="" textlink="">
      <xdr:nvSpPr>
        <xdr:cNvPr id="255" name="テキスト ボックス 254"/>
        <xdr:cNvSpPr txBox="1"/>
      </xdr:nvSpPr>
      <xdr:spPr>
        <a:xfrm>
          <a:off x="3497795" y="1665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242</xdr:rowOff>
    </xdr:from>
    <xdr:to>
      <xdr:col>15</xdr:col>
      <xdr:colOff>101600</xdr:colOff>
      <xdr:row>97</xdr:row>
      <xdr:rowOff>101842</xdr:rowOff>
    </xdr:to>
    <xdr:sp macro="" textlink="">
      <xdr:nvSpPr>
        <xdr:cNvPr id="256" name="楕円 255"/>
        <xdr:cNvSpPr/>
      </xdr:nvSpPr>
      <xdr:spPr>
        <a:xfrm>
          <a:off x="2857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92969</xdr:rowOff>
    </xdr:from>
    <xdr:ext cx="599010" cy="259045"/>
    <xdr:sp macro="" textlink="">
      <xdr:nvSpPr>
        <xdr:cNvPr id="257" name="テキスト ボックス 256"/>
        <xdr:cNvSpPr txBox="1"/>
      </xdr:nvSpPr>
      <xdr:spPr>
        <a:xfrm>
          <a:off x="2608795" y="167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49645</xdr:rowOff>
    </xdr:from>
    <xdr:to>
      <xdr:col>10</xdr:col>
      <xdr:colOff>165100</xdr:colOff>
      <xdr:row>97</xdr:row>
      <xdr:rowOff>151245</xdr:rowOff>
    </xdr:to>
    <xdr:sp macro="" textlink="">
      <xdr:nvSpPr>
        <xdr:cNvPr id="258" name="楕円 257"/>
        <xdr:cNvSpPr/>
      </xdr:nvSpPr>
      <xdr:spPr>
        <a:xfrm>
          <a:off x="1968500" y="166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142372</xdr:rowOff>
    </xdr:from>
    <xdr:ext cx="599010" cy="259045"/>
    <xdr:sp macro="" textlink="">
      <xdr:nvSpPr>
        <xdr:cNvPr id="259" name="テキスト ボックス 258"/>
        <xdr:cNvSpPr txBox="1"/>
      </xdr:nvSpPr>
      <xdr:spPr>
        <a:xfrm>
          <a:off x="1719795" y="167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109169</xdr:rowOff>
    </xdr:from>
    <xdr:to>
      <xdr:col>6</xdr:col>
      <xdr:colOff>38100</xdr:colOff>
      <xdr:row>98</xdr:row>
      <xdr:rowOff>39319</xdr:rowOff>
    </xdr:to>
    <xdr:sp macro="" textlink="">
      <xdr:nvSpPr>
        <xdr:cNvPr id="260" name="楕円 259"/>
        <xdr:cNvSpPr/>
      </xdr:nvSpPr>
      <xdr:spPr>
        <a:xfrm>
          <a:off x="1079500" y="167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30446</xdr:rowOff>
    </xdr:from>
    <xdr:ext cx="599010" cy="259045"/>
    <xdr:sp macro="" textlink="">
      <xdr:nvSpPr>
        <xdr:cNvPr id="261" name="テキスト ボックス 260"/>
        <xdr:cNvSpPr txBox="1"/>
      </xdr:nvSpPr>
      <xdr:spPr>
        <a:xfrm>
          <a:off x="830795" y="1683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13627</xdr:rowOff>
    </xdr:from>
    <xdr:to>
      <xdr:col>55</xdr:col>
      <xdr:colOff>0</xdr:colOff>
      <xdr:row>32</xdr:row>
      <xdr:rowOff>157035</xdr:rowOff>
    </xdr:to>
    <xdr:cxnSp macro="">
      <xdr:nvCxnSpPr>
        <xdr:cNvPr id="291" name="直線コネクタ 290"/>
        <xdr:cNvCxnSpPr/>
      </xdr:nvCxnSpPr>
      <xdr:spPr>
        <a:xfrm flipV="1">
          <a:off x="9639300" y="5328577"/>
          <a:ext cx="838200" cy="3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34523</xdr:rowOff>
    </xdr:from>
    <xdr:ext cx="534377" cy="259045"/>
    <xdr:sp macro="" textlink="">
      <xdr:nvSpPr>
        <xdr:cNvPr id="292" name="補助費等平均値テキスト"/>
        <xdr:cNvSpPr txBox="1"/>
      </xdr:nvSpPr>
      <xdr:spPr>
        <a:xfrm>
          <a:off x="10528300" y="569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157035</xdr:rowOff>
    </xdr:from>
    <xdr:to>
      <xdr:col>50</xdr:col>
      <xdr:colOff>114300</xdr:colOff>
      <xdr:row>33</xdr:row>
      <xdr:rowOff>150482</xdr:rowOff>
    </xdr:to>
    <xdr:cxnSp macro="">
      <xdr:nvCxnSpPr>
        <xdr:cNvPr id="294" name="直線コネクタ 293"/>
        <xdr:cNvCxnSpPr/>
      </xdr:nvCxnSpPr>
      <xdr:spPr>
        <a:xfrm flipV="1">
          <a:off x="8750300" y="5643435"/>
          <a:ext cx="889000" cy="1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6" name="テキスト ボックス 295"/>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50355</xdr:rowOff>
    </xdr:from>
    <xdr:to>
      <xdr:col>45</xdr:col>
      <xdr:colOff>177800</xdr:colOff>
      <xdr:row>33</xdr:row>
      <xdr:rowOff>150482</xdr:rowOff>
    </xdr:to>
    <xdr:cxnSp macro="">
      <xdr:nvCxnSpPr>
        <xdr:cNvPr id="297" name="直線コネクタ 296"/>
        <xdr:cNvCxnSpPr/>
      </xdr:nvCxnSpPr>
      <xdr:spPr>
        <a:xfrm>
          <a:off x="7861300" y="5708205"/>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50355</xdr:rowOff>
    </xdr:from>
    <xdr:to>
      <xdr:col>41</xdr:col>
      <xdr:colOff>50800</xdr:colOff>
      <xdr:row>33</xdr:row>
      <xdr:rowOff>129527</xdr:rowOff>
    </xdr:to>
    <xdr:cxnSp macro="">
      <xdr:nvCxnSpPr>
        <xdr:cNvPr id="300" name="直線コネクタ 299"/>
        <xdr:cNvCxnSpPr/>
      </xdr:nvCxnSpPr>
      <xdr:spPr>
        <a:xfrm flipV="1">
          <a:off x="6972300" y="5708205"/>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2" name="テキスト ボックス 301"/>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134277</xdr:rowOff>
    </xdr:from>
    <xdr:to>
      <xdr:col>55</xdr:col>
      <xdr:colOff>50800</xdr:colOff>
      <xdr:row>31</xdr:row>
      <xdr:rowOff>64427</xdr:rowOff>
    </xdr:to>
    <xdr:sp macro="" textlink="">
      <xdr:nvSpPr>
        <xdr:cNvPr id="310" name="楕円 309"/>
        <xdr:cNvSpPr/>
      </xdr:nvSpPr>
      <xdr:spPr>
        <a:xfrm>
          <a:off x="10426700" y="52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87304</xdr:rowOff>
    </xdr:from>
    <xdr:ext cx="534377" cy="259045"/>
    <xdr:sp macro="" textlink="">
      <xdr:nvSpPr>
        <xdr:cNvPr id="311" name="補助費等該当値テキスト"/>
        <xdr:cNvSpPr txBox="1"/>
      </xdr:nvSpPr>
      <xdr:spPr>
        <a:xfrm>
          <a:off x="10528300" y="523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106235</xdr:rowOff>
    </xdr:from>
    <xdr:to>
      <xdr:col>50</xdr:col>
      <xdr:colOff>165100</xdr:colOff>
      <xdr:row>33</xdr:row>
      <xdr:rowOff>36385</xdr:rowOff>
    </xdr:to>
    <xdr:sp macro="" textlink="">
      <xdr:nvSpPr>
        <xdr:cNvPr id="312" name="楕円 311"/>
        <xdr:cNvSpPr/>
      </xdr:nvSpPr>
      <xdr:spPr>
        <a:xfrm>
          <a:off x="9588500" y="55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52912</xdr:rowOff>
    </xdr:from>
    <xdr:ext cx="534377" cy="259045"/>
    <xdr:sp macro="" textlink="">
      <xdr:nvSpPr>
        <xdr:cNvPr id="313" name="テキスト ボックス 312"/>
        <xdr:cNvSpPr txBox="1"/>
      </xdr:nvSpPr>
      <xdr:spPr>
        <a:xfrm>
          <a:off x="9372111" y="53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99682</xdr:rowOff>
    </xdr:from>
    <xdr:to>
      <xdr:col>46</xdr:col>
      <xdr:colOff>38100</xdr:colOff>
      <xdr:row>34</xdr:row>
      <xdr:rowOff>29832</xdr:rowOff>
    </xdr:to>
    <xdr:sp macro="" textlink="">
      <xdr:nvSpPr>
        <xdr:cNvPr id="314" name="楕円 313"/>
        <xdr:cNvSpPr/>
      </xdr:nvSpPr>
      <xdr:spPr>
        <a:xfrm>
          <a:off x="8699500" y="57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20959</xdr:rowOff>
    </xdr:from>
    <xdr:ext cx="534377" cy="259045"/>
    <xdr:sp macro="" textlink="">
      <xdr:nvSpPr>
        <xdr:cNvPr id="315" name="テキスト ボックス 314"/>
        <xdr:cNvSpPr txBox="1"/>
      </xdr:nvSpPr>
      <xdr:spPr>
        <a:xfrm>
          <a:off x="8483111" y="58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171005</xdr:rowOff>
    </xdr:from>
    <xdr:to>
      <xdr:col>41</xdr:col>
      <xdr:colOff>101600</xdr:colOff>
      <xdr:row>33</xdr:row>
      <xdr:rowOff>101155</xdr:rowOff>
    </xdr:to>
    <xdr:sp macro="" textlink="">
      <xdr:nvSpPr>
        <xdr:cNvPr id="316" name="楕円 315"/>
        <xdr:cNvSpPr/>
      </xdr:nvSpPr>
      <xdr:spPr>
        <a:xfrm>
          <a:off x="7810500" y="56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117682</xdr:rowOff>
    </xdr:from>
    <xdr:ext cx="534377" cy="259045"/>
    <xdr:sp macro="" textlink="">
      <xdr:nvSpPr>
        <xdr:cNvPr id="317" name="テキスト ボックス 316"/>
        <xdr:cNvSpPr txBox="1"/>
      </xdr:nvSpPr>
      <xdr:spPr>
        <a:xfrm>
          <a:off x="7594111" y="54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78727</xdr:rowOff>
    </xdr:from>
    <xdr:to>
      <xdr:col>36</xdr:col>
      <xdr:colOff>165100</xdr:colOff>
      <xdr:row>34</xdr:row>
      <xdr:rowOff>8877</xdr:rowOff>
    </xdr:to>
    <xdr:sp macro="" textlink="">
      <xdr:nvSpPr>
        <xdr:cNvPr id="318" name="楕円 317"/>
        <xdr:cNvSpPr/>
      </xdr:nvSpPr>
      <xdr:spPr>
        <a:xfrm>
          <a:off x="6921500" y="5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xdr:rowOff>
    </xdr:from>
    <xdr:ext cx="534377" cy="259045"/>
    <xdr:sp macro="" textlink="">
      <xdr:nvSpPr>
        <xdr:cNvPr id="319" name="テキスト ボックス 318"/>
        <xdr:cNvSpPr txBox="1"/>
      </xdr:nvSpPr>
      <xdr:spPr>
        <a:xfrm>
          <a:off x="6705111" y="58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157041</xdr:rowOff>
    </xdr:from>
    <xdr:to>
      <xdr:col>55</xdr:col>
      <xdr:colOff>0</xdr:colOff>
      <xdr:row>53</xdr:row>
      <xdr:rowOff>94797</xdr:rowOff>
    </xdr:to>
    <xdr:cxnSp macro="">
      <xdr:nvCxnSpPr>
        <xdr:cNvPr id="351" name="直線コネクタ 350"/>
        <xdr:cNvCxnSpPr/>
      </xdr:nvCxnSpPr>
      <xdr:spPr>
        <a:xfrm>
          <a:off x="9639300" y="9072441"/>
          <a:ext cx="8382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2"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157041</xdr:rowOff>
    </xdr:from>
    <xdr:to>
      <xdr:col>50</xdr:col>
      <xdr:colOff>114300</xdr:colOff>
      <xdr:row>55</xdr:row>
      <xdr:rowOff>56947</xdr:rowOff>
    </xdr:to>
    <xdr:cxnSp macro="">
      <xdr:nvCxnSpPr>
        <xdr:cNvPr id="354" name="直線コネクタ 353"/>
        <xdr:cNvCxnSpPr/>
      </xdr:nvCxnSpPr>
      <xdr:spPr>
        <a:xfrm flipV="1">
          <a:off x="8750300" y="9072441"/>
          <a:ext cx="889000" cy="4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6" name="テキスト ボックス 355"/>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56947</xdr:rowOff>
    </xdr:from>
    <xdr:to>
      <xdr:col>45</xdr:col>
      <xdr:colOff>177800</xdr:colOff>
      <xdr:row>55</xdr:row>
      <xdr:rowOff>76443</xdr:rowOff>
    </xdr:to>
    <xdr:cxnSp macro="">
      <xdr:nvCxnSpPr>
        <xdr:cNvPr id="357" name="直線コネクタ 356"/>
        <xdr:cNvCxnSpPr/>
      </xdr:nvCxnSpPr>
      <xdr:spPr>
        <a:xfrm flipV="1">
          <a:off x="7861300" y="9486697"/>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59" name="テキスト ボックス 358"/>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26608</xdr:rowOff>
    </xdr:from>
    <xdr:to>
      <xdr:col>41</xdr:col>
      <xdr:colOff>50800</xdr:colOff>
      <xdr:row>55</xdr:row>
      <xdr:rowOff>76443</xdr:rowOff>
    </xdr:to>
    <xdr:cxnSp macro="">
      <xdr:nvCxnSpPr>
        <xdr:cNvPr id="360" name="直線コネクタ 359"/>
        <xdr:cNvCxnSpPr/>
      </xdr:nvCxnSpPr>
      <xdr:spPr>
        <a:xfrm>
          <a:off x="6972300" y="9113458"/>
          <a:ext cx="889000" cy="3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136879</xdr:rowOff>
    </xdr:from>
    <xdr:ext cx="534377" cy="259045"/>
    <xdr:sp macro="" textlink="">
      <xdr:nvSpPr>
        <xdr:cNvPr id="362" name="テキスト ボックス 361"/>
        <xdr:cNvSpPr txBox="1"/>
      </xdr:nvSpPr>
      <xdr:spPr>
        <a:xfrm>
          <a:off x="7594111" y="92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4" name="テキスト ボックス 363"/>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43997</xdr:rowOff>
    </xdr:from>
    <xdr:to>
      <xdr:col>55</xdr:col>
      <xdr:colOff>50800</xdr:colOff>
      <xdr:row>53</xdr:row>
      <xdr:rowOff>145597</xdr:rowOff>
    </xdr:to>
    <xdr:sp macro="" textlink="">
      <xdr:nvSpPr>
        <xdr:cNvPr id="370" name="楕円 369"/>
        <xdr:cNvSpPr/>
      </xdr:nvSpPr>
      <xdr:spPr>
        <a:xfrm>
          <a:off x="10426700" y="91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66874</xdr:rowOff>
    </xdr:from>
    <xdr:ext cx="534377" cy="259045"/>
    <xdr:sp macro="" textlink="">
      <xdr:nvSpPr>
        <xdr:cNvPr id="371" name="普通建設事業費該当値テキスト"/>
        <xdr:cNvSpPr txBox="1"/>
      </xdr:nvSpPr>
      <xdr:spPr>
        <a:xfrm>
          <a:off x="10528300" y="89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106241</xdr:rowOff>
    </xdr:from>
    <xdr:to>
      <xdr:col>50</xdr:col>
      <xdr:colOff>165100</xdr:colOff>
      <xdr:row>53</xdr:row>
      <xdr:rowOff>36391</xdr:rowOff>
    </xdr:to>
    <xdr:sp macro="" textlink="">
      <xdr:nvSpPr>
        <xdr:cNvPr id="372" name="楕円 371"/>
        <xdr:cNvSpPr/>
      </xdr:nvSpPr>
      <xdr:spPr>
        <a:xfrm>
          <a:off x="9588500" y="9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52918</xdr:rowOff>
    </xdr:from>
    <xdr:ext cx="534377" cy="259045"/>
    <xdr:sp macro="" textlink="">
      <xdr:nvSpPr>
        <xdr:cNvPr id="373" name="テキスト ボックス 372"/>
        <xdr:cNvSpPr txBox="1"/>
      </xdr:nvSpPr>
      <xdr:spPr>
        <a:xfrm>
          <a:off x="9372111" y="87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6147</xdr:rowOff>
    </xdr:from>
    <xdr:to>
      <xdr:col>46</xdr:col>
      <xdr:colOff>38100</xdr:colOff>
      <xdr:row>55</xdr:row>
      <xdr:rowOff>107747</xdr:rowOff>
    </xdr:to>
    <xdr:sp macro="" textlink="">
      <xdr:nvSpPr>
        <xdr:cNvPr id="374" name="楕円 373"/>
        <xdr:cNvSpPr/>
      </xdr:nvSpPr>
      <xdr:spPr>
        <a:xfrm>
          <a:off x="8699500" y="94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124274</xdr:rowOff>
    </xdr:from>
    <xdr:ext cx="534377" cy="259045"/>
    <xdr:sp macro="" textlink="">
      <xdr:nvSpPr>
        <xdr:cNvPr id="375" name="テキスト ボックス 374"/>
        <xdr:cNvSpPr txBox="1"/>
      </xdr:nvSpPr>
      <xdr:spPr>
        <a:xfrm>
          <a:off x="8483111" y="92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25643</xdr:rowOff>
    </xdr:from>
    <xdr:to>
      <xdr:col>41</xdr:col>
      <xdr:colOff>101600</xdr:colOff>
      <xdr:row>55</xdr:row>
      <xdr:rowOff>127243</xdr:rowOff>
    </xdr:to>
    <xdr:sp macro="" textlink="">
      <xdr:nvSpPr>
        <xdr:cNvPr id="376" name="楕円 375"/>
        <xdr:cNvSpPr/>
      </xdr:nvSpPr>
      <xdr:spPr>
        <a:xfrm>
          <a:off x="7810500" y="945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118370</xdr:rowOff>
    </xdr:from>
    <xdr:ext cx="534377" cy="259045"/>
    <xdr:sp macro="" textlink="">
      <xdr:nvSpPr>
        <xdr:cNvPr id="377" name="テキスト ボックス 376"/>
        <xdr:cNvSpPr txBox="1"/>
      </xdr:nvSpPr>
      <xdr:spPr>
        <a:xfrm>
          <a:off x="7594111" y="954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147258</xdr:rowOff>
    </xdr:from>
    <xdr:to>
      <xdr:col>36</xdr:col>
      <xdr:colOff>165100</xdr:colOff>
      <xdr:row>53</xdr:row>
      <xdr:rowOff>77408</xdr:rowOff>
    </xdr:to>
    <xdr:sp macro="" textlink="">
      <xdr:nvSpPr>
        <xdr:cNvPr id="378" name="楕円 377"/>
        <xdr:cNvSpPr/>
      </xdr:nvSpPr>
      <xdr:spPr>
        <a:xfrm>
          <a:off x="6921500" y="90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93935</xdr:rowOff>
    </xdr:from>
    <xdr:ext cx="534377" cy="259045"/>
    <xdr:sp macro="" textlink="">
      <xdr:nvSpPr>
        <xdr:cNvPr id="379" name="テキスト ボックス 378"/>
        <xdr:cNvSpPr txBox="1"/>
      </xdr:nvSpPr>
      <xdr:spPr>
        <a:xfrm>
          <a:off x="6705111" y="88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70206</xdr:rowOff>
    </xdr:from>
    <xdr:to>
      <xdr:col>55</xdr:col>
      <xdr:colOff>0</xdr:colOff>
      <xdr:row>72</xdr:row>
      <xdr:rowOff>88646</xdr:rowOff>
    </xdr:to>
    <xdr:cxnSp macro="">
      <xdr:nvCxnSpPr>
        <xdr:cNvPr id="408" name="直線コネクタ 407"/>
        <xdr:cNvCxnSpPr/>
      </xdr:nvCxnSpPr>
      <xdr:spPr>
        <a:xfrm flipV="1">
          <a:off x="9639300" y="12414606"/>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09" name="普通建設事業費 （ うち新規整備　）平均値テキスト"/>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88646</xdr:rowOff>
    </xdr:from>
    <xdr:to>
      <xdr:col>50</xdr:col>
      <xdr:colOff>114300</xdr:colOff>
      <xdr:row>75</xdr:row>
      <xdr:rowOff>16370</xdr:rowOff>
    </xdr:to>
    <xdr:cxnSp macro="">
      <xdr:nvCxnSpPr>
        <xdr:cNvPr id="411" name="直線コネクタ 410"/>
        <xdr:cNvCxnSpPr/>
      </xdr:nvCxnSpPr>
      <xdr:spPr>
        <a:xfrm flipV="1">
          <a:off x="8750300" y="12433046"/>
          <a:ext cx="889000" cy="44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3" name="テキスト ボックス 412"/>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16370</xdr:rowOff>
    </xdr:from>
    <xdr:to>
      <xdr:col>45</xdr:col>
      <xdr:colOff>177800</xdr:colOff>
      <xdr:row>75</xdr:row>
      <xdr:rowOff>69520</xdr:rowOff>
    </xdr:to>
    <xdr:cxnSp macro="">
      <xdr:nvCxnSpPr>
        <xdr:cNvPr id="414" name="直線コネクタ 413"/>
        <xdr:cNvCxnSpPr/>
      </xdr:nvCxnSpPr>
      <xdr:spPr>
        <a:xfrm flipV="1">
          <a:off x="7861300" y="12875120"/>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6" name="テキスト ボックス 415"/>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20751</xdr:rowOff>
    </xdr:from>
    <xdr:to>
      <xdr:col>41</xdr:col>
      <xdr:colOff>50800</xdr:colOff>
      <xdr:row>75</xdr:row>
      <xdr:rowOff>69520</xdr:rowOff>
    </xdr:to>
    <xdr:cxnSp macro="">
      <xdr:nvCxnSpPr>
        <xdr:cNvPr id="417" name="直線コネクタ 416"/>
        <xdr:cNvCxnSpPr/>
      </xdr:nvCxnSpPr>
      <xdr:spPr>
        <a:xfrm>
          <a:off x="6972300" y="12708051"/>
          <a:ext cx="889000" cy="2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9" name="テキスト ボックス 418"/>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1" name="テキスト ボックス 420"/>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19406</xdr:rowOff>
    </xdr:from>
    <xdr:to>
      <xdr:col>55</xdr:col>
      <xdr:colOff>50800</xdr:colOff>
      <xdr:row>72</xdr:row>
      <xdr:rowOff>121006</xdr:rowOff>
    </xdr:to>
    <xdr:sp macro="" textlink="">
      <xdr:nvSpPr>
        <xdr:cNvPr id="427" name="楕円 426"/>
        <xdr:cNvSpPr/>
      </xdr:nvSpPr>
      <xdr:spPr>
        <a:xfrm>
          <a:off x="10426700" y="123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42283</xdr:rowOff>
    </xdr:from>
    <xdr:ext cx="534377" cy="259045"/>
    <xdr:sp macro="" textlink="">
      <xdr:nvSpPr>
        <xdr:cNvPr id="428" name="普通建設事業費 （ うち新規整備　）該当値テキスト"/>
        <xdr:cNvSpPr txBox="1"/>
      </xdr:nvSpPr>
      <xdr:spPr>
        <a:xfrm>
          <a:off x="10528300" y="1221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37846</xdr:rowOff>
    </xdr:from>
    <xdr:to>
      <xdr:col>50</xdr:col>
      <xdr:colOff>165100</xdr:colOff>
      <xdr:row>72</xdr:row>
      <xdr:rowOff>139446</xdr:rowOff>
    </xdr:to>
    <xdr:sp macro="" textlink="">
      <xdr:nvSpPr>
        <xdr:cNvPr id="429" name="楕円 428"/>
        <xdr:cNvSpPr/>
      </xdr:nvSpPr>
      <xdr:spPr>
        <a:xfrm>
          <a:off x="9588500" y="123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155973</xdr:rowOff>
    </xdr:from>
    <xdr:ext cx="534377" cy="259045"/>
    <xdr:sp macro="" textlink="">
      <xdr:nvSpPr>
        <xdr:cNvPr id="430" name="テキスト ボックス 429"/>
        <xdr:cNvSpPr txBox="1"/>
      </xdr:nvSpPr>
      <xdr:spPr>
        <a:xfrm>
          <a:off x="9372111" y="121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137020</xdr:rowOff>
    </xdr:from>
    <xdr:to>
      <xdr:col>46</xdr:col>
      <xdr:colOff>38100</xdr:colOff>
      <xdr:row>75</xdr:row>
      <xdr:rowOff>67170</xdr:rowOff>
    </xdr:to>
    <xdr:sp macro="" textlink="">
      <xdr:nvSpPr>
        <xdr:cNvPr id="431" name="楕円 430"/>
        <xdr:cNvSpPr/>
      </xdr:nvSpPr>
      <xdr:spPr>
        <a:xfrm>
          <a:off x="8699500" y="128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83697</xdr:rowOff>
    </xdr:from>
    <xdr:ext cx="534377" cy="259045"/>
    <xdr:sp macro="" textlink="">
      <xdr:nvSpPr>
        <xdr:cNvPr id="432" name="テキスト ボックス 431"/>
        <xdr:cNvSpPr txBox="1"/>
      </xdr:nvSpPr>
      <xdr:spPr>
        <a:xfrm>
          <a:off x="8483111" y="125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18720</xdr:rowOff>
    </xdr:from>
    <xdr:to>
      <xdr:col>41</xdr:col>
      <xdr:colOff>101600</xdr:colOff>
      <xdr:row>75</xdr:row>
      <xdr:rowOff>120320</xdr:rowOff>
    </xdr:to>
    <xdr:sp macro="" textlink="">
      <xdr:nvSpPr>
        <xdr:cNvPr id="433" name="楕円 432"/>
        <xdr:cNvSpPr/>
      </xdr:nvSpPr>
      <xdr:spPr>
        <a:xfrm>
          <a:off x="7810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111447</xdr:rowOff>
    </xdr:from>
    <xdr:ext cx="534377" cy="259045"/>
    <xdr:sp macro="" textlink="">
      <xdr:nvSpPr>
        <xdr:cNvPr id="434" name="テキスト ボックス 433"/>
        <xdr:cNvSpPr txBox="1"/>
      </xdr:nvSpPr>
      <xdr:spPr>
        <a:xfrm>
          <a:off x="7594111" y="1297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141401</xdr:rowOff>
    </xdr:from>
    <xdr:to>
      <xdr:col>36</xdr:col>
      <xdr:colOff>165100</xdr:colOff>
      <xdr:row>74</xdr:row>
      <xdr:rowOff>71551</xdr:rowOff>
    </xdr:to>
    <xdr:sp macro="" textlink="">
      <xdr:nvSpPr>
        <xdr:cNvPr id="435" name="楕円 434"/>
        <xdr:cNvSpPr/>
      </xdr:nvSpPr>
      <xdr:spPr>
        <a:xfrm>
          <a:off x="6921500" y="12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88078</xdr:rowOff>
    </xdr:from>
    <xdr:ext cx="534377" cy="259045"/>
    <xdr:sp macro="" textlink="">
      <xdr:nvSpPr>
        <xdr:cNvPr id="436" name="テキスト ボックス 435"/>
        <xdr:cNvSpPr txBox="1"/>
      </xdr:nvSpPr>
      <xdr:spPr>
        <a:xfrm>
          <a:off x="6705111" y="12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133482</xdr:rowOff>
    </xdr:from>
    <xdr:to>
      <xdr:col>55</xdr:col>
      <xdr:colOff>0</xdr:colOff>
      <xdr:row>95</xdr:row>
      <xdr:rowOff>88677</xdr:rowOff>
    </xdr:to>
    <xdr:cxnSp macro="">
      <xdr:nvCxnSpPr>
        <xdr:cNvPr id="464" name="直線コネクタ 463"/>
        <xdr:cNvCxnSpPr/>
      </xdr:nvCxnSpPr>
      <xdr:spPr>
        <a:xfrm>
          <a:off x="9639300" y="16249782"/>
          <a:ext cx="8382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5"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133482</xdr:rowOff>
    </xdr:from>
    <xdr:to>
      <xdr:col>50</xdr:col>
      <xdr:colOff>114300</xdr:colOff>
      <xdr:row>95</xdr:row>
      <xdr:rowOff>44876</xdr:rowOff>
    </xdr:to>
    <xdr:cxnSp macro="">
      <xdr:nvCxnSpPr>
        <xdr:cNvPr id="467" name="直線コネクタ 466"/>
        <xdr:cNvCxnSpPr/>
      </xdr:nvCxnSpPr>
      <xdr:spPr>
        <a:xfrm flipV="1">
          <a:off x="8750300" y="16249782"/>
          <a:ext cx="889000" cy="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69" name="テキスト ボックス 468"/>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44876</xdr:rowOff>
    </xdr:from>
    <xdr:to>
      <xdr:col>45</xdr:col>
      <xdr:colOff>177800</xdr:colOff>
      <xdr:row>95</xdr:row>
      <xdr:rowOff>116839</xdr:rowOff>
    </xdr:to>
    <xdr:cxnSp macro="">
      <xdr:nvCxnSpPr>
        <xdr:cNvPr id="470" name="直線コネクタ 469"/>
        <xdr:cNvCxnSpPr/>
      </xdr:nvCxnSpPr>
      <xdr:spPr>
        <a:xfrm flipV="1">
          <a:off x="7861300" y="16332626"/>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2" name="テキスト ボックス 471"/>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33082</xdr:rowOff>
    </xdr:from>
    <xdr:to>
      <xdr:col>41</xdr:col>
      <xdr:colOff>50800</xdr:colOff>
      <xdr:row>95</xdr:row>
      <xdr:rowOff>116839</xdr:rowOff>
    </xdr:to>
    <xdr:cxnSp macro="">
      <xdr:nvCxnSpPr>
        <xdr:cNvPr id="473" name="直線コネクタ 472"/>
        <xdr:cNvCxnSpPr/>
      </xdr:nvCxnSpPr>
      <xdr:spPr>
        <a:xfrm>
          <a:off x="6972300" y="16149382"/>
          <a:ext cx="889000" cy="2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5" name="テキスト ボックス 474"/>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7" name="テキスト ボックス 476"/>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37877</xdr:rowOff>
    </xdr:from>
    <xdr:to>
      <xdr:col>55</xdr:col>
      <xdr:colOff>50800</xdr:colOff>
      <xdr:row>95</xdr:row>
      <xdr:rowOff>139477</xdr:rowOff>
    </xdr:to>
    <xdr:sp macro="" textlink="">
      <xdr:nvSpPr>
        <xdr:cNvPr id="483" name="楕円 482"/>
        <xdr:cNvSpPr/>
      </xdr:nvSpPr>
      <xdr:spPr>
        <a:xfrm>
          <a:off x="10426700" y="163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16304</xdr:rowOff>
    </xdr:from>
    <xdr:ext cx="534377" cy="259045"/>
    <xdr:sp macro="" textlink="">
      <xdr:nvSpPr>
        <xdr:cNvPr id="484" name="普通建設事業費 （ うち更新整備　）該当値テキスト"/>
        <xdr:cNvSpPr txBox="1"/>
      </xdr:nvSpPr>
      <xdr:spPr>
        <a:xfrm>
          <a:off x="10528300" y="163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82682</xdr:rowOff>
    </xdr:from>
    <xdr:to>
      <xdr:col>50</xdr:col>
      <xdr:colOff>165100</xdr:colOff>
      <xdr:row>95</xdr:row>
      <xdr:rowOff>12832</xdr:rowOff>
    </xdr:to>
    <xdr:sp macro="" textlink="">
      <xdr:nvSpPr>
        <xdr:cNvPr id="485" name="楕円 484"/>
        <xdr:cNvSpPr/>
      </xdr:nvSpPr>
      <xdr:spPr>
        <a:xfrm>
          <a:off x="9588500" y="161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29359</xdr:rowOff>
    </xdr:from>
    <xdr:ext cx="534377" cy="259045"/>
    <xdr:sp macro="" textlink="">
      <xdr:nvSpPr>
        <xdr:cNvPr id="486" name="テキスト ボックス 485"/>
        <xdr:cNvSpPr txBox="1"/>
      </xdr:nvSpPr>
      <xdr:spPr>
        <a:xfrm>
          <a:off x="9372111" y="159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165526</xdr:rowOff>
    </xdr:from>
    <xdr:to>
      <xdr:col>46</xdr:col>
      <xdr:colOff>38100</xdr:colOff>
      <xdr:row>95</xdr:row>
      <xdr:rowOff>95676</xdr:rowOff>
    </xdr:to>
    <xdr:sp macro="" textlink="">
      <xdr:nvSpPr>
        <xdr:cNvPr id="487" name="楕円 486"/>
        <xdr:cNvSpPr/>
      </xdr:nvSpPr>
      <xdr:spPr>
        <a:xfrm>
          <a:off x="8699500" y="162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112203</xdr:rowOff>
    </xdr:from>
    <xdr:ext cx="534377" cy="259045"/>
    <xdr:sp macro="" textlink="">
      <xdr:nvSpPr>
        <xdr:cNvPr id="488" name="テキスト ボックス 487"/>
        <xdr:cNvSpPr txBox="1"/>
      </xdr:nvSpPr>
      <xdr:spPr>
        <a:xfrm>
          <a:off x="8483111" y="1605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66039</xdr:rowOff>
    </xdr:from>
    <xdr:to>
      <xdr:col>41</xdr:col>
      <xdr:colOff>101600</xdr:colOff>
      <xdr:row>95</xdr:row>
      <xdr:rowOff>167639</xdr:rowOff>
    </xdr:to>
    <xdr:sp macro="" textlink="">
      <xdr:nvSpPr>
        <xdr:cNvPr id="489" name="楕円 488"/>
        <xdr:cNvSpPr/>
      </xdr:nvSpPr>
      <xdr:spPr>
        <a:xfrm>
          <a:off x="7810500" y="163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12716</xdr:rowOff>
    </xdr:from>
    <xdr:ext cx="534377" cy="259045"/>
    <xdr:sp macro="" textlink="">
      <xdr:nvSpPr>
        <xdr:cNvPr id="490" name="テキスト ボックス 489"/>
        <xdr:cNvSpPr txBox="1"/>
      </xdr:nvSpPr>
      <xdr:spPr>
        <a:xfrm>
          <a:off x="7594111" y="161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153732</xdr:rowOff>
    </xdr:from>
    <xdr:to>
      <xdr:col>36</xdr:col>
      <xdr:colOff>165100</xdr:colOff>
      <xdr:row>94</xdr:row>
      <xdr:rowOff>83882</xdr:rowOff>
    </xdr:to>
    <xdr:sp macro="" textlink="">
      <xdr:nvSpPr>
        <xdr:cNvPr id="491" name="楕円 490"/>
        <xdr:cNvSpPr/>
      </xdr:nvSpPr>
      <xdr:spPr>
        <a:xfrm>
          <a:off x="6921500" y="160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100409</xdr:rowOff>
    </xdr:from>
    <xdr:ext cx="534377" cy="259045"/>
    <xdr:sp macro="" textlink="">
      <xdr:nvSpPr>
        <xdr:cNvPr id="492" name="テキスト ボックス 491"/>
        <xdr:cNvSpPr txBox="1"/>
      </xdr:nvSpPr>
      <xdr:spPr>
        <a:xfrm>
          <a:off x="67051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6" name="直線コネクタ 515"/>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9"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0" name="直線コネクタ 519"/>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34468</xdr:rowOff>
    </xdr:from>
    <xdr:to>
      <xdr:col>85</xdr:col>
      <xdr:colOff>127000</xdr:colOff>
      <xdr:row>39</xdr:row>
      <xdr:rowOff>44450</xdr:rowOff>
    </xdr:to>
    <xdr:cxnSp macro="">
      <xdr:nvCxnSpPr>
        <xdr:cNvPr id="521" name="直線コネクタ 520"/>
        <xdr:cNvCxnSpPr/>
      </xdr:nvCxnSpPr>
      <xdr:spPr>
        <a:xfrm>
          <a:off x="15481300" y="6721018"/>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2"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3" name="フローチャート: 判断 522"/>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34468</xdr:rowOff>
    </xdr:from>
    <xdr:to>
      <xdr:col>81</xdr:col>
      <xdr:colOff>50800</xdr:colOff>
      <xdr:row>39</xdr:row>
      <xdr:rowOff>39878</xdr:rowOff>
    </xdr:to>
    <xdr:cxnSp macro="">
      <xdr:nvCxnSpPr>
        <xdr:cNvPr id="524" name="直線コネクタ 523"/>
        <xdr:cNvCxnSpPr/>
      </xdr:nvCxnSpPr>
      <xdr:spPr>
        <a:xfrm flipV="1">
          <a:off x="14592300" y="6721018"/>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5" name="フローチャート: 判断 524"/>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6" name="テキスト ボックス 525"/>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32334</xdr:rowOff>
    </xdr:from>
    <xdr:to>
      <xdr:col>76</xdr:col>
      <xdr:colOff>114300</xdr:colOff>
      <xdr:row>39</xdr:row>
      <xdr:rowOff>39878</xdr:rowOff>
    </xdr:to>
    <xdr:cxnSp macro="">
      <xdr:nvCxnSpPr>
        <xdr:cNvPr id="527" name="直線コネクタ 526"/>
        <xdr:cNvCxnSpPr/>
      </xdr:nvCxnSpPr>
      <xdr:spPr>
        <a:xfrm>
          <a:off x="13703300" y="671888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8" name="フローチャート: 判断 527"/>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9" name="テキスト ボックス 528"/>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32334</xdr:rowOff>
    </xdr:from>
    <xdr:to>
      <xdr:col>71</xdr:col>
      <xdr:colOff>177800</xdr:colOff>
      <xdr:row>39</xdr:row>
      <xdr:rowOff>39039</xdr:rowOff>
    </xdr:to>
    <xdr:cxnSp macro="">
      <xdr:nvCxnSpPr>
        <xdr:cNvPr id="530" name="直線コネクタ 529"/>
        <xdr:cNvCxnSpPr/>
      </xdr:nvCxnSpPr>
      <xdr:spPr>
        <a:xfrm flipV="1">
          <a:off x="12814300" y="671888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1" name="フローチャート: 判断 530"/>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2" name="テキスト ボックス 531"/>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3" name="フローチャート: 判断 53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4" name="テキスト ボックス 533"/>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155118</xdr:rowOff>
    </xdr:from>
    <xdr:to>
      <xdr:col>81</xdr:col>
      <xdr:colOff>101600</xdr:colOff>
      <xdr:row>39</xdr:row>
      <xdr:rowOff>85268</xdr:rowOff>
    </xdr:to>
    <xdr:sp macro="" textlink="">
      <xdr:nvSpPr>
        <xdr:cNvPr id="542" name="楕円 541"/>
        <xdr:cNvSpPr/>
      </xdr:nvSpPr>
      <xdr:spPr>
        <a:xfrm>
          <a:off x="15430500" y="66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76395</xdr:rowOff>
    </xdr:from>
    <xdr:ext cx="378565" cy="259045"/>
    <xdr:sp macro="" textlink="">
      <xdr:nvSpPr>
        <xdr:cNvPr id="543" name="テキスト ボックス 542"/>
        <xdr:cNvSpPr txBox="1"/>
      </xdr:nvSpPr>
      <xdr:spPr>
        <a:xfrm>
          <a:off x="15292017" y="676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160528</xdr:rowOff>
    </xdr:from>
    <xdr:to>
      <xdr:col>76</xdr:col>
      <xdr:colOff>165100</xdr:colOff>
      <xdr:row>39</xdr:row>
      <xdr:rowOff>90678</xdr:rowOff>
    </xdr:to>
    <xdr:sp macro="" textlink="">
      <xdr:nvSpPr>
        <xdr:cNvPr id="544" name="楕円 543"/>
        <xdr:cNvSpPr/>
      </xdr:nvSpPr>
      <xdr:spPr>
        <a:xfrm>
          <a:off x="14541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81805</xdr:rowOff>
    </xdr:from>
    <xdr:ext cx="313932" cy="259045"/>
    <xdr:sp macro="" textlink="">
      <xdr:nvSpPr>
        <xdr:cNvPr id="545" name="テキスト ボックス 544"/>
        <xdr:cNvSpPr txBox="1"/>
      </xdr:nvSpPr>
      <xdr:spPr>
        <a:xfrm>
          <a:off x="14435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152984</xdr:rowOff>
    </xdr:from>
    <xdr:to>
      <xdr:col>72</xdr:col>
      <xdr:colOff>38100</xdr:colOff>
      <xdr:row>39</xdr:row>
      <xdr:rowOff>83134</xdr:rowOff>
    </xdr:to>
    <xdr:sp macro="" textlink="">
      <xdr:nvSpPr>
        <xdr:cNvPr id="546" name="楕円 545"/>
        <xdr:cNvSpPr/>
      </xdr:nvSpPr>
      <xdr:spPr>
        <a:xfrm>
          <a:off x="13652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74261</xdr:rowOff>
    </xdr:from>
    <xdr:ext cx="378565" cy="259045"/>
    <xdr:sp macro="" textlink="">
      <xdr:nvSpPr>
        <xdr:cNvPr id="547" name="テキスト ボックス 546"/>
        <xdr:cNvSpPr txBox="1"/>
      </xdr:nvSpPr>
      <xdr:spPr>
        <a:xfrm>
          <a:off x="13514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159689</xdr:rowOff>
    </xdr:from>
    <xdr:to>
      <xdr:col>67</xdr:col>
      <xdr:colOff>101600</xdr:colOff>
      <xdr:row>39</xdr:row>
      <xdr:rowOff>89839</xdr:rowOff>
    </xdr:to>
    <xdr:sp macro="" textlink="">
      <xdr:nvSpPr>
        <xdr:cNvPr id="548" name="楕円 547"/>
        <xdr:cNvSpPr/>
      </xdr:nvSpPr>
      <xdr:spPr>
        <a:xfrm>
          <a:off x="12763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80966</xdr:rowOff>
    </xdr:from>
    <xdr:ext cx="313932" cy="259045"/>
    <xdr:sp macro="" textlink="">
      <xdr:nvSpPr>
        <xdr:cNvPr id="549" name="テキスト ボックス 548"/>
        <xdr:cNvSpPr txBox="1"/>
      </xdr:nvSpPr>
      <xdr:spPr>
        <a:xfrm>
          <a:off x="12657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3" name="直線コネクタ 622"/>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4"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5" name="直線コネクタ 624"/>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6"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7" name="直線コネクタ 626"/>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54336</xdr:rowOff>
    </xdr:from>
    <xdr:to>
      <xdr:col>85</xdr:col>
      <xdr:colOff>127000</xdr:colOff>
      <xdr:row>78</xdr:row>
      <xdr:rowOff>61347</xdr:rowOff>
    </xdr:to>
    <xdr:cxnSp macro="">
      <xdr:nvCxnSpPr>
        <xdr:cNvPr id="628" name="直線コネクタ 627"/>
        <xdr:cNvCxnSpPr/>
      </xdr:nvCxnSpPr>
      <xdr:spPr>
        <a:xfrm flipV="1">
          <a:off x="15481300" y="13427436"/>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9"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0" name="フローチャート: 判断 629"/>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37801</xdr:rowOff>
    </xdr:from>
    <xdr:to>
      <xdr:col>81</xdr:col>
      <xdr:colOff>50800</xdr:colOff>
      <xdr:row>78</xdr:row>
      <xdr:rowOff>61347</xdr:rowOff>
    </xdr:to>
    <xdr:cxnSp macro="">
      <xdr:nvCxnSpPr>
        <xdr:cNvPr id="631" name="直線コネクタ 630"/>
        <xdr:cNvCxnSpPr/>
      </xdr:nvCxnSpPr>
      <xdr:spPr>
        <a:xfrm>
          <a:off x="14592300" y="1341090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2" name="フローチャート: 判断 631"/>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3" name="テキスト ボックス 632"/>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37801</xdr:rowOff>
    </xdr:from>
    <xdr:to>
      <xdr:col>76</xdr:col>
      <xdr:colOff>114300</xdr:colOff>
      <xdr:row>78</xdr:row>
      <xdr:rowOff>55899</xdr:rowOff>
    </xdr:to>
    <xdr:cxnSp macro="">
      <xdr:nvCxnSpPr>
        <xdr:cNvPr id="634" name="直線コネクタ 633"/>
        <xdr:cNvCxnSpPr/>
      </xdr:nvCxnSpPr>
      <xdr:spPr>
        <a:xfrm flipV="1">
          <a:off x="13703300" y="1341090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5" name="フローチャート: 判断 634"/>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6" name="テキスト ボックス 635"/>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55899</xdr:rowOff>
    </xdr:from>
    <xdr:to>
      <xdr:col>71</xdr:col>
      <xdr:colOff>177800</xdr:colOff>
      <xdr:row>78</xdr:row>
      <xdr:rowOff>58089</xdr:rowOff>
    </xdr:to>
    <xdr:cxnSp macro="">
      <xdr:nvCxnSpPr>
        <xdr:cNvPr id="637" name="直線コネクタ 636"/>
        <xdr:cNvCxnSpPr/>
      </xdr:nvCxnSpPr>
      <xdr:spPr>
        <a:xfrm flipV="1">
          <a:off x="12814300" y="13428999"/>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8" name="フローチャート: 判断 637"/>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39" name="テキスト ボックス 638"/>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0" name="フローチャート: 判断 639"/>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1" name="テキスト ボックス 640"/>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3536</xdr:rowOff>
    </xdr:from>
    <xdr:to>
      <xdr:col>85</xdr:col>
      <xdr:colOff>177800</xdr:colOff>
      <xdr:row>78</xdr:row>
      <xdr:rowOff>105136</xdr:rowOff>
    </xdr:to>
    <xdr:sp macro="" textlink="">
      <xdr:nvSpPr>
        <xdr:cNvPr id="647" name="楕円 646"/>
        <xdr:cNvSpPr/>
      </xdr:nvSpPr>
      <xdr:spPr>
        <a:xfrm>
          <a:off x="16268700" y="133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153413</xdr:rowOff>
    </xdr:from>
    <xdr:ext cx="534377" cy="259045"/>
    <xdr:sp macro="" textlink="">
      <xdr:nvSpPr>
        <xdr:cNvPr id="648" name="公債費該当値テキスト"/>
        <xdr:cNvSpPr txBox="1"/>
      </xdr:nvSpPr>
      <xdr:spPr>
        <a:xfrm>
          <a:off x="16370300" y="1335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10547</xdr:rowOff>
    </xdr:from>
    <xdr:to>
      <xdr:col>81</xdr:col>
      <xdr:colOff>101600</xdr:colOff>
      <xdr:row>78</xdr:row>
      <xdr:rowOff>112147</xdr:rowOff>
    </xdr:to>
    <xdr:sp macro="" textlink="">
      <xdr:nvSpPr>
        <xdr:cNvPr id="649" name="楕円 648"/>
        <xdr:cNvSpPr/>
      </xdr:nvSpPr>
      <xdr:spPr>
        <a:xfrm>
          <a:off x="15430500" y="133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103274</xdr:rowOff>
    </xdr:from>
    <xdr:ext cx="534377" cy="259045"/>
    <xdr:sp macro="" textlink="">
      <xdr:nvSpPr>
        <xdr:cNvPr id="650" name="テキスト ボックス 649"/>
        <xdr:cNvSpPr txBox="1"/>
      </xdr:nvSpPr>
      <xdr:spPr>
        <a:xfrm>
          <a:off x="15214111" y="134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158451</xdr:rowOff>
    </xdr:from>
    <xdr:to>
      <xdr:col>76</xdr:col>
      <xdr:colOff>165100</xdr:colOff>
      <xdr:row>78</xdr:row>
      <xdr:rowOff>88601</xdr:rowOff>
    </xdr:to>
    <xdr:sp macro="" textlink="">
      <xdr:nvSpPr>
        <xdr:cNvPr id="651" name="楕円 650"/>
        <xdr:cNvSpPr/>
      </xdr:nvSpPr>
      <xdr:spPr>
        <a:xfrm>
          <a:off x="14541500" y="133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79728</xdr:rowOff>
    </xdr:from>
    <xdr:ext cx="534377" cy="259045"/>
    <xdr:sp macro="" textlink="">
      <xdr:nvSpPr>
        <xdr:cNvPr id="652" name="テキスト ボックス 651"/>
        <xdr:cNvSpPr txBox="1"/>
      </xdr:nvSpPr>
      <xdr:spPr>
        <a:xfrm>
          <a:off x="14325111" y="134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5099</xdr:rowOff>
    </xdr:from>
    <xdr:to>
      <xdr:col>72</xdr:col>
      <xdr:colOff>38100</xdr:colOff>
      <xdr:row>78</xdr:row>
      <xdr:rowOff>106699</xdr:rowOff>
    </xdr:to>
    <xdr:sp macro="" textlink="">
      <xdr:nvSpPr>
        <xdr:cNvPr id="653" name="楕円 652"/>
        <xdr:cNvSpPr/>
      </xdr:nvSpPr>
      <xdr:spPr>
        <a:xfrm>
          <a:off x="13652500" y="133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97826</xdr:rowOff>
    </xdr:from>
    <xdr:ext cx="534377" cy="259045"/>
    <xdr:sp macro="" textlink="">
      <xdr:nvSpPr>
        <xdr:cNvPr id="654" name="テキスト ボックス 653"/>
        <xdr:cNvSpPr txBox="1"/>
      </xdr:nvSpPr>
      <xdr:spPr>
        <a:xfrm>
          <a:off x="13436111" y="134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7289</xdr:rowOff>
    </xdr:from>
    <xdr:to>
      <xdr:col>67</xdr:col>
      <xdr:colOff>101600</xdr:colOff>
      <xdr:row>78</xdr:row>
      <xdr:rowOff>108889</xdr:rowOff>
    </xdr:to>
    <xdr:sp macro="" textlink="">
      <xdr:nvSpPr>
        <xdr:cNvPr id="655" name="楕円 654"/>
        <xdr:cNvSpPr/>
      </xdr:nvSpPr>
      <xdr:spPr>
        <a:xfrm>
          <a:off x="12763500" y="133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100016</xdr:rowOff>
    </xdr:from>
    <xdr:ext cx="534377" cy="259045"/>
    <xdr:sp macro="" textlink="">
      <xdr:nvSpPr>
        <xdr:cNvPr id="656" name="テキスト ボックス 655"/>
        <xdr:cNvSpPr txBox="1"/>
      </xdr:nvSpPr>
      <xdr:spPr>
        <a:xfrm>
          <a:off x="12547111" y="1347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2" name="テキスト ボックス 671"/>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4" name="テキスト ボックス 673"/>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0" name="直線コネクタ 679"/>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1"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2" name="直線コネクタ 681"/>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3"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4" name="直線コネクタ 683"/>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160528</xdr:rowOff>
    </xdr:from>
    <xdr:to>
      <xdr:col>85</xdr:col>
      <xdr:colOff>127000</xdr:colOff>
      <xdr:row>98</xdr:row>
      <xdr:rowOff>27687</xdr:rowOff>
    </xdr:to>
    <xdr:cxnSp macro="">
      <xdr:nvCxnSpPr>
        <xdr:cNvPr id="685" name="直線コネクタ 684"/>
        <xdr:cNvCxnSpPr/>
      </xdr:nvCxnSpPr>
      <xdr:spPr>
        <a:xfrm flipV="1">
          <a:off x="15481300" y="16791178"/>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6"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7" name="フローチャート: 判断 686"/>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139446</xdr:rowOff>
    </xdr:from>
    <xdr:to>
      <xdr:col>81</xdr:col>
      <xdr:colOff>50800</xdr:colOff>
      <xdr:row>98</xdr:row>
      <xdr:rowOff>27687</xdr:rowOff>
    </xdr:to>
    <xdr:cxnSp macro="">
      <xdr:nvCxnSpPr>
        <xdr:cNvPr id="688" name="直線コネクタ 687"/>
        <xdr:cNvCxnSpPr/>
      </xdr:nvCxnSpPr>
      <xdr:spPr>
        <a:xfrm>
          <a:off x="14592300" y="16598646"/>
          <a:ext cx="889000" cy="2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9" name="フローチャート: 判断 688"/>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0" name="テキスト ボックス 689"/>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139446</xdr:rowOff>
    </xdr:from>
    <xdr:to>
      <xdr:col>76</xdr:col>
      <xdr:colOff>114300</xdr:colOff>
      <xdr:row>96</xdr:row>
      <xdr:rowOff>169290</xdr:rowOff>
    </xdr:to>
    <xdr:cxnSp macro="">
      <xdr:nvCxnSpPr>
        <xdr:cNvPr id="691" name="直線コネクタ 690"/>
        <xdr:cNvCxnSpPr/>
      </xdr:nvCxnSpPr>
      <xdr:spPr>
        <a:xfrm flipV="1">
          <a:off x="13703300" y="16598646"/>
          <a:ext cx="8890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2" name="フローチャート: 判断 691"/>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3" name="テキスト ボックス 692"/>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169290</xdr:rowOff>
    </xdr:from>
    <xdr:to>
      <xdr:col>71</xdr:col>
      <xdr:colOff>177800</xdr:colOff>
      <xdr:row>97</xdr:row>
      <xdr:rowOff>146050</xdr:rowOff>
    </xdr:to>
    <xdr:cxnSp macro="">
      <xdr:nvCxnSpPr>
        <xdr:cNvPr id="694" name="直線コネクタ 693"/>
        <xdr:cNvCxnSpPr/>
      </xdr:nvCxnSpPr>
      <xdr:spPr>
        <a:xfrm flipV="1">
          <a:off x="12814300" y="16628490"/>
          <a:ext cx="889000" cy="14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5" name="フローチャート: 判断 694"/>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6" name="テキスト ボックス 695"/>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7" name="フローチャート: 判断 696"/>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8" name="テキスト ボックス 697"/>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109728</xdr:rowOff>
    </xdr:from>
    <xdr:to>
      <xdr:col>85</xdr:col>
      <xdr:colOff>177800</xdr:colOff>
      <xdr:row>98</xdr:row>
      <xdr:rowOff>39878</xdr:rowOff>
    </xdr:to>
    <xdr:sp macro="" textlink="">
      <xdr:nvSpPr>
        <xdr:cNvPr id="704" name="楕円 703"/>
        <xdr:cNvSpPr/>
      </xdr:nvSpPr>
      <xdr:spPr>
        <a:xfrm>
          <a:off x="16268700" y="167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88155</xdr:rowOff>
    </xdr:from>
    <xdr:ext cx="469744" cy="259045"/>
    <xdr:sp macro="" textlink="">
      <xdr:nvSpPr>
        <xdr:cNvPr id="705" name="積立金該当値テキスト"/>
        <xdr:cNvSpPr txBox="1"/>
      </xdr:nvSpPr>
      <xdr:spPr>
        <a:xfrm>
          <a:off x="16370300" y="1671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148337</xdr:rowOff>
    </xdr:from>
    <xdr:to>
      <xdr:col>81</xdr:col>
      <xdr:colOff>101600</xdr:colOff>
      <xdr:row>98</xdr:row>
      <xdr:rowOff>78487</xdr:rowOff>
    </xdr:to>
    <xdr:sp macro="" textlink="">
      <xdr:nvSpPr>
        <xdr:cNvPr id="706" name="楕円 705"/>
        <xdr:cNvSpPr/>
      </xdr:nvSpPr>
      <xdr:spPr>
        <a:xfrm>
          <a:off x="15430500" y="167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69614</xdr:rowOff>
    </xdr:from>
    <xdr:ext cx="469744" cy="259045"/>
    <xdr:sp macro="" textlink="">
      <xdr:nvSpPr>
        <xdr:cNvPr id="707" name="テキスト ボックス 706"/>
        <xdr:cNvSpPr txBox="1"/>
      </xdr:nvSpPr>
      <xdr:spPr>
        <a:xfrm>
          <a:off x="15246428" y="1687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88646</xdr:rowOff>
    </xdr:from>
    <xdr:to>
      <xdr:col>76</xdr:col>
      <xdr:colOff>165100</xdr:colOff>
      <xdr:row>97</xdr:row>
      <xdr:rowOff>18796</xdr:rowOff>
    </xdr:to>
    <xdr:sp macro="" textlink="">
      <xdr:nvSpPr>
        <xdr:cNvPr id="708" name="楕円 707"/>
        <xdr:cNvSpPr/>
      </xdr:nvSpPr>
      <xdr:spPr>
        <a:xfrm>
          <a:off x="14541500" y="165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9923</xdr:rowOff>
    </xdr:from>
    <xdr:ext cx="469744" cy="259045"/>
    <xdr:sp macro="" textlink="">
      <xdr:nvSpPr>
        <xdr:cNvPr id="709" name="テキスト ボックス 708"/>
        <xdr:cNvSpPr txBox="1"/>
      </xdr:nvSpPr>
      <xdr:spPr>
        <a:xfrm>
          <a:off x="14357428" y="1664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118490</xdr:rowOff>
    </xdr:from>
    <xdr:to>
      <xdr:col>72</xdr:col>
      <xdr:colOff>38100</xdr:colOff>
      <xdr:row>97</xdr:row>
      <xdr:rowOff>48640</xdr:rowOff>
    </xdr:to>
    <xdr:sp macro="" textlink="">
      <xdr:nvSpPr>
        <xdr:cNvPr id="710" name="楕円 709"/>
        <xdr:cNvSpPr/>
      </xdr:nvSpPr>
      <xdr:spPr>
        <a:xfrm>
          <a:off x="13652500" y="165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39767</xdr:rowOff>
    </xdr:from>
    <xdr:ext cx="469744" cy="259045"/>
    <xdr:sp macro="" textlink="">
      <xdr:nvSpPr>
        <xdr:cNvPr id="711" name="テキスト ボックス 710"/>
        <xdr:cNvSpPr txBox="1"/>
      </xdr:nvSpPr>
      <xdr:spPr>
        <a:xfrm>
          <a:off x="13468428" y="1667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95250</xdr:rowOff>
    </xdr:from>
    <xdr:to>
      <xdr:col>67</xdr:col>
      <xdr:colOff>101600</xdr:colOff>
      <xdr:row>98</xdr:row>
      <xdr:rowOff>25400</xdr:rowOff>
    </xdr:to>
    <xdr:sp macro="" textlink="">
      <xdr:nvSpPr>
        <xdr:cNvPr id="712" name="楕円 711"/>
        <xdr:cNvSpPr/>
      </xdr:nvSpPr>
      <xdr:spPr>
        <a:xfrm>
          <a:off x="12763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16527</xdr:rowOff>
    </xdr:from>
    <xdr:ext cx="469744" cy="259045"/>
    <xdr:sp macro="" textlink="">
      <xdr:nvSpPr>
        <xdr:cNvPr id="713" name="テキスト ボックス 712"/>
        <xdr:cNvSpPr txBox="1"/>
      </xdr:nvSpPr>
      <xdr:spPr>
        <a:xfrm>
          <a:off x="12579428"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78892</xdr:rowOff>
    </xdr:from>
    <xdr:to>
      <xdr:col>116</xdr:col>
      <xdr:colOff>62864</xdr:colOff>
      <xdr:row>38</xdr:row>
      <xdr:rowOff>139700</xdr:rowOff>
    </xdr:to>
    <xdr:cxnSp macro="">
      <xdr:nvCxnSpPr>
        <xdr:cNvPr id="735" name="直線コネクタ 734"/>
        <xdr:cNvCxnSpPr/>
      </xdr:nvCxnSpPr>
      <xdr:spPr>
        <a:xfrm flipV="1">
          <a:off x="22159595" y="5565292"/>
          <a:ext cx="1269"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25569</xdr:rowOff>
    </xdr:from>
    <xdr:ext cx="469744" cy="259045"/>
    <xdr:sp macro="" textlink="">
      <xdr:nvSpPr>
        <xdr:cNvPr id="738" name="投資及び出資金最大値テキスト"/>
        <xdr:cNvSpPr txBox="1"/>
      </xdr:nvSpPr>
      <xdr:spPr>
        <a:xfrm>
          <a:off x="22212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78892</xdr:rowOff>
    </xdr:from>
    <xdr:to>
      <xdr:col>116</xdr:col>
      <xdr:colOff>152400</xdr:colOff>
      <xdr:row>32</xdr:row>
      <xdr:rowOff>78892</xdr:rowOff>
    </xdr:to>
    <xdr:cxnSp macro="">
      <xdr:nvCxnSpPr>
        <xdr:cNvPr id="739" name="直線コネクタ 738"/>
        <xdr:cNvCxnSpPr/>
      </xdr:nvCxnSpPr>
      <xdr:spPr>
        <a:xfrm>
          <a:off x="22072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21514</xdr:rowOff>
    </xdr:from>
    <xdr:to>
      <xdr:col>116</xdr:col>
      <xdr:colOff>63500</xdr:colOff>
      <xdr:row>32</xdr:row>
      <xdr:rowOff>78892</xdr:rowOff>
    </xdr:to>
    <xdr:cxnSp macro="">
      <xdr:nvCxnSpPr>
        <xdr:cNvPr id="740" name="直線コネクタ 739"/>
        <xdr:cNvCxnSpPr/>
      </xdr:nvCxnSpPr>
      <xdr:spPr>
        <a:xfrm>
          <a:off x="21323300" y="5507914"/>
          <a:ext cx="8382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119448</xdr:rowOff>
    </xdr:from>
    <xdr:ext cx="469744" cy="259045"/>
    <xdr:sp macro="" textlink="">
      <xdr:nvSpPr>
        <xdr:cNvPr id="741" name="投資及び出資金平均値テキスト"/>
        <xdr:cNvSpPr txBox="1"/>
      </xdr:nvSpPr>
      <xdr:spPr>
        <a:xfrm>
          <a:off x="22212300" y="6120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141021</xdr:rowOff>
    </xdr:from>
    <xdr:to>
      <xdr:col>116</xdr:col>
      <xdr:colOff>114300</xdr:colOff>
      <xdr:row>36</xdr:row>
      <xdr:rowOff>71171</xdr:rowOff>
    </xdr:to>
    <xdr:sp macro="" textlink="">
      <xdr:nvSpPr>
        <xdr:cNvPr id="742" name="フローチャート: 判断 741"/>
        <xdr:cNvSpPr/>
      </xdr:nvSpPr>
      <xdr:spPr>
        <a:xfrm>
          <a:off x="221107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21514</xdr:rowOff>
    </xdr:from>
    <xdr:to>
      <xdr:col>111</xdr:col>
      <xdr:colOff>177800</xdr:colOff>
      <xdr:row>32</xdr:row>
      <xdr:rowOff>103124</xdr:rowOff>
    </xdr:to>
    <xdr:cxnSp macro="">
      <xdr:nvCxnSpPr>
        <xdr:cNvPr id="743" name="直線コネクタ 742"/>
        <xdr:cNvCxnSpPr/>
      </xdr:nvCxnSpPr>
      <xdr:spPr>
        <a:xfrm flipV="1">
          <a:off x="20434300" y="5507914"/>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93700</xdr:rowOff>
    </xdr:from>
    <xdr:to>
      <xdr:col>112</xdr:col>
      <xdr:colOff>38100</xdr:colOff>
      <xdr:row>36</xdr:row>
      <xdr:rowOff>23850</xdr:rowOff>
    </xdr:to>
    <xdr:sp macro="" textlink="">
      <xdr:nvSpPr>
        <xdr:cNvPr id="744" name="フローチャート: 判断 743"/>
        <xdr:cNvSpPr/>
      </xdr:nvSpPr>
      <xdr:spPr>
        <a:xfrm>
          <a:off x="21272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14977</xdr:rowOff>
    </xdr:from>
    <xdr:ext cx="469744" cy="259045"/>
    <xdr:sp macro="" textlink="">
      <xdr:nvSpPr>
        <xdr:cNvPr id="745" name="テキスト ボックス 744"/>
        <xdr:cNvSpPr txBox="1"/>
      </xdr:nvSpPr>
      <xdr:spPr>
        <a:xfrm>
          <a:off x="21088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103124</xdr:rowOff>
    </xdr:from>
    <xdr:to>
      <xdr:col>107</xdr:col>
      <xdr:colOff>50800</xdr:colOff>
      <xdr:row>33</xdr:row>
      <xdr:rowOff>141986</xdr:rowOff>
    </xdr:to>
    <xdr:cxnSp macro="">
      <xdr:nvCxnSpPr>
        <xdr:cNvPr id="746" name="直線コネクタ 745"/>
        <xdr:cNvCxnSpPr/>
      </xdr:nvCxnSpPr>
      <xdr:spPr>
        <a:xfrm flipV="1">
          <a:off x="19545300" y="55895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52781</xdr:rowOff>
    </xdr:from>
    <xdr:to>
      <xdr:col>107</xdr:col>
      <xdr:colOff>101600</xdr:colOff>
      <xdr:row>35</xdr:row>
      <xdr:rowOff>154381</xdr:rowOff>
    </xdr:to>
    <xdr:sp macro="" textlink="">
      <xdr:nvSpPr>
        <xdr:cNvPr id="747" name="フローチャート: 判断 746"/>
        <xdr:cNvSpPr/>
      </xdr:nvSpPr>
      <xdr:spPr>
        <a:xfrm>
          <a:off x="20383500" y="605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145508</xdr:rowOff>
    </xdr:from>
    <xdr:ext cx="469744" cy="259045"/>
    <xdr:sp macro="" textlink="">
      <xdr:nvSpPr>
        <xdr:cNvPr id="748" name="テキスト ボックス 747"/>
        <xdr:cNvSpPr txBox="1"/>
      </xdr:nvSpPr>
      <xdr:spPr>
        <a:xfrm>
          <a:off x="20199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141986</xdr:rowOff>
    </xdr:from>
    <xdr:to>
      <xdr:col>102</xdr:col>
      <xdr:colOff>114300</xdr:colOff>
      <xdr:row>34</xdr:row>
      <xdr:rowOff>29972</xdr:rowOff>
    </xdr:to>
    <xdr:cxnSp macro="">
      <xdr:nvCxnSpPr>
        <xdr:cNvPr id="749" name="直線コネクタ 748"/>
        <xdr:cNvCxnSpPr/>
      </xdr:nvCxnSpPr>
      <xdr:spPr>
        <a:xfrm flipV="1">
          <a:off x="18656300" y="57998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126848</xdr:rowOff>
    </xdr:from>
    <xdr:to>
      <xdr:col>102</xdr:col>
      <xdr:colOff>165100</xdr:colOff>
      <xdr:row>35</xdr:row>
      <xdr:rowOff>56998</xdr:rowOff>
    </xdr:to>
    <xdr:sp macro="" textlink="">
      <xdr:nvSpPr>
        <xdr:cNvPr id="750" name="フローチャート: 判断 749"/>
        <xdr:cNvSpPr/>
      </xdr:nvSpPr>
      <xdr:spPr>
        <a:xfrm>
          <a:off x="19494500" y="595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48125</xdr:rowOff>
    </xdr:from>
    <xdr:ext cx="469744" cy="259045"/>
    <xdr:sp macro="" textlink="">
      <xdr:nvSpPr>
        <xdr:cNvPr id="751" name="テキスト ボックス 750"/>
        <xdr:cNvSpPr txBox="1"/>
      </xdr:nvSpPr>
      <xdr:spPr>
        <a:xfrm>
          <a:off x="19310428" y="60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108788</xdr:rowOff>
    </xdr:from>
    <xdr:to>
      <xdr:col>98</xdr:col>
      <xdr:colOff>38100</xdr:colOff>
      <xdr:row>34</xdr:row>
      <xdr:rowOff>38938</xdr:rowOff>
    </xdr:to>
    <xdr:sp macro="" textlink="">
      <xdr:nvSpPr>
        <xdr:cNvPr id="752" name="フローチャート: 判断 751"/>
        <xdr:cNvSpPr/>
      </xdr:nvSpPr>
      <xdr:spPr>
        <a:xfrm>
          <a:off x="18605500" y="576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55465</xdr:rowOff>
    </xdr:from>
    <xdr:ext cx="469744" cy="259045"/>
    <xdr:sp macro="" textlink="">
      <xdr:nvSpPr>
        <xdr:cNvPr id="753" name="テキスト ボックス 752"/>
        <xdr:cNvSpPr txBox="1"/>
      </xdr:nvSpPr>
      <xdr:spPr>
        <a:xfrm>
          <a:off x="18421428" y="55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28092</xdr:rowOff>
    </xdr:from>
    <xdr:to>
      <xdr:col>116</xdr:col>
      <xdr:colOff>114300</xdr:colOff>
      <xdr:row>32</xdr:row>
      <xdr:rowOff>129692</xdr:rowOff>
    </xdr:to>
    <xdr:sp macro="" textlink="">
      <xdr:nvSpPr>
        <xdr:cNvPr id="759" name="楕円 758"/>
        <xdr:cNvSpPr/>
      </xdr:nvSpPr>
      <xdr:spPr>
        <a:xfrm>
          <a:off x="221107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152569</xdr:rowOff>
    </xdr:from>
    <xdr:ext cx="469744" cy="259045"/>
    <xdr:sp macro="" textlink="">
      <xdr:nvSpPr>
        <xdr:cNvPr id="760" name="投資及び出資金該当値テキスト"/>
        <xdr:cNvSpPr txBox="1"/>
      </xdr:nvSpPr>
      <xdr:spPr>
        <a:xfrm>
          <a:off x="22212300" y="54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142164</xdr:rowOff>
    </xdr:from>
    <xdr:to>
      <xdr:col>112</xdr:col>
      <xdr:colOff>38100</xdr:colOff>
      <xdr:row>32</xdr:row>
      <xdr:rowOff>72314</xdr:rowOff>
    </xdr:to>
    <xdr:sp macro="" textlink="">
      <xdr:nvSpPr>
        <xdr:cNvPr id="761" name="楕円 760"/>
        <xdr:cNvSpPr/>
      </xdr:nvSpPr>
      <xdr:spPr>
        <a:xfrm>
          <a:off x="21272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88841</xdr:rowOff>
    </xdr:from>
    <xdr:ext cx="469744" cy="259045"/>
    <xdr:sp macro="" textlink="">
      <xdr:nvSpPr>
        <xdr:cNvPr id="762" name="テキスト ボックス 761"/>
        <xdr:cNvSpPr txBox="1"/>
      </xdr:nvSpPr>
      <xdr:spPr>
        <a:xfrm>
          <a:off x="21088428" y="52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52324</xdr:rowOff>
    </xdr:from>
    <xdr:to>
      <xdr:col>107</xdr:col>
      <xdr:colOff>101600</xdr:colOff>
      <xdr:row>32</xdr:row>
      <xdr:rowOff>153924</xdr:rowOff>
    </xdr:to>
    <xdr:sp macro="" textlink="">
      <xdr:nvSpPr>
        <xdr:cNvPr id="763" name="楕円 762"/>
        <xdr:cNvSpPr/>
      </xdr:nvSpPr>
      <xdr:spPr>
        <a:xfrm>
          <a:off x="20383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170451</xdr:rowOff>
    </xdr:from>
    <xdr:ext cx="469744" cy="259045"/>
    <xdr:sp macro="" textlink="">
      <xdr:nvSpPr>
        <xdr:cNvPr id="764" name="テキスト ボックス 763"/>
        <xdr:cNvSpPr txBox="1"/>
      </xdr:nvSpPr>
      <xdr:spPr>
        <a:xfrm>
          <a:off x="20199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91186</xdr:rowOff>
    </xdr:from>
    <xdr:to>
      <xdr:col>102</xdr:col>
      <xdr:colOff>165100</xdr:colOff>
      <xdr:row>34</xdr:row>
      <xdr:rowOff>21336</xdr:rowOff>
    </xdr:to>
    <xdr:sp macro="" textlink="">
      <xdr:nvSpPr>
        <xdr:cNvPr id="765" name="楕円 764"/>
        <xdr:cNvSpPr/>
      </xdr:nvSpPr>
      <xdr:spPr>
        <a:xfrm>
          <a:off x="19494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37863</xdr:rowOff>
    </xdr:from>
    <xdr:ext cx="469744" cy="259045"/>
    <xdr:sp macro="" textlink="">
      <xdr:nvSpPr>
        <xdr:cNvPr id="766" name="テキスト ボックス 765"/>
        <xdr:cNvSpPr txBox="1"/>
      </xdr:nvSpPr>
      <xdr:spPr>
        <a:xfrm>
          <a:off x="19310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150622</xdr:rowOff>
    </xdr:from>
    <xdr:to>
      <xdr:col>98</xdr:col>
      <xdr:colOff>38100</xdr:colOff>
      <xdr:row>34</xdr:row>
      <xdr:rowOff>80772</xdr:rowOff>
    </xdr:to>
    <xdr:sp macro="" textlink="">
      <xdr:nvSpPr>
        <xdr:cNvPr id="767" name="楕円 766"/>
        <xdr:cNvSpPr/>
      </xdr:nvSpPr>
      <xdr:spPr>
        <a:xfrm>
          <a:off x="18605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71899</xdr:rowOff>
    </xdr:from>
    <xdr:ext cx="469744" cy="259045"/>
    <xdr:sp macro="" textlink="">
      <xdr:nvSpPr>
        <xdr:cNvPr id="768" name="テキスト ボックス 767"/>
        <xdr:cNvSpPr txBox="1"/>
      </xdr:nvSpPr>
      <xdr:spPr>
        <a:xfrm>
          <a:off x="18421428"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0" name="直線コネクタ 789"/>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1"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2" name="直線コネクタ 791"/>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3"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4" name="直線コネクタ 793"/>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116223</xdr:rowOff>
    </xdr:from>
    <xdr:to>
      <xdr:col>116</xdr:col>
      <xdr:colOff>63500</xdr:colOff>
      <xdr:row>56</xdr:row>
      <xdr:rowOff>145255</xdr:rowOff>
    </xdr:to>
    <xdr:cxnSp macro="">
      <xdr:nvCxnSpPr>
        <xdr:cNvPr id="795" name="直線コネクタ 794"/>
        <xdr:cNvCxnSpPr/>
      </xdr:nvCxnSpPr>
      <xdr:spPr>
        <a:xfrm>
          <a:off x="21323300" y="9717423"/>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796"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797" name="フローチャート: 判断 796"/>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90939</xdr:rowOff>
    </xdr:from>
    <xdr:to>
      <xdr:col>111</xdr:col>
      <xdr:colOff>177800</xdr:colOff>
      <xdr:row>56</xdr:row>
      <xdr:rowOff>116223</xdr:rowOff>
    </xdr:to>
    <xdr:cxnSp macro="">
      <xdr:nvCxnSpPr>
        <xdr:cNvPr id="798" name="直線コネクタ 797"/>
        <xdr:cNvCxnSpPr/>
      </xdr:nvCxnSpPr>
      <xdr:spPr>
        <a:xfrm>
          <a:off x="20434300" y="9692139"/>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799" name="フローチャート: 判断 798"/>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0" name="テキスト ボックス 799"/>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33013</xdr:rowOff>
    </xdr:from>
    <xdr:to>
      <xdr:col>107</xdr:col>
      <xdr:colOff>50800</xdr:colOff>
      <xdr:row>56</xdr:row>
      <xdr:rowOff>90939</xdr:rowOff>
    </xdr:to>
    <xdr:cxnSp macro="">
      <xdr:nvCxnSpPr>
        <xdr:cNvPr id="801" name="直線コネクタ 800"/>
        <xdr:cNvCxnSpPr/>
      </xdr:nvCxnSpPr>
      <xdr:spPr>
        <a:xfrm>
          <a:off x="19545300" y="9634213"/>
          <a:ext cx="889000" cy="5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2" name="フローチャート: 判断 801"/>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3" name="テキスト ボックス 802"/>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113754</xdr:rowOff>
    </xdr:from>
    <xdr:to>
      <xdr:col>102</xdr:col>
      <xdr:colOff>114300</xdr:colOff>
      <xdr:row>56</xdr:row>
      <xdr:rowOff>33013</xdr:rowOff>
    </xdr:to>
    <xdr:cxnSp macro="">
      <xdr:nvCxnSpPr>
        <xdr:cNvPr id="804" name="直線コネクタ 803"/>
        <xdr:cNvCxnSpPr/>
      </xdr:nvCxnSpPr>
      <xdr:spPr>
        <a:xfrm>
          <a:off x="18656300" y="9543504"/>
          <a:ext cx="8890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5" name="フローチャート: 判断 804"/>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06" name="テキスト ボックス 805"/>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07" name="フローチャート: 判断 806"/>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08" name="テキスト ボックス 807"/>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94455</xdr:rowOff>
    </xdr:from>
    <xdr:to>
      <xdr:col>116</xdr:col>
      <xdr:colOff>114300</xdr:colOff>
      <xdr:row>57</xdr:row>
      <xdr:rowOff>24605</xdr:rowOff>
    </xdr:to>
    <xdr:sp macro="" textlink="">
      <xdr:nvSpPr>
        <xdr:cNvPr id="814" name="楕円 813"/>
        <xdr:cNvSpPr/>
      </xdr:nvSpPr>
      <xdr:spPr>
        <a:xfrm>
          <a:off x="22110700" y="96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72882</xdr:rowOff>
    </xdr:from>
    <xdr:ext cx="534377" cy="259045"/>
    <xdr:sp macro="" textlink="">
      <xdr:nvSpPr>
        <xdr:cNvPr id="815" name="貸付金該当値テキスト"/>
        <xdr:cNvSpPr txBox="1"/>
      </xdr:nvSpPr>
      <xdr:spPr>
        <a:xfrm>
          <a:off x="22212300" y="96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65423</xdr:rowOff>
    </xdr:from>
    <xdr:to>
      <xdr:col>112</xdr:col>
      <xdr:colOff>38100</xdr:colOff>
      <xdr:row>56</xdr:row>
      <xdr:rowOff>167023</xdr:rowOff>
    </xdr:to>
    <xdr:sp macro="" textlink="">
      <xdr:nvSpPr>
        <xdr:cNvPr id="816" name="楕円 815"/>
        <xdr:cNvSpPr/>
      </xdr:nvSpPr>
      <xdr:spPr>
        <a:xfrm>
          <a:off x="21272500" y="96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158150</xdr:rowOff>
    </xdr:from>
    <xdr:ext cx="534377" cy="259045"/>
    <xdr:sp macro="" textlink="">
      <xdr:nvSpPr>
        <xdr:cNvPr id="817" name="テキスト ボックス 816"/>
        <xdr:cNvSpPr txBox="1"/>
      </xdr:nvSpPr>
      <xdr:spPr>
        <a:xfrm>
          <a:off x="21056111" y="97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40139</xdr:rowOff>
    </xdr:from>
    <xdr:to>
      <xdr:col>107</xdr:col>
      <xdr:colOff>101600</xdr:colOff>
      <xdr:row>56</xdr:row>
      <xdr:rowOff>141739</xdr:rowOff>
    </xdr:to>
    <xdr:sp macro="" textlink="">
      <xdr:nvSpPr>
        <xdr:cNvPr id="818" name="楕円 817"/>
        <xdr:cNvSpPr/>
      </xdr:nvSpPr>
      <xdr:spPr>
        <a:xfrm>
          <a:off x="20383500" y="96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132866</xdr:rowOff>
    </xdr:from>
    <xdr:ext cx="534377" cy="259045"/>
    <xdr:sp macro="" textlink="">
      <xdr:nvSpPr>
        <xdr:cNvPr id="819" name="テキスト ボックス 818"/>
        <xdr:cNvSpPr txBox="1"/>
      </xdr:nvSpPr>
      <xdr:spPr>
        <a:xfrm>
          <a:off x="20167111" y="97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153663</xdr:rowOff>
    </xdr:from>
    <xdr:to>
      <xdr:col>102</xdr:col>
      <xdr:colOff>165100</xdr:colOff>
      <xdr:row>56</xdr:row>
      <xdr:rowOff>83813</xdr:rowOff>
    </xdr:to>
    <xdr:sp macro="" textlink="">
      <xdr:nvSpPr>
        <xdr:cNvPr id="820" name="楕円 819"/>
        <xdr:cNvSpPr/>
      </xdr:nvSpPr>
      <xdr:spPr>
        <a:xfrm>
          <a:off x="19494500" y="95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74940</xdr:rowOff>
    </xdr:from>
    <xdr:ext cx="534377" cy="259045"/>
    <xdr:sp macro="" textlink="">
      <xdr:nvSpPr>
        <xdr:cNvPr id="821" name="テキスト ボックス 820"/>
        <xdr:cNvSpPr txBox="1"/>
      </xdr:nvSpPr>
      <xdr:spPr>
        <a:xfrm>
          <a:off x="19278111" y="96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62954</xdr:rowOff>
    </xdr:from>
    <xdr:to>
      <xdr:col>98</xdr:col>
      <xdr:colOff>38100</xdr:colOff>
      <xdr:row>55</xdr:row>
      <xdr:rowOff>164554</xdr:rowOff>
    </xdr:to>
    <xdr:sp macro="" textlink="">
      <xdr:nvSpPr>
        <xdr:cNvPr id="822" name="楕円 821"/>
        <xdr:cNvSpPr/>
      </xdr:nvSpPr>
      <xdr:spPr>
        <a:xfrm>
          <a:off x="18605500" y="94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155681</xdr:rowOff>
    </xdr:from>
    <xdr:ext cx="534377" cy="259045"/>
    <xdr:sp macro="" textlink="">
      <xdr:nvSpPr>
        <xdr:cNvPr id="823" name="テキスト ボックス 822"/>
        <xdr:cNvSpPr txBox="1"/>
      </xdr:nvSpPr>
      <xdr:spPr>
        <a:xfrm>
          <a:off x="18389111" y="95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46" name="直線コネクタ 845"/>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47"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48" name="直線コネクタ 847"/>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49"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0" name="直線コネクタ 849"/>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101707</xdr:rowOff>
    </xdr:from>
    <xdr:to>
      <xdr:col>116</xdr:col>
      <xdr:colOff>63500</xdr:colOff>
      <xdr:row>77</xdr:row>
      <xdr:rowOff>102850</xdr:rowOff>
    </xdr:to>
    <xdr:cxnSp macro="">
      <xdr:nvCxnSpPr>
        <xdr:cNvPr id="851" name="直線コネクタ 850"/>
        <xdr:cNvCxnSpPr/>
      </xdr:nvCxnSpPr>
      <xdr:spPr>
        <a:xfrm>
          <a:off x="21323300" y="133033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2"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3" name="フローチャート: 判断 852"/>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76744</xdr:rowOff>
    </xdr:from>
    <xdr:to>
      <xdr:col>111</xdr:col>
      <xdr:colOff>177800</xdr:colOff>
      <xdr:row>77</xdr:row>
      <xdr:rowOff>101707</xdr:rowOff>
    </xdr:to>
    <xdr:cxnSp macro="">
      <xdr:nvCxnSpPr>
        <xdr:cNvPr id="854" name="直線コネクタ 853"/>
        <xdr:cNvCxnSpPr/>
      </xdr:nvCxnSpPr>
      <xdr:spPr>
        <a:xfrm>
          <a:off x="20434300" y="13278394"/>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5" name="フローチャート: 判断 854"/>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56" name="テキスト ボックス 855"/>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9079</xdr:rowOff>
    </xdr:from>
    <xdr:to>
      <xdr:col>107</xdr:col>
      <xdr:colOff>50800</xdr:colOff>
      <xdr:row>77</xdr:row>
      <xdr:rowOff>76744</xdr:rowOff>
    </xdr:to>
    <xdr:cxnSp macro="">
      <xdr:nvCxnSpPr>
        <xdr:cNvPr id="857" name="直線コネクタ 856"/>
        <xdr:cNvCxnSpPr/>
      </xdr:nvCxnSpPr>
      <xdr:spPr>
        <a:xfrm>
          <a:off x="19545300" y="13210729"/>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58" name="フローチャート: 判断 857"/>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59" name="テキスト ボックス 858"/>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9079</xdr:rowOff>
    </xdr:from>
    <xdr:to>
      <xdr:col>102</xdr:col>
      <xdr:colOff>114300</xdr:colOff>
      <xdr:row>77</xdr:row>
      <xdr:rowOff>86939</xdr:rowOff>
    </xdr:to>
    <xdr:cxnSp macro="">
      <xdr:nvCxnSpPr>
        <xdr:cNvPr id="860" name="直線コネクタ 859"/>
        <xdr:cNvCxnSpPr/>
      </xdr:nvCxnSpPr>
      <xdr:spPr>
        <a:xfrm flipV="1">
          <a:off x="18656300" y="13210729"/>
          <a:ext cx="889000" cy="7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1" name="フローチャート: 判断 860"/>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2" name="テキスト ボックス 861"/>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3" name="フローチャート: 判断 862"/>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4" name="テキスト ボックス 863"/>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52050</xdr:rowOff>
    </xdr:from>
    <xdr:to>
      <xdr:col>116</xdr:col>
      <xdr:colOff>114300</xdr:colOff>
      <xdr:row>77</xdr:row>
      <xdr:rowOff>153650</xdr:rowOff>
    </xdr:to>
    <xdr:sp macro="" textlink="">
      <xdr:nvSpPr>
        <xdr:cNvPr id="870" name="楕円 869"/>
        <xdr:cNvSpPr/>
      </xdr:nvSpPr>
      <xdr:spPr>
        <a:xfrm>
          <a:off x="22110700" y="132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138427</xdr:rowOff>
    </xdr:from>
    <xdr:ext cx="534377" cy="259045"/>
    <xdr:sp macro="" textlink="">
      <xdr:nvSpPr>
        <xdr:cNvPr id="871" name="繰出金該当値テキスト"/>
        <xdr:cNvSpPr txBox="1"/>
      </xdr:nvSpPr>
      <xdr:spPr>
        <a:xfrm>
          <a:off x="22212300" y="13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50907</xdr:rowOff>
    </xdr:from>
    <xdr:to>
      <xdr:col>112</xdr:col>
      <xdr:colOff>38100</xdr:colOff>
      <xdr:row>77</xdr:row>
      <xdr:rowOff>152507</xdr:rowOff>
    </xdr:to>
    <xdr:sp macro="" textlink="">
      <xdr:nvSpPr>
        <xdr:cNvPr id="872" name="楕円 871"/>
        <xdr:cNvSpPr/>
      </xdr:nvSpPr>
      <xdr:spPr>
        <a:xfrm>
          <a:off x="21272500" y="132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143634</xdr:rowOff>
    </xdr:from>
    <xdr:ext cx="534377" cy="259045"/>
    <xdr:sp macro="" textlink="">
      <xdr:nvSpPr>
        <xdr:cNvPr id="873" name="テキスト ボックス 872"/>
        <xdr:cNvSpPr txBox="1"/>
      </xdr:nvSpPr>
      <xdr:spPr>
        <a:xfrm>
          <a:off x="21056111" y="133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25944</xdr:rowOff>
    </xdr:from>
    <xdr:to>
      <xdr:col>107</xdr:col>
      <xdr:colOff>101600</xdr:colOff>
      <xdr:row>77</xdr:row>
      <xdr:rowOff>127544</xdr:rowOff>
    </xdr:to>
    <xdr:sp macro="" textlink="">
      <xdr:nvSpPr>
        <xdr:cNvPr id="874" name="楕円 873"/>
        <xdr:cNvSpPr/>
      </xdr:nvSpPr>
      <xdr:spPr>
        <a:xfrm>
          <a:off x="20383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118671</xdr:rowOff>
    </xdr:from>
    <xdr:ext cx="534377" cy="259045"/>
    <xdr:sp macro="" textlink="">
      <xdr:nvSpPr>
        <xdr:cNvPr id="875" name="テキスト ボックス 874"/>
        <xdr:cNvSpPr txBox="1"/>
      </xdr:nvSpPr>
      <xdr:spPr>
        <a:xfrm>
          <a:off x="20167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129729</xdr:rowOff>
    </xdr:from>
    <xdr:to>
      <xdr:col>102</xdr:col>
      <xdr:colOff>165100</xdr:colOff>
      <xdr:row>77</xdr:row>
      <xdr:rowOff>59879</xdr:rowOff>
    </xdr:to>
    <xdr:sp macro="" textlink="">
      <xdr:nvSpPr>
        <xdr:cNvPr id="876" name="楕円 875"/>
        <xdr:cNvSpPr/>
      </xdr:nvSpPr>
      <xdr:spPr>
        <a:xfrm>
          <a:off x="19494500" y="131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51006</xdr:rowOff>
    </xdr:from>
    <xdr:ext cx="534377" cy="259045"/>
    <xdr:sp macro="" textlink="">
      <xdr:nvSpPr>
        <xdr:cNvPr id="877" name="テキスト ボックス 876"/>
        <xdr:cNvSpPr txBox="1"/>
      </xdr:nvSpPr>
      <xdr:spPr>
        <a:xfrm>
          <a:off x="19278111" y="132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36139</xdr:rowOff>
    </xdr:from>
    <xdr:to>
      <xdr:col>98</xdr:col>
      <xdr:colOff>38100</xdr:colOff>
      <xdr:row>77</xdr:row>
      <xdr:rowOff>137739</xdr:rowOff>
    </xdr:to>
    <xdr:sp macro="" textlink="">
      <xdr:nvSpPr>
        <xdr:cNvPr id="878" name="楕円 877"/>
        <xdr:cNvSpPr/>
      </xdr:nvSpPr>
      <xdr:spPr>
        <a:xfrm>
          <a:off x="18605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128866</xdr:rowOff>
    </xdr:from>
    <xdr:ext cx="534377" cy="259045"/>
    <xdr:sp macro="" textlink="">
      <xdr:nvSpPr>
        <xdr:cNvPr id="879" name="テキスト ボックス 878"/>
        <xdr:cNvSpPr txBox="1"/>
      </xdr:nvSpPr>
      <xdr:spPr>
        <a:xfrm>
          <a:off x="18389111" y="133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千円となっている。主な構成項目である人件費及び扶助費、公債費について分析すると、まず人件費は、住民一人当たり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年度まで、職員定数の削減及び人口の逓増等により継続して減少、平成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年度は退職手当の増等により増加したが、平成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年度は退職者数の減等の影響により減少し、平成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年度は県費負担教職員の市費移管の影響により増加したが、平成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年度については、教職員数の増等が生じた一方で、人口の増の影響により減少した。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千円となっており、保育所の待機児童対策などの子育て支援施策の強化や障害福祉サービスの利用者及び生活保護受給者の増等により上昇傾向にある。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さらに、公債費は、住民一人当たり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年度は高速鉄道事業会計廃止に伴う繰上償還元金の減等により減少し、平成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年度は満期一括償還積立分の増等により増加、平成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年度も同様に満期一括償還積立分の増等により公債費は増加しているものの、人口の逓増により住民１人あたりの金額は減少、平成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年度は、公債償還元金の減等による減及び人口の逓増により住民１人あたりの金額は減少した。平成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年度は、満期一括償還積立金の増等により増加した。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25400</xdr:rowOff>
    </xdr:from>
    <xdr:to>
      <xdr:col>24</xdr:col>
      <xdr:colOff>63500</xdr:colOff>
      <xdr:row>36</xdr:row>
      <xdr:rowOff>64589</xdr:rowOff>
    </xdr:to>
    <xdr:cxnSp macro="">
      <xdr:nvCxnSpPr>
        <xdr:cNvPr id="63" name="直線コネクタ 62"/>
        <xdr:cNvCxnSpPr/>
      </xdr:nvCxnSpPr>
      <xdr:spPr>
        <a:xfrm>
          <a:off x="3797300" y="619760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164028</xdr:rowOff>
    </xdr:from>
    <xdr:ext cx="469744" cy="259045"/>
    <xdr:sp macro="" textlink="">
      <xdr:nvSpPr>
        <xdr:cNvPr id="64" name="議会費平均値テキスト"/>
        <xdr:cNvSpPr txBox="1"/>
      </xdr:nvSpPr>
      <xdr:spPr>
        <a:xfrm>
          <a:off x="4686300" y="5993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141333</xdr:rowOff>
    </xdr:from>
    <xdr:to>
      <xdr:col>19</xdr:col>
      <xdr:colOff>177800</xdr:colOff>
      <xdr:row>36</xdr:row>
      <xdr:rowOff>25400</xdr:rowOff>
    </xdr:to>
    <xdr:cxnSp macro="">
      <xdr:nvCxnSpPr>
        <xdr:cNvPr id="66" name="直線コネクタ 65"/>
        <xdr:cNvCxnSpPr/>
      </xdr:nvCxnSpPr>
      <xdr:spPr>
        <a:xfrm>
          <a:off x="2908300" y="61420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74766</xdr:rowOff>
    </xdr:from>
    <xdr:ext cx="469744" cy="259045"/>
    <xdr:sp macro="" textlink="">
      <xdr:nvSpPr>
        <xdr:cNvPr id="68" name="テキスト ボックス 67"/>
        <xdr:cNvSpPr txBox="1"/>
      </xdr:nvSpPr>
      <xdr:spPr>
        <a:xfrm>
          <a:off x="3562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46627</xdr:rowOff>
    </xdr:from>
    <xdr:to>
      <xdr:col>15</xdr:col>
      <xdr:colOff>50800</xdr:colOff>
      <xdr:row>35</xdr:row>
      <xdr:rowOff>141333</xdr:rowOff>
    </xdr:to>
    <xdr:cxnSp macro="">
      <xdr:nvCxnSpPr>
        <xdr:cNvPr id="69" name="直線コネクタ 68"/>
        <xdr:cNvCxnSpPr/>
      </xdr:nvCxnSpPr>
      <xdr:spPr>
        <a:xfrm>
          <a:off x="2019300" y="60473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46627</xdr:rowOff>
    </xdr:from>
    <xdr:to>
      <xdr:col>10</xdr:col>
      <xdr:colOff>114300</xdr:colOff>
      <xdr:row>35</xdr:row>
      <xdr:rowOff>111942</xdr:rowOff>
    </xdr:to>
    <xdr:cxnSp macro="">
      <xdr:nvCxnSpPr>
        <xdr:cNvPr id="72" name="直線コネクタ 71"/>
        <xdr:cNvCxnSpPr/>
      </xdr:nvCxnSpPr>
      <xdr:spPr>
        <a:xfrm flipV="1">
          <a:off x="1130300" y="60473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13789</xdr:rowOff>
    </xdr:from>
    <xdr:to>
      <xdr:col>24</xdr:col>
      <xdr:colOff>114300</xdr:colOff>
      <xdr:row>36</xdr:row>
      <xdr:rowOff>115389</xdr:rowOff>
    </xdr:to>
    <xdr:sp macro="" textlink="">
      <xdr:nvSpPr>
        <xdr:cNvPr id="82" name="楕円 81"/>
        <xdr:cNvSpPr/>
      </xdr:nvSpPr>
      <xdr:spPr>
        <a:xfrm>
          <a:off x="45847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163666</xdr:rowOff>
    </xdr:from>
    <xdr:ext cx="469744" cy="259045"/>
    <xdr:sp macro="" textlink="">
      <xdr:nvSpPr>
        <xdr:cNvPr id="83" name="議会費該当値テキスト"/>
        <xdr:cNvSpPr txBox="1"/>
      </xdr:nvSpPr>
      <xdr:spPr>
        <a:xfrm>
          <a:off x="4686300"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146050</xdr:rowOff>
    </xdr:from>
    <xdr:to>
      <xdr:col>20</xdr:col>
      <xdr:colOff>38100</xdr:colOff>
      <xdr:row>36</xdr:row>
      <xdr:rowOff>76200</xdr:rowOff>
    </xdr:to>
    <xdr:sp macro="" textlink="">
      <xdr:nvSpPr>
        <xdr:cNvPr id="84" name="楕円 83"/>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85" name="テキスト ボックス 84"/>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90533</xdr:rowOff>
    </xdr:from>
    <xdr:to>
      <xdr:col>15</xdr:col>
      <xdr:colOff>101600</xdr:colOff>
      <xdr:row>36</xdr:row>
      <xdr:rowOff>20683</xdr:rowOff>
    </xdr:to>
    <xdr:sp macro="" textlink="">
      <xdr:nvSpPr>
        <xdr:cNvPr id="86" name="楕円 85"/>
        <xdr:cNvSpPr/>
      </xdr:nvSpPr>
      <xdr:spPr>
        <a:xfrm>
          <a:off x="2857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37210</xdr:rowOff>
    </xdr:from>
    <xdr:ext cx="469744" cy="259045"/>
    <xdr:sp macro="" textlink="">
      <xdr:nvSpPr>
        <xdr:cNvPr id="87" name="テキスト ボックス 86"/>
        <xdr:cNvSpPr txBox="1"/>
      </xdr:nvSpPr>
      <xdr:spPr>
        <a:xfrm>
          <a:off x="2673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167277</xdr:rowOff>
    </xdr:from>
    <xdr:to>
      <xdr:col>10</xdr:col>
      <xdr:colOff>165100</xdr:colOff>
      <xdr:row>35</xdr:row>
      <xdr:rowOff>97427</xdr:rowOff>
    </xdr:to>
    <xdr:sp macro="" textlink="">
      <xdr:nvSpPr>
        <xdr:cNvPr id="88" name="楕円 87"/>
        <xdr:cNvSpPr/>
      </xdr:nvSpPr>
      <xdr:spPr>
        <a:xfrm>
          <a:off x="1968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113954</xdr:rowOff>
    </xdr:from>
    <xdr:ext cx="469744" cy="259045"/>
    <xdr:sp macro="" textlink="">
      <xdr:nvSpPr>
        <xdr:cNvPr id="89" name="テキスト ボックス 88"/>
        <xdr:cNvSpPr txBox="1"/>
      </xdr:nvSpPr>
      <xdr:spPr>
        <a:xfrm>
          <a:off x="1784428" y="57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61142</xdr:rowOff>
    </xdr:from>
    <xdr:to>
      <xdr:col>6</xdr:col>
      <xdr:colOff>38100</xdr:colOff>
      <xdr:row>35</xdr:row>
      <xdr:rowOff>162742</xdr:rowOff>
    </xdr:to>
    <xdr:sp macro="" textlink="">
      <xdr:nvSpPr>
        <xdr:cNvPr id="90" name="楕円 89"/>
        <xdr:cNvSpPr/>
      </xdr:nvSpPr>
      <xdr:spPr>
        <a:xfrm>
          <a:off x="1079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7819</xdr:rowOff>
    </xdr:from>
    <xdr:ext cx="469744" cy="259045"/>
    <xdr:sp macro="" textlink="">
      <xdr:nvSpPr>
        <xdr:cNvPr id="91" name="テキスト ボックス 90"/>
        <xdr:cNvSpPr txBox="1"/>
      </xdr:nvSpPr>
      <xdr:spPr>
        <a:xfrm>
          <a:off x="895428" y="58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101570</xdr:rowOff>
    </xdr:from>
    <xdr:to>
      <xdr:col>24</xdr:col>
      <xdr:colOff>63500</xdr:colOff>
      <xdr:row>53</xdr:row>
      <xdr:rowOff>116749</xdr:rowOff>
    </xdr:to>
    <xdr:cxnSp macro="">
      <xdr:nvCxnSpPr>
        <xdr:cNvPr id="119" name="直線コネクタ 118"/>
        <xdr:cNvCxnSpPr/>
      </xdr:nvCxnSpPr>
      <xdr:spPr>
        <a:xfrm flipV="1">
          <a:off x="3797300" y="8845520"/>
          <a:ext cx="838200" cy="35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116749</xdr:rowOff>
    </xdr:from>
    <xdr:to>
      <xdr:col>19</xdr:col>
      <xdr:colOff>177800</xdr:colOff>
      <xdr:row>54</xdr:row>
      <xdr:rowOff>110485</xdr:rowOff>
    </xdr:to>
    <xdr:cxnSp macro="">
      <xdr:nvCxnSpPr>
        <xdr:cNvPr id="122" name="直線コネクタ 121"/>
        <xdr:cNvCxnSpPr/>
      </xdr:nvCxnSpPr>
      <xdr:spPr>
        <a:xfrm flipV="1">
          <a:off x="2908300" y="9203599"/>
          <a:ext cx="889000" cy="1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129642</xdr:rowOff>
    </xdr:from>
    <xdr:to>
      <xdr:col>15</xdr:col>
      <xdr:colOff>50800</xdr:colOff>
      <xdr:row>54</xdr:row>
      <xdr:rowOff>110485</xdr:rowOff>
    </xdr:to>
    <xdr:cxnSp macro="">
      <xdr:nvCxnSpPr>
        <xdr:cNvPr id="125" name="直線コネクタ 124"/>
        <xdr:cNvCxnSpPr/>
      </xdr:nvCxnSpPr>
      <xdr:spPr>
        <a:xfrm>
          <a:off x="2019300" y="9216492"/>
          <a:ext cx="889000" cy="15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129642</xdr:rowOff>
    </xdr:from>
    <xdr:to>
      <xdr:col>10</xdr:col>
      <xdr:colOff>114300</xdr:colOff>
      <xdr:row>54</xdr:row>
      <xdr:rowOff>102621</xdr:rowOff>
    </xdr:to>
    <xdr:cxnSp macro="">
      <xdr:nvCxnSpPr>
        <xdr:cNvPr id="128" name="直線コネクタ 127"/>
        <xdr:cNvCxnSpPr/>
      </xdr:nvCxnSpPr>
      <xdr:spPr>
        <a:xfrm flipV="1">
          <a:off x="1130300" y="9216492"/>
          <a:ext cx="889000" cy="14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30" name="テキスト ボックス 129"/>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50770</xdr:rowOff>
    </xdr:from>
    <xdr:to>
      <xdr:col>24</xdr:col>
      <xdr:colOff>114300</xdr:colOff>
      <xdr:row>51</xdr:row>
      <xdr:rowOff>152370</xdr:rowOff>
    </xdr:to>
    <xdr:sp macro="" textlink="">
      <xdr:nvSpPr>
        <xdr:cNvPr id="138" name="楕円 137"/>
        <xdr:cNvSpPr/>
      </xdr:nvSpPr>
      <xdr:spPr>
        <a:xfrm>
          <a:off x="4584700" y="87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3797</xdr:rowOff>
    </xdr:from>
    <xdr:ext cx="534377" cy="259045"/>
    <xdr:sp macro="" textlink="">
      <xdr:nvSpPr>
        <xdr:cNvPr id="139" name="総務費該当値テキスト"/>
        <xdr:cNvSpPr txBox="1"/>
      </xdr:nvSpPr>
      <xdr:spPr>
        <a:xfrm>
          <a:off x="4686300" y="87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65949</xdr:rowOff>
    </xdr:from>
    <xdr:to>
      <xdr:col>20</xdr:col>
      <xdr:colOff>38100</xdr:colOff>
      <xdr:row>53</xdr:row>
      <xdr:rowOff>167549</xdr:rowOff>
    </xdr:to>
    <xdr:sp macro="" textlink="">
      <xdr:nvSpPr>
        <xdr:cNvPr id="140" name="楕円 139"/>
        <xdr:cNvSpPr/>
      </xdr:nvSpPr>
      <xdr:spPr>
        <a:xfrm>
          <a:off x="3746500" y="91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12626</xdr:rowOff>
    </xdr:from>
    <xdr:ext cx="534377" cy="259045"/>
    <xdr:sp macro="" textlink="">
      <xdr:nvSpPr>
        <xdr:cNvPr id="141" name="テキスト ボックス 140"/>
        <xdr:cNvSpPr txBox="1"/>
      </xdr:nvSpPr>
      <xdr:spPr>
        <a:xfrm>
          <a:off x="3530111" y="89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59685</xdr:rowOff>
    </xdr:from>
    <xdr:to>
      <xdr:col>15</xdr:col>
      <xdr:colOff>101600</xdr:colOff>
      <xdr:row>54</xdr:row>
      <xdr:rowOff>161285</xdr:rowOff>
    </xdr:to>
    <xdr:sp macro="" textlink="">
      <xdr:nvSpPr>
        <xdr:cNvPr id="142" name="楕円 141"/>
        <xdr:cNvSpPr/>
      </xdr:nvSpPr>
      <xdr:spPr>
        <a:xfrm>
          <a:off x="2857500" y="93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6362</xdr:rowOff>
    </xdr:from>
    <xdr:ext cx="534377" cy="259045"/>
    <xdr:sp macro="" textlink="">
      <xdr:nvSpPr>
        <xdr:cNvPr id="143" name="テキスト ボックス 142"/>
        <xdr:cNvSpPr txBox="1"/>
      </xdr:nvSpPr>
      <xdr:spPr>
        <a:xfrm>
          <a:off x="2641111" y="909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78842</xdr:rowOff>
    </xdr:from>
    <xdr:to>
      <xdr:col>10</xdr:col>
      <xdr:colOff>165100</xdr:colOff>
      <xdr:row>54</xdr:row>
      <xdr:rowOff>8992</xdr:rowOff>
    </xdr:to>
    <xdr:sp macro="" textlink="">
      <xdr:nvSpPr>
        <xdr:cNvPr id="144" name="楕円 143"/>
        <xdr:cNvSpPr/>
      </xdr:nvSpPr>
      <xdr:spPr>
        <a:xfrm>
          <a:off x="1968500" y="91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25519</xdr:rowOff>
    </xdr:from>
    <xdr:ext cx="534377" cy="259045"/>
    <xdr:sp macro="" textlink="">
      <xdr:nvSpPr>
        <xdr:cNvPr id="145" name="テキスト ボックス 144"/>
        <xdr:cNvSpPr txBox="1"/>
      </xdr:nvSpPr>
      <xdr:spPr>
        <a:xfrm>
          <a:off x="1752111" y="894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51821</xdr:rowOff>
    </xdr:from>
    <xdr:to>
      <xdr:col>6</xdr:col>
      <xdr:colOff>38100</xdr:colOff>
      <xdr:row>54</xdr:row>
      <xdr:rowOff>153421</xdr:rowOff>
    </xdr:to>
    <xdr:sp macro="" textlink="">
      <xdr:nvSpPr>
        <xdr:cNvPr id="146" name="楕円 145"/>
        <xdr:cNvSpPr/>
      </xdr:nvSpPr>
      <xdr:spPr>
        <a:xfrm>
          <a:off x="1079500" y="93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169948</xdr:rowOff>
    </xdr:from>
    <xdr:ext cx="534377" cy="259045"/>
    <xdr:sp macro="" textlink="">
      <xdr:nvSpPr>
        <xdr:cNvPr id="147" name="テキスト ボックス 146"/>
        <xdr:cNvSpPr txBox="1"/>
      </xdr:nvSpPr>
      <xdr:spPr>
        <a:xfrm>
          <a:off x="863111" y="90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87209</xdr:rowOff>
    </xdr:from>
    <xdr:to>
      <xdr:col>24</xdr:col>
      <xdr:colOff>63500</xdr:colOff>
      <xdr:row>76</xdr:row>
      <xdr:rowOff>91422</xdr:rowOff>
    </xdr:to>
    <xdr:cxnSp macro="">
      <xdr:nvCxnSpPr>
        <xdr:cNvPr id="179" name="直線コネクタ 178"/>
        <xdr:cNvCxnSpPr/>
      </xdr:nvCxnSpPr>
      <xdr:spPr>
        <a:xfrm flipV="1">
          <a:off x="3797300" y="13117409"/>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91422</xdr:rowOff>
    </xdr:from>
    <xdr:to>
      <xdr:col>19</xdr:col>
      <xdr:colOff>177800</xdr:colOff>
      <xdr:row>76</xdr:row>
      <xdr:rowOff>151391</xdr:rowOff>
    </xdr:to>
    <xdr:cxnSp macro="">
      <xdr:nvCxnSpPr>
        <xdr:cNvPr id="182" name="直線コネクタ 181"/>
        <xdr:cNvCxnSpPr/>
      </xdr:nvCxnSpPr>
      <xdr:spPr>
        <a:xfrm flipV="1">
          <a:off x="2908300" y="13121622"/>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149693</xdr:rowOff>
    </xdr:from>
    <xdr:to>
      <xdr:col>15</xdr:col>
      <xdr:colOff>50800</xdr:colOff>
      <xdr:row>76</xdr:row>
      <xdr:rowOff>151391</xdr:rowOff>
    </xdr:to>
    <xdr:cxnSp macro="">
      <xdr:nvCxnSpPr>
        <xdr:cNvPr id="185" name="直線コネクタ 184"/>
        <xdr:cNvCxnSpPr/>
      </xdr:nvCxnSpPr>
      <xdr:spPr>
        <a:xfrm>
          <a:off x="2019300" y="1317989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149693</xdr:rowOff>
    </xdr:from>
    <xdr:to>
      <xdr:col>10</xdr:col>
      <xdr:colOff>114300</xdr:colOff>
      <xdr:row>77</xdr:row>
      <xdr:rowOff>41500</xdr:rowOff>
    </xdr:to>
    <xdr:cxnSp macro="">
      <xdr:nvCxnSpPr>
        <xdr:cNvPr id="188" name="直線コネクタ 187"/>
        <xdr:cNvCxnSpPr/>
      </xdr:nvCxnSpPr>
      <xdr:spPr>
        <a:xfrm flipV="1">
          <a:off x="1130300" y="1317989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36409</xdr:rowOff>
    </xdr:from>
    <xdr:to>
      <xdr:col>24</xdr:col>
      <xdr:colOff>114300</xdr:colOff>
      <xdr:row>76</xdr:row>
      <xdr:rowOff>138009</xdr:rowOff>
    </xdr:to>
    <xdr:sp macro="" textlink="">
      <xdr:nvSpPr>
        <xdr:cNvPr id="198" name="楕円 197"/>
        <xdr:cNvSpPr/>
      </xdr:nvSpPr>
      <xdr:spPr>
        <a:xfrm>
          <a:off x="4584700" y="130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14836</xdr:rowOff>
    </xdr:from>
    <xdr:ext cx="599010" cy="259045"/>
    <xdr:sp macro="" textlink="">
      <xdr:nvSpPr>
        <xdr:cNvPr id="199" name="民生費該当値テキスト"/>
        <xdr:cNvSpPr txBox="1"/>
      </xdr:nvSpPr>
      <xdr:spPr>
        <a:xfrm>
          <a:off x="4686300" y="1304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40622</xdr:rowOff>
    </xdr:from>
    <xdr:to>
      <xdr:col>20</xdr:col>
      <xdr:colOff>38100</xdr:colOff>
      <xdr:row>76</xdr:row>
      <xdr:rowOff>142222</xdr:rowOff>
    </xdr:to>
    <xdr:sp macro="" textlink="">
      <xdr:nvSpPr>
        <xdr:cNvPr id="200" name="楕円 199"/>
        <xdr:cNvSpPr/>
      </xdr:nvSpPr>
      <xdr:spPr>
        <a:xfrm>
          <a:off x="3746500" y="130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133349</xdr:rowOff>
    </xdr:from>
    <xdr:ext cx="599010" cy="259045"/>
    <xdr:sp macro="" textlink="">
      <xdr:nvSpPr>
        <xdr:cNvPr id="201" name="テキスト ボックス 200"/>
        <xdr:cNvSpPr txBox="1"/>
      </xdr:nvSpPr>
      <xdr:spPr>
        <a:xfrm>
          <a:off x="3497795" y="1316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100591</xdr:rowOff>
    </xdr:from>
    <xdr:to>
      <xdr:col>15</xdr:col>
      <xdr:colOff>101600</xdr:colOff>
      <xdr:row>77</xdr:row>
      <xdr:rowOff>30741</xdr:rowOff>
    </xdr:to>
    <xdr:sp macro="" textlink="">
      <xdr:nvSpPr>
        <xdr:cNvPr id="202" name="楕円 201"/>
        <xdr:cNvSpPr/>
      </xdr:nvSpPr>
      <xdr:spPr>
        <a:xfrm>
          <a:off x="2857500" y="131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21868</xdr:rowOff>
    </xdr:from>
    <xdr:ext cx="599010" cy="259045"/>
    <xdr:sp macro="" textlink="">
      <xdr:nvSpPr>
        <xdr:cNvPr id="203" name="テキスト ボックス 202"/>
        <xdr:cNvSpPr txBox="1"/>
      </xdr:nvSpPr>
      <xdr:spPr>
        <a:xfrm>
          <a:off x="2608795" y="1322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98893</xdr:rowOff>
    </xdr:from>
    <xdr:to>
      <xdr:col>10</xdr:col>
      <xdr:colOff>165100</xdr:colOff>
      <xdr:row>77</xdr:row>
      <xdr:rowOff>29043</xdr:rowOff>
    </xdr:to>
    <xdr:sp macro="" textlink="">
      <xdr:nvSpPr>
        <xdr:cNvPr id="204" name="楕円 203"/>
        <xdr:cNvSpPr/>
      </xdr:nvSpPr>
      <xdr:spPr>
        <a:xfrm>
          <a:off x="19685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20170</xdr:rowOff>
    </xdr:from>
    <xdr:ext cx="599010" cy="259045"/>
    <xdr:sp macro="" textlink="">
      <xdr:nvSpPr>
        <xdr:cNvPr id="205" name="テキスト ボックス 204"/>
        <xdr:cNvSpPr txBox="1"/>
      </xdr:nvSpPr>
      <xdr:spPr>
        <a:xfrm>
          <a:off x="1719795" y="1322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162150</xdr:rowOff>
    </xdr:from>
    <xdr:to>
      <xdr:col>6</xdr:col>
      <xdr:colOff>38100</xdr:colOff>
      <xdr:row>77</xdr:row>
      <xdr:rowOff>92300</xdr:rowOff>
    </xdr:to>
    <xdr:sp macro="" textlink="">
      <xdr:nvSpPr>
        <xdr:cNvPr id="206" name="楕円 205"/>
        <xdr:cNvSpPr/>
      </xdr:nvSpPr>
      <xdr:spPr>
        <a:xfrm>
          <a:off x="1079500" y="131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83427</xdr:rowOff>
    </xdr:from>
    <xdr:ext cx="599010" cy="259045"/>
    <xdr:sp macro="" textlink="">
      <xdr:nvSpPr>
        <xdr:cNvPr id="207" name="テキスト ボックス 206"/>
        <xdr:cNvSpPr txBox="1"/>
      </xdr:nvSpPr>
      <xdr:spPr>
        <a:xfrm>
          <a:off x="830795" y="132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104533</xdr:rowOff>
    </xdr:from>
    <xdr:to>
      <xdr:col>24</xdr:col>
      <xdr:colOff>63500</xdr:colOff>
      <xdr:row>94</xdr:row>
      <xdr:rowOff>160046</xdr:rowOff>
    </xdr:to>
    <xdr:cxnSp macro="">
      <xdr:nvCxnSpPr>
        <xdr:cNvPr id="237" name="直線コネクタ 236"/>
        <xdr:cNvCxnSpPr/>
      </xdr:nvCxnSpPr>
      <xdr:spPr>
        <a:xfrm flipV="1">
          <a:off x="3797300" y="16220833"/>
          <a:ext cx="838200" cy="5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8" name="衛生費平均値テキスト"/>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160046</xdr:rowOff>
    </xdr:from>
    <xdr:to>
      <xdr:col>19</xdr:col>
      <xdr:colOff>177800</xdr:colOff>
      <xdr:row>95</xdr:row>
      <xdr:rowOff>7493</xdr:rowOff>
    </xdr:to>
    <xdr:cxnSp macro="">
      <xdr:nvCxnSpPr>
        <xdr:cNvPr id="240" name="直線コネクタ 239"/>
        <xdr:cNvCxnSpPr/>
      </xdr:nvCxnSpPr>
      <xdr:spPr>
        <a:xfrm flipV="1">
          <a:off x="2908300" y="1627634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81842</xdr:rowOff>
    </xdr:from>
    <xdr:ext cx="534377" cy="259045"/>
    <xdr:sp macro="" textlink="">
      <xdr:nvSpPr>
        <xdr:cNvPr id="242" name="テキスト ボックス 241"/>
        <xdr:cNvSpPr txBox="1"/>
      </xdr:nvSpPr>
      <xdr:spPr>
        <a:xfrm>
          <a:off x="3530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92875</xdr:rowOff>
    </xdr:from>
    <xdr:to>
      <xdr:col>15</xdr:col>
      <xdr:colOff>50800</xdr:colOff>
      <xdr:row>95</xdr:row>
      <xdr:rowOff>7493</xdr:rowOff>
    </xdr:to>
    <xdr:cxnSp macro="">
      <xdr:nvCxnSpPr>
        <xdr:cNvPr id="243" name="直線コネクタ 242"/>
        <xdr:cNvCxnSpPr/>
      </xdr:nvCxnSpPr>
      <xdr:spPr>
        <a:xfrm>
          <a:off x="2019300" y="16209175"/>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115637</xdr:rowOff>
    </xdr:from>
    <xdr:ext cx="534377" cy="259045"/>
    <xdr:sp macro="" textlink="">
      <xdr:nvSpPr>
        <xdr:cNvPr id="245" name="テキスト ボックス 244"/>
        <xdr:cNvSpPr txBox="1"/>
      </xdr:nvSpPr>
      <xdr:spPr>
        <a:xfrm>
          <a:off x="2641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42583</xdr:rowOff>
    </xdr:from>
    <xdr:to>
      <xdr:col>10</xdr:col>
      <xdr:colOff>114300</xdr:colOff>
      <xdr:row>94</xdr:row>
      <xdr:rowOff>92875</xdr:rowOff>
    </xdr:to>
    <xdr:cxnSp macro="">
      <xdr:nvCxnSpPr>
        <xdr:cNvPr id="246" name="直線コネクタ 245"/>
        <xdr:cNvCxnSpPr/>
      </xdr:nvCxnSpPr>
      <xdr:spPr>
        <a:xfrm>
          <a:off x="1130300" y="1615888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53733</xdr:rowOff>
    </xdr:from>
    <xdr:to>
      <xdr:col>24</xdr:col>
      <xdr:colOff>114300</xdr:colOff>
      <xdr:row>94</xdr:row>
      <xdr:rowOff>155333</xdr:rowOff>
    </xdr:to>
    <xdr:sp macro="" textlink="">
      <xdr:nvSpPr>
        <xdr:cNvPr id="256" name="楕円 255"/>
        <xdr:cNvSpPr/>
      </xdr:nvSpPr>
      <xdr:spPr>
        <a:xfrm>
          <a:off x="4584700" y="161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76610</xdr:rowOff>
    </xdr:from>
    <xdr:ext cx="534377" cy="259045"/>
    <xdr:sp macro="" textlink="">
      <xdr:nvSpPr>
        <xdr:cNvPr id="257" name="衛生費該当値テキスト"/>
        <xdr:cNvSpPr txBox="1"/>
      </xdr:nvSpPr>
      <xdr:spPr>
        <a:xfrm>
          <a:off x="4686300" y="160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109246</xdr:rowOff>
    </xdr:from>
    <xdr:to>
      <xdr:col>20</xdr:col>
      <xdr:colOff>38100</xdr:colOff>
      <xdr:row>95</xdr:row>
      <xdr:rowOff>39396</xdr:rowOff>
    </xdr:to>
    <xdr:sp macro="" textlink="">
      <xdr:nvSpPr>
        <xdr:cNvPr id="258" name="楕円 257"/>
        <xdr:cNvSpPr/>
      </xdr:nvSpPr>
      <xdr:spPr>
        <a:xfrm>
          <a:off x="3746500" y="16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55923</xdr:rowOff>
    </xdr:from>
    <xdr:ext cx="534377" cy="259045"/>
    <xdr:sp macro="" textlink="">
      <xdr:nvSpPr>
        <xdr:cNvPr id="259" name="テキスト ボックス 258"/>
        <xdr:cNvSpPr txBox="1"/>
      </xdr:nvSpPr>
      <xdr:spPr>
        <a:xfrm>
          <a:off x="3530111" y="1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128143</xdr:rowOff>
    </xdr:from>
    <xdr:to>
      <xdr:col>15</xdr:col>
      <xdr:colOff>101600</xdr:colOff>
      <xdr:row>95</xdr:row>
      <xdr:rowOff>58293</xdr:rowOff>
    </xdr:to>
    <xdr:sp macro="" textlink="">
      <xdr:nvSpPr>
        <xdr:cNvPr id="260" name="楕円 259"/>
        <xdr:cNvSpPr/>
      </xdr:nvSpPr>
      <xdr:spPr>
        <a:xfrm>
          <a:off x="2857500" y="16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74820</xdr:rowOff>
    </xdr:from>
    <xdr:ext cx="534377" cy="259045"/>
    <xdr:sp macro="" textlink="">
      <xdr:nvSpPr>
        <xdr:cNvPr id="261" name="テキスト ボックス 260"/>
        <xdr:cNvSpPr txBox="1"/>
      </xdr:nvSpPr>
      <xdr:spPr>
        <a:xfrm>
          <a:off x="2641111" y="1601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42075</xdr:rowOff>
    </xdr:from>
    <xdr:to>
      <xdr:col>10</xdr:col>
      <xdr:colOff>165100</xdr:colOff>
      <xdr:row>94</xdr:row>
      <xdr:rowOff>143675</xdr:rowOff>
    </xdr:to>
    <xdr:sp macro="" textlink="">
      <xdr:nvSpPr>
        <xdr:cNvPr id="262" name="楕円 261"/>
        <xdr:cNvSpPr/>
      </xdr:nvSpPr>
      <xdr:spPr>
        <a:xfrm>
          <a:off x="1968500" y="161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160202</xdr:rowOff>
    </xdr:from>
    <xdr:ext cx="534377" cy="259045"/>
    <xdr:sp macro="" textlink="">
      <xdr:nvSpPr>
        <xdr:cNvPr id="263" name="テキスト ボックス 262"/>
        <xdr:cNvSpPr txBox="1"/>
      </xdr:nvSpPr>
      <xdr:spPr>
        <a:xfrm>
          <a:off x="1752111" y="159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163233</xdr:rowOff>
    </xdr:from>
    <xdr:to>
      <xdr:col>6</xdr:col>
      <xdr:colOff>38100</xdr:colOff>
      <xdr:row>94</xdr:row>
      <xdr:rowOff>93383</xdr:rowOff>
    </xdr:to>
    <xdr:sp macro="" textlink="">
      <xdr:nvSpPr>
        <xdr:cNvPr id="264" name="楕円 263"/>
        <xdr:cNvSpPr/>
      </xdr:nvSpPr>
      <xdr:spPr>
        <a:xfrm>
          <a:off x="1079500" y="161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109910</xdr:rowOff>
    </xdr:from>
    <xdr:ext cx="534377" cy="259045"/>
    <xdr:sp macro="" textlink="">
      <xdr:nvSpPr>
        <xdr:cNvPr id="265" name="テキスト ボックス 264"/>
        <xdr:cNvSpPr txBox="1"/>
      </xdr:nvSpPr>
      <xdr:spPr>
        <a:xfrm>
          <a:off x="863111" y="15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100076</xdr:rowOff>
    </xdr:from>
    <xdr:to>
      <xdr:col>55</xdr:col>
      <xdr:colOff>0</xdr:colOff>
      <xdr:row>37</xdr:row>
      <xdr:rowOff>115316</xdr:rowOff>
    </xdr:to>
    <xdr:cxnSp macro="">
      <xdr:nvCxnSpPr>
        <xdr:cNvPr id="294" name="直線コネクタ 293"/>
        <xdr:cNvCxnSpPr/>
      </xdr:nvCxnSpPr>
      <xdr:spPr>
        <a:xfrm flipV="1">
          <a:off x="9639300" y="644372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5"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114554</xdr:rowOff>
    </xdr:from>
    <xdr:to>
      <xdr:col>50</xdr:col>
      <xdr:colOff>114300</xdr:colOff>
      <xdr:row>37</xdr:row>
      <xdr:rowOff>115316</xdr:rowOff>
    </xdr:to>
    <xdr:cxnSp macro="">
      <xdr:nvCxnSpPr>
        <xdr:cNvPr id="297" name="直線コネクタ 296"/>
        <xdr:cNvCxnSpPr/>
      </xdr:nvCxnSpPr>
      <xdr:spPr>
        <a:xfrm>
          <a:off x="8750300" y="64582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32258</xdr:rowOff>
    </xdr:from>
    <xdr:to>
      <xdr:col>45</xdr:col>
      <xdr:colOff>177800</xdr:colOff>
      <xdr:row>37</xdr:row>
      <xdr:rowOff>114554</xdr:rowOff>
    </xdr:to>
    <xdr:cxnSp macro="">
      <xdr:nvCxnSpPr>
        <xdr:cNvPr id="300" name="直線コネクタ 299"/>
        <xdr:cNvCxnSpPr/>
      </xdr:nvCxnSpPr>
      <xdr:spPr>
        <a:xfrm>
          <a:off x="7861300" y="6375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46736</xdr:rowOff>
    </xdr:from>
    <xdr:to>
      <xdr:col>41</xdr:col>
      <xdr:colOff>50800</xdr:colOff>
      <xdr:row>37</xdr:row>
      <xdr:rowOff>32258</xdr:rowOff>
    </xdr:to>
    <xdr:cxnSp macro="">
      <xdr:nvCxnSpPr>
        <xdr:cNvPr id="303" name="直線コネクタ 302"/>
        <xdr:cNvCxnSpPr/>
      </xdr:nvCxnSpPr>
      <xdr:spPr>
        <a:xfrm>
          <a:off x="6972300" y="6047486"/>
          <a:ext cx="889000" cy="3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7" name="テキスト ボックス 306"/>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49276</xdr:rowOff>
    </xdr:from>
    <xdr:to>
      <xdr:col>55</xdr:col>
      <xdr:colOff>50800</xdr:colOff>
      <xdr:row>37</xdr:row>
      <xdr:rowOff>150876</xdr:rowOff>
    </xdr:to>
    <xdr:sp macro="" textlink="">
      <xdr:nvSpPr>
        <xdr:cNvPr id="313" name="楕円 312"/>
        <xdr:cNvSpPr/>
      </xdr:nvSpPr>
      <xdr:spPr>
        <a:xfrm>
          <a:off x="104267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72153</xdr:rowOff>
    </xdr:from>
    <xdr:ext cx="378565" cy="259045"/>
    <xdr:sp macro="" textlink="">
      <xdr:nvSpPr>
        <xdr:cNvPr id="314" name="労働費該当値テキスト"/>
        <xdr:cNvSpPr txBox="1"/>
      </xdr:nvSpPr>
      <xdr:spPr>
        <a:xfrm>
          <a:off x="10528300"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64516</xdr:rowOff>
    </xdr:from>
    <xdr:to>
      <xdr:col>50</xdr:col>
      <xdr:colOff>165100</xdr:colOff>
      <xdr:row>37</xdr:row>
      <xdr:rowOff>166115</xdr:rowOff>
    </xdr:to>
    <xdr:sp macro="" textlink="">
      <xdr:nvSpPr>
        <xdr:cNvPr id="315" name="楕円 314"/>
        <xdr:cNvSpPr/>
      </xdr:nvSpPr>
      <xdr:spPr>
        <a:xfrm>
          <a:off x="9588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157243</xdr:rowOff>
    </xdr:from>
    <xdr:ext cx="378565" cy="259045"/>
    <xdr:sp macro="" textlink="">
      <xdr:nvSpPr>
        <xdr:cNvPr id="316" name="テキスト ボックス 315"/>
        <xdr:cNvSpPr txBox="1"/>
      </xdr:nvSpPr>
      <xdr:spPr>
        <a:xfrm>
          <a:off x="9450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63754</xdr:rowOff>
    </xdr:from>
    <xdr:to>
      <xdr:col>46</xdr:col>
      <xdr:colOff>38100</xdr:colOff>
      <xdr:row>37</xdr:row>
      <xdr:rowOff>165354</xdr:rowOff>
    </xdr:to>
    <xdr:sp macro="" textlink="">
      <xdr:nvSpPr>
        <xdr:cNvPr id="317" name="楕円 316"/>
        <xdr:cNvSpPr/>
      </xdr:nvSpPr>
      <xdr:spPr>
        <a:xfrm>
          <a:off x="869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156481</xdr:rowOff>
    </xdr:from>
    <xdr:ext cx="378565" cy="259045"/>
    <xdr:sp macro="" textlink="">
      <xdr:nvSpPr>
        <xdr:cNvPr id="318" name="テキスト ボックス 317"/>
        <xdr:cNvSpPr txBox="1"/>
      </xdr:nvSpPr>
      <xdr:spPr>
        <a:xfrm>
          <a:off x="8561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152908</xdr:rowOff>
    </xdr:from>
    <xdr:to>
      <xdr:col>41</xdr:col>
      <xdr:colOff>101600</xdr:colOff>
      <xdr:row>37</xdr:row>
      <xdr:rowOff>83058</xdr:rowOff>
    </xdr:to>
    <xdr:sp macro="" textlink="">
      <xdr:nvSpPr>
        <xdr:cNvPr id="319" name="楕円 318"/>
        <xdr:cNvSpPr/>
      </xdr:nvSpPr>
      <xdr:spPr>
        <a:xfrm>
          <a:off x="7810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74185</xdr:rowOff>
    </xdr:from>
    <xdr:ext cx="378565" cy="259045"/>
    <xdr:sp macro="" textlink="">
      <xdr:nvSpPr>
        <xdr:cNvPr id="320" name="テキスト ボックス 319"/>
        <xdr:cNvSpPr txBox="1"/>
      </xdr:nvSpPr>
      <xdr:spPr>
        <a:xfrm>
          <a:off x="7672017"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167386</xdr:rowOff>
    </xdr:from>
    <xdr:to>
      <xdr:col>36</xdr:col>
      <xdr:colOff>165100</xdr:colOff>
      <xdr:row>35</xdr:row>
      <xdr:rowOff>97536</xdr:rowOff>
    </xdr:to>
    <xdr:sp macro="" textlink="">
      <xdr:nvSpPr>
        <xdr:cNvPr id="321" name="楕円 320"/>
        <xdr:cNvSpPr/>
      </xdr:nvSpPr>
      <xdr:spPr>
        <a:xfrm>
          <a:off x="6921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114063</xdr:rowOff>
    </xdr:from>
    <xdr:ext cx="378565" cy="259045"/>
    <xdr:sp macro="" textlink="">
      <xdr:nvSpPr>
        <xdr:cNvPr id="322" name="テキスト ボックス 321"/>
        <xdr:cNvSpPr txBox="1"/>
      </xdr:nvSpPr>
      <xdr:spPr>
        <a:xfrm>
          <a:off x="6783017" y="577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44994</xdr:rowOff>
    </xdr:from>
    <xdr:to>
      <xdr:col>55</xdr:col>
      <xdr:colOff>0</xdr:colOff>
      <xdr:row>59</xdr:row>
      <xdr:rowOff>46300</xdr:rowOff>
    </xdr:to>
    <xdr:cxnSp macro="">
      <xdr:nvCxnSpPr>
        <xdr:cNvPr id="353" name="直線コネクタ 352"/>
        <xdr:cNvCxnSpPr/>
      </xdr:nvCxnSpPr>
      <xdr:spPr>
        <a:xfrm>
          <a:off x="9639300" y="1016054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39116</xdr:rowOff>
    </xdr:from>
    <xdr:to>
      <xdr:col>50</xdr:col>
      <xdr:colOff>114300</xdr:colOff>
      <xdr:row>59</xdr:row>
      <xdr:rowOff>44994</xdr:rowOff>
    </xdr:to>
    <xdr:cxnSp macro="">
      <xdr:nvCxnSpPr>
        <xdr:cNvPr id="356" name="直線コネクタ 355"/>
        <xdr:cNvCxnSpPr/>
      </xdr:nvCxnSpPr>
      <xdr:spPr>
        <a:xfrm>
          <a:off x="8750300" y="10154666"/>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39116</xdr:rowOff>
    </xdr:from>
    <xdr:to>
      <xdr:col>45</xdr:col>
      <xdr:colOff>177800</xdr:colOff>
      <xdr:row>59</xdr:row>
      <xdr:rowOff>40096</xdr:rowOff>
    </xdr:to>
    <xdr:cxnSp macro="">
      <xdr:nvCxnSpPr>
        <xdr:cNvPr id="359" name="直線コネクタ 358"/>
        <xdr:cNvCxnSpPr/>
      </xdr:nvCxnSpPr>
      <xdr:spPr>
        <a:xfrm flipV="1">
          <a:off x="7861300" y="1015466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40096</xdr:rowOff>
    </xdr:from>
    <xdr:to>
      <xdr:col>41</xdr:col>
      <xdr:colOff>50800</xdr:colOff>
      <xdr:row>59</xdr:row>
      <xdr:rowOff>40259</xdr:rowOff>
    </xdr:to>
    <xdr:cxnSp macro="">
      <xdr:nvCxnSpPr>
        <xdr:cNvPr id="362" name="直線コネクタ 361"/>
        <xdr:cNvCxnSpPr/>
      </xdr:nvCxnSpPr>
      <xdr:spPr>
        <a:xfrm flipV="1">
          <a:off x="6972300" y="1015564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166950</xdr:rowOff>
    </xdr:from>
    <xdr:to>
      <xdr:col>55</xdr:col>
      <xdr:colOff>50800</xdr:colOff>
      <xdr:row>59</xdr:row>
      <xdr:rowOff>97100</xdr:rowOff>
    </xdr:to>
    <xdr:sp macro="" textlink="">
      <xdr:nvSpPr>
        <xdr:cNvPr id="372" name="楕円 371"/>
        <xdr:cNvSpPr/>
      </xdr:nvSpPr>
      <xdr:spPr>
        <a:xfrm>
          <a:off x="10426700" y="101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81877</xdr:rowOff>
    </xdr:from>
    <xdr:ext cx="378565" cy="259045"/>
    <xdr:sp macro="" textlink="">
      <xdr:nvSpPr>
        <xdr:cNvPr id="373" name="農林水産業費該当値テキスト"/>
        <xdr:cNvSpPr txBox="1"/>
      </xdr:nvSpPr>
      <xdr:spPr>
        <a:xfrm>
          <a:off x="10528300" y="10025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165644</xdr:rowOff>
    </xdr:from>
    <xdr:to>
      <xdr:col>50</xdr:col>
      <xdr:colOff>165100</xdr:colOff>
      <xdr:row>59</xdr:row>
      <xdr:rowOff>95794</xdr:rowOff>
    </xdr:to>
    <xdr:sp macro="" textlink="">
      <xdr:nvSpPr>
        <xdr:cNvPr id="374" name="楕円 373"/>
        <xdr:cNvSpPr/>
      </xdr:nvSpPr>
      <xdr:spPr>
        <a:xfrm>
          <a:off x="9588500" y="101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86921</xdr:rowOff>
    </xdr:from>
    <xdr:ext cx="378565" cy="259045"/>
    <xdr:sp macro="" textlink="">
      <xdr:nvSpPr>
        <xdr:cNvPr id="375" name="テキスト ボックス 374"/>
        <xdr:cNvSpPr txBox="1"/>
      </xdr:nvSpPr>
      <xdr:spPr>
        <a:xfrm>
          <a:off x="9450017" y="1020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159766</xdr:rowOff>
    </xdr:from>
    <xdr:to>
      <xdr:col>46</xdr:col>
      <xdr:colOff>38100</xdr:colOff>
      <xdr:row>59</xdr:row>
      <xdr:rowOff>89916</xdr:rowOff>
    </xdr:to>
    <xdr:sp macro="" textlink="">
      <xdr:nvSpPr>
        <xdr:cNvPr id="376" name="楕円 375"/>
        <xdr:cNvSpPr/>
      </xdr:nvSpPr>
      <xdr:spPr>
        <a:xfrm>
          <a:off x="8699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81043</xdr:rowOff>
    </xdr:from>
    <xdr:ext cx="378565" cy="259045"/>
    <xdr:sp macro="" textlink="">
      <xdr:nvSpPr>
        <xdr:cNvPr id="377" name="テキスト ボックス 376"/>
        <xdr:cNvSpPr txBox="1"/>
      </xdr:nvSpPr>
      <xdr:spPr>
        <a:xfrm>
          <a:off x="8561017" y="1019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160746</xdr:rowOff>
    </xdr:from>
    <xdr:to>
      <xdr:col>41</xdr:col>
      <xdr:colOff>101600</xdr:colOff>
      <xdr:row>59</xdr:row>
      <xdr:rowOff>90896</xdr:rowOff>
    </xdr:to>
    <xdr:sp macro="" textlink="">
      <xdr:nvSpPr>
        <xdr:cNvPr id="378" name="楕円 377"/>
        <xdr:cNvSpPr/>
      </xdr:nvSpPr>
      <xdr:spPr>
        <a:xfrm>
          <a:off x="78105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82023</xdr:rowOff>
    </xdr:from>
    <xdr:ext cx="378565" cy="259045"/>
    <xdr:sp macro="" textlink="">
      <xdr:nvSpPr>
        <xdr:cNvPr id="379" name="テキスト ボックス 378"/>
        <xdr:cNvSpPr txBox="1"/>
      </xdr:nvSpPr>
      <xdr:spPr>
        <a:xfrm>
          <a:off x="7672017" y="1019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160909</xdr:rowOff>
    </xdr:from>
    <xdr:to>
      <xdr:col>36</xdr:col>
      <xdr:colOff>165100</xdr:colOff>
      <xdr:row>59</xdr:row>
      <xdr:rowOff>91059</xdr:rowOff>
    </xdr:to>
    <xdr:sp macro="" textlink="">
      <xdr:nvSpPr>
        <xdr:cNvPr id="380" name="楕円 379"/>
        <xdr:cNvSpPr/>
      </xdr:nvSpPr>
      <xdr:spPr>
        <a:xfrm>
          <a:off x="6921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82186</xdr:rowOff>
    </xdr:from>
    <xdr:ext cx="378565" cy="259045"/>
    <xdr:sp macro="" textlink="">
      <xdr:nvSpPr>
        <xdr:cNvPr id="381" name="テキスト ボックス 380"/>
        <xdr:cNvSpPr txBox="1"/>
      </xdr:nvSpPr>
      <xdr:spPr>
        <a:xfrm>
          <a:off x="6783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1594</xdr:rowOff>
    </xdr:from>
    <xdr:to>
      <xdr:col>55</xdr:col>
      <xdr:colOff>0</xdr:colOff>
      <xdr:row>76</xdr:row>
      <xdr:rowOff>16844</xdr:rowOff>
    </xdr:to>
    <xdr:cxnSp macro="">
      <xdr:nvCxnSpPr>
        <xdr:cNvPr id="412" name="直線コネクタ 411"/>
        <xdr:cNvCxnSpPr/>
      </xdr:nvCxnSpPr>
      <xdr:spPr>
        <a:xfrm flipV="1">
          <a:off x="9639300" y="13031794"/>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3683</xdr:rowOff>
    </xdr:from>
    <xdr:to>
      <xdr:col>50</xdr:col>
      <xdr:colOff>114300</xdr:colOff>
      <xdr:row>76</xdr:row>
      <xdr:rowOff>16844</xdr:rowOff>
    </xdr:to>
    <xdr:cxnSp macro="">
      <xdr:nvCxnSpPr>
        <xdr:cNvPr id="415" name="直線コネクタ 414"/>
        <xdr:cNvCxnSpPr/>
      </xdr:nvCxnSpPr>
      <xdr:spPr>
        <a:xfrm>
          <a:off x="8750300" y="13033883"/>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83791</xdr:rowOff>
    </xdr:from>
    <xdr:to>
      <xdr:col>45</xdr:col>
      <xdr:colOff>177800</xdr:colOff>
      <xdr:row>76</xdr:row>
      <xdr:rowOff>3683</xdr:rowOff>
    </xdr:to>
    <xdr:cxnSp macro="">
      <xdr:nvCxnSpPr>
        <xdr:cNvPr id="418" name="直線コネクタ 417"/>
        <xdr:cNvCxnSpPr/>
      </xdr:nvCxnSpPr>
      <xdr:spPr>
        <a:xfrm>
          <a:off x="7861300" y="12942541"/>
          <a:ext cx="889000" cy="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149203</xdr:rowOff>
    </xdr:from>
    <xdr:to>
      <xdr:col>41</xdr:col>
      <xdr:colOff>50800</xdr:colOff>
      <xdr:row>75</xdr:row>
      <xdr:rowOff>83791</xdr:rowOff>
    </xdr:to>
    <xdr:cxnSp macro="">
      <xdr:nvCxnSpPr>
        <xdr:cNvPr id="421" name="直線コネクタ 420"/>
        <xdr:cNvCxnSpPr/>
      </xdr:nvCxnSpPr>
      <xdr:spPr>
        <a:xfrm>
          <a:off x="6972300" y="12836503"/>
          <a:ext cx="889000" cy="10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122243</xdr:rowOff>
    </xdr:from>
    <xdr:to>
      <xdr:col>55</xdr:col>
      <xdr:colOff>50800</xdr:colOff>
      <xdr:row>76</xdr:row>
      <xdr:rowOff>52394</xdr:rowOff>
    </xdr:to>
    <xdr:sp macro="" textlink="">
      <xdr:nvSpPr>
        <xdr:cNvPr id="431" name="楕円 430"/>
        <xdr:cNvSpPr/>
      </xdr:nvSpPr>
      <xdr:spPr>
        <a:xfrm>
          <a:off x="10426700" y="12980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100670</xdr:rowOff>
    </xdr:from>
    <xdr:ext cx="534377" cy="259045"/>
    <xdr:sp macro="" textlink="">
      <xdr:nvSpPr>
        <xdr:cNvPr id="432" name="商工費該当値テキスト"/>
        <xdr:cNvSpPr txBox="1"/>
      </xdr:nvSpPr>
      <xdr:spPr>
        <a:xfrm>
          <a:off x="10528300" y="129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137494</xdr:rowOff>
    </xdr:from>
    <xdr:to>
      <xdr:col>50</xdr:col>
      <xdr:colOff>165100</xdr:colOff>
      <xdr:row>76</xdr:row>
      <xdr:rowOff>67644</xdr:rowOff>
    </xdr:to>
    <xdr:sp macro="" textlink="">
      <xdr:nvSpPr>
        <xdr:cNvPr id="433" name="楕円 432"/>
        <xdr:cNvSpPr/>
      </xdr:nvSpPr>
      <xdr:spPr>
        <a:xfrm>
          <a:off x="9588500" y="129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58771</xdr:rowOff>
    </xdr:from>
    <xdr:ext cx="534377" cy="259045"/>
    <xdr:sp macro="" textlink="">
      <xdr:nvSpPr>
        <xdr:cNvPr id="434" name="テキスト ボックス 433"/>
        <xdr:cNvSpPr txBox="1"/>
      </xdr:nvSpPr>
      <xdr:spPr>
        <a:xfrm>
          <a:off x="9372111" y="130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124333</xdr:rowOff>
    </xdr:from>
    <xdr:to>
      <xdr:col>46</xdr:col>
      <xdr:colOff>38100</xdr:colOff>
      <xdr:row>76</xdr:row>
      <xdr:rowOff>54483</xdr:rowOff>
    </xdr:to>
    <xdr:sp macro="" textlink="">
      <xdr:nvSpPr>
        <xdr:cNvPr id="435" name="楕円 434"/>
        <xdr:cNvSpPr/>
      </xdr:nvSpPr>
      <xdr:spPr>
        <a:xfrm>
          <a:off x="8699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45610</xdr:rowOff>
    </xdr:from>
    <xdr:ext cx="534377" cy="259045"/>
    <xdr:sp macro="" textlink="">
      <xdr:nvSpPr>
        <xdr:cNvPr id="436" name="テキスト ボックス 435"/>
        <xdr:cNvSpPr txBox="1"/>
      </xdr:nvSpPr>
      <xdr:spPr>
        <a:xfrm>
          <a:off x="8483111" y="130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32991</xdr:rowOff>
    </xdr:from>
    <xdr:to>
      <xdr:col>41</xdr:col>
      <xdr:colOff>101600</xdr:colOff>
      <xdr:row>75</xdr:row>
      <xdr:rowOff>134591</xdr:rowOff>
    </xdr:to>
    <xdr:sp macro="" textlink="">
      <xdr:nvSpPr>
        <xdr:cNvPr id="437" name="楕円 436"/>
        <xdr:cNvSpPr/>
      </xdr:nvSpPr>
      <xdr:spPr>
        <a:xfrm>
          <a:off x="7810500" y="1289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125717</xdr:rowOff>
    </xdr:from>
    <xdr:ext cx="534377" cy="259045"/>
    <xdr:sp macro="" textlink="">
      <xdr:nvSpPr>
        <xdr:cNvPr id="438" name="テキスト ボックス 437"/>
        <xdr:cNvSpPr txBox="1"/>
      </xdr:nvSpPr>
      <xdr:spPr>
        <a:xfrm>
          <a:off x="7594111" y="129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98403</xdr:rowOff>
    </xdr:from>
    <xdr:to>
      <xdr:col>36</xdr:col>
      <xdr:colOff>165100</xdr:colOff>
      <xdr:row>75</xdr:row>
      <xdr:rowOff>28553</xdr:rowOff>
    </xdr:to>
    <xdr:sp macro="" textlink="">
      <xdr:nvSpPr>
        <xdr:cNvPr id="439" name="楕円 438"/>
        <xdr:cNvSpPr/>
      </xdr:nvSpPr>
      <xdr:spPr>
        <a:xfrm>
          <a:off x="6921500" y="12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19680</xdr:rowOff>
    </xdr:from>
    <xdr:ext cx="534377" cy="259045"/>
    <xdr:sp macro="" textlink="">
      <xdr:nvSpPr>
        <xdr:cNvPr id="440" name="テキスト ボックス 439"/>
        <xdr:cNvSpPr txBox="1"/>
      </xdr:nvSpPr>
      <xdr:spPr>
        <a:xfrm>
          <a:off x="6705111" y="1287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108513</xdr:rowOff>
    </xdr:from>
    <xdr:to>
      <xdr:col>55</xdr:col>
      <xdr:colOff>0</xdr:colOff>
      <xdr:row>94</xdr:row>
      <xdr:rowOff>138720</xdr:rowOff>
    </xdr:to>
    <xdr:cxnSp macro="">
      <xdr:nvCxnSpPr>
        <xdr:cNvPr id="472" name="直線コネクタ 471"/>
        <xdr:cNvCxnSpPr/>
      </xdr:nvCxnSpPr>
      <xdr:spPr>
        <a:xfrm flipV="1">
          <a:off x="9639300" y="16053363"/>
          <a:ext cx="838200" cy="20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3"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77781</xdr:rowOff>
    </xdr:from>
    <xdr:to>
      <xdr:col>50</xdr:col>
      <xdr:colOff>114300</xdr:colOff>
      <xdr:row>94</xdr:row>
      <xdr:rowOff>138720</xdr:rowOff>
    </xdr:to>
    <xdr:cxnSp macro="">
      <xdr:nvCxnSpPr>
        <xdr:cNvPr id="475" name="直線コネクタ 474"/>
        <xdr:cNvCxnSpPr/>
      </xdr:nvCxnSpPr>
      <xdr:spPr>
        <a:xfrm>
          <a:off x="8750300" y="16194081"/>
          <a:ext cx="8890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77781</xdr:rowOff>
    </xdr:from>
    <xdr:to>
      <xdr:col>45</xdr:col>
      <xdr:colOff>177800</xdr:colOff>
      <xdr:row>96</xdr:row>
      <xdr:rowOff>9660</xdr:rowOff>
    </xdr:to>
    <xdr:cxnSp macro="">
      <xdr:nvCxnSpPr>
        <xdr:cNvPr id="478" name="直線コネクタ 477"/>
        <xdr:cNvCxnSpPr/>
      </xdr:nvCxnSpPr>
      <xdr:spPr>
        <a:xfrm flipV="1">
          <a:off x="7861300" y="16194081"/>
          <a:ext cx="889000" cy="27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116709</xdr:rowOff>
    </xdr:from>
    <xdr:to>
      <xdr:col>41</xdr:col>
      <xdr:colOff>50800</xdr:colOff>
      <xdr:row>96</xdr:row>
      <xdr:rowOff>9660</xdr:rowOff>
    </xdr:to>
    <xdr:cxnSp macro="">
      <xdr:nvCxnSpPr>
        <xdr:cNvPr id="481" name="直線コネクタ 480"/>
        <xdr:cNvCxnSpPr/>
      </xdr:nvCxnSpPr>
      <xdr:spPr>
        <a:xfrm>
          <a:off x="6972300" y="16061559"/>
          <a:ext cx="889000" cy="40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57713</xdr:rowOff>
    </xdr:from>
    <xdr:to>
      <xdr:col>55</xdr:col>
      <xdr:colOff>50800</xdr:colOff>
      <xdr:row>93</xdr:row>
      <xdr:rowOff>159313</xdr:rowOff>
    </xdr:to>
    <xdr:sp macro="" textlink="">
      <xdr:nvSpPr>
        <xdr:cNvPr id="491" name="楕円 490"/>
        <xdr:cNvSpPr/>
      </xdr:nvSpPr>
      <xdr:spPr>
        <a:xfrm>
          <a:off x="10426700" y="160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36140</xdr:rowOff>
    </xdr:from>
    <xdr:ext cx="534377" cy="259045"/>
    <xdr:sp macro="" textlink="">
      <xdr:nvSpPr>
        <xdr:cNvPr id="492" name="土木費該当値テキスト"/>
        <xdr:cNvSpPr txBox="1"/>
      </xdr:nvSpPr>
      <xdr:spPr>
        <a:xfrm>
          <a:off x="10528300" y="1598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87920</xdr:rowOff>
    </xdr:from>
    <xdr:to>
      <xdr:col>50</xdr:col>
      <xdr:colOff>165100</xdr:colOff>
      <xdr:row>95</xdr:row>
      <xdr:rowOff>18070</xdr:rowOff>
    </xdr:to>
    <xdr:sp macro="" textlink="">
      <xdr:nvSpPr>
        <xdr:cNvPr id="493" name="楕円 492"/>
        <xdr:cNvSpPr/>
      </xdr:nvSpPr>
      <xdr:spPr>
        <a:xfrm>
          <a:off x="9588500" y="162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9197</xdr:rowOff>
    </xdr:from>
    <xdr:ext cx="534377" cy="259045"/>
    <xdr:sp macro="" textlink="">
      <xdr:nvSpPr>
        <xdr:cNvPr id="494" name="テキスト ボックス 493"/>
        <xdr:cNvSpPr txBox="1"/>
      </xdr:nvSpPr>
      <xdr:spPr>
        <a:xfrm>
          <a:off x="9372111" y="162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26981</xdr:rowOff>
    </xdr:from>
    <xdr:to>
      <xdr:col>46</xdr:col>
      <xdr:colOff>38100</xdr:colOff>
      <xdr:row>94</xdr:row>
      <xdr:rowOff>128581</xdr:rowOff>
    </xdr:to>
    <xdr:sp macro="" textlink="">
      <xdr:nvSpPr>
        <xdr:cNvPr id="495" name="楕円 494"/>
        <xdr:cNvSpPr/>
      </xdr:nvSpPr>
      <xdr:spPr>
        <a:xfrm>
          <a:off x="8699500" y="161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119708</xdr:rowOff>
    </xdr:from>
    <xdr:ext cx="534377" cy="259045"/>
    <xdr:sp macro="" textlink="">
      <xdr:nvSpPr>
        <xdr:cNvPr id="496" name="テキスト ボックス 495"/>
        <xdr:cNvSpPr txBox="1"/>
      </xdr:nvSpPr>
      <xdr:spPr>
        <a:xfrm>
          <a:off x="8483111" y="162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130310</xdr:rowOff>
    </xdr:from>
    <xdr:to>
      <xdr:col>41</xdr:col>
      <xdr:colOff>101600</xdr:colOff>
      <xdr:row>96</xdr:row>
      <xdr:rowOff>60460</xdr:rowOff>
    </xdr:to>
    <xdr:sp macro="" textlink="">
      <xdr:nvSpPr>
        <xdr:cNvPr id="497" name="楕円 496"/>
        <xdr:cNvSpPr/>
      </xdr:nvSpPr>
      <xdr:spPr>
        <a:xfrm>
          <a:off x="7810500" y="16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51587</xdr:rowOff>
    </xdr:from>
    <xdr:ext cx="534377" cy="259045"/>
    <xdr:sp macro="" textlink="">
      <xdr:nvSpPr>
        <xdr:cNvPr id="498" name="テキスト ボックス 497"/>
        <xdr:cNvSpPr txBox="1"/>
      </xdr:nvSpPr>
      <xdr:spPr>
        <a:xfrm>
          <a:off x="7594111" y="1651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65909</xdr:rowOff>
    </xdr:from>
    <xdr:to>
      <xdr:col>36</xdr:col>
      <xdr:colOff>165100</xdr:colOff>
      <xdr:row>93</xdr:row>
      <xdr:rowOff>167509</xdr:rowOff>
    </xdr:to>
    <xdr:sp macro="" textlink="">
      <xdr:nvSpPr>
        <xdr:cNvPr id="499" name="楕円 498"/>
        <xdr:cNvSpPr/>
      </xdr:nvSpPr>
      <xdr:spPr>
        <a:xfrm>
          <a:off x="6921500" y="160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158636</xdr:rowOff>
    </xdr:from>
    <xdr:ext cx="534377" cy="259045"/>
    <xdr:sp macro="" textlink="">
      <xdr:nvSpPr>
        <xdr:cNvPr id="500" name="テキスト ボックス 499"/>
        <xdr:cNvSpPr txBox="1"/>
      </xdr:nvSpPr>
      <xdr:spPr>
        <a:xfrm>
          <a:off x="6705111" y="161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110798</xdr:rowOff>
    </xdr:from>
    <xdr:to>
      <xdr:col>85</xdr:col>
      <xdr:colOff>127000</xdr:colOff>
      <xdr:row>35</xdr:row>
      <xdr:rowOff>146721</xdr:rowOff>
    </xdr:to>
    <xdr:cxnSp macro="">
      <xdr:nvCxnSpPr>
        <xdr:cNvPr id="532" name="直線コネクタ 531"/>
        <xdr:cNvCxnSpPr/>
      </xdr:nvCxnSpPr>
      <xdr:spPr>
        <a:xfrm flipV="1">
          <a:off x="15481300" y="611154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146721</xdr:rowOff>
    </xdr:from>
    <xdr:to>
      <xdr:col>81</xdr:col>
      <xdr:colOff>50800</xdr:colOff>
      <xdr:row>36</xdr:row>
      <xdr:rowOff>113738</xdr:rowOff>
    </xdr:to>
    <xdr:cxnSp macro="">
      <xdr:nvCxnSpPr>
        <xdr:cNvPr id="535" name="直線コネクタ 534"/>
        <xdr:cNvCxnSpPr/>
      </xdr:nvCxnSpPr>
      <xdr:spPr>
        <a:xfrm flipV="1">
          <a:off x="14592300" y="6147471"/>
          <a:ext cx="8890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117166</xdr:rowOff>
    </xdr:from>
    <xdr:to>
      <xdr:col>76</xdr:col>
      <xdr:colOff>114300</xdr:colOff>
      <xdr:row>36</xdr:row>
      <xdr:rowOff>113738</xdr:rowOff>
    </xdr:to>
    <xdr:cxnSp macro="">
      <xdr:nvCxnSpPr>
        <xdr:cNvPr id="538" name="直線コネクタ 537"/>
        <xdr:cNvCxnSpPr/>
      </xdr:nvCxnSpPr>
      <xdr:spPr>
        <a:xfrm>
          <a:off x="13703300" y="5946466"/>
          <a:ext cx="889000" cy="3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117166</xdr:rowOff>
    </xdr:from>
    <xdr:to>
      <xdr:col>71</xdr:col>
      <xdr:colOff>177800</xdr:colOff>
      <xdr:row>35</xdr:row>
      <xdr:rowOff>5642</xdr:rowOff>
    </xdr:to>
    <xdr:cxnSp macro="">
      <xdr:nvCxnSpPr>
        <xdr:cNvPr id="541" name="直線コネクタ 540"/>
        <xdr:cNvCxnSpPr/>
      </xdr:nvCxnSpPr>
      <xdr:spPr>
        <a:xfrm flipV="1">
          <a:off x="12814300" y="5946466"/>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3" name="テキスト ボックス 542"/>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5" name="テキスト ボックス 544"/>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59998</xdr:rowOff>
    </xdr:from>
    <xdr:to>
      <xdr:col>85</xdr:col>
      <xdr:colOff>177800</xdr:colOff>
      <xdr:row>35</xdr:row>
      <xdr:rowOff>161598</xdr:rowOff>
    </xdr:to>
    <xdr:sp macro="" textlink="">
      <xdr:nvSpPr>
        <xdr:cNvPr id="551" name="楕円 550"/>
        <xdr:cNvSpPr/>
      </xdr:nvSpPr>
      <xdr:spPr>
        <a:xfrm>
          <a:off x="16268700" y="60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38425</xdr:rowOff>
    </xdr:from>
    <xdr:ext cx="534377" cy="259045"/>
    <xdr:sp macro="" textlink="">
      <xdr:nvSpPr>
        <xdr:cNvPr id="552" name="消防費該当値テキスト"/>
        <xdr:cNvSpPr txBox="1"/>
      </xdr:nvSpPr>
      <xdr:spPr>
        <a:xfrm>
          <a:off x="16370300" y="603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95921</xdr:rowOff>
    </xdr:from>
    <xdr:to>
      <xdr:col>81</xdr:col>
      <xdr:colOff>101600</xdr:colOff>
      <xdr:row>36</xdr:row>
      <xdr:rowOff>26071</xdr:rowOff>
    </xdr:to>
    <xdr:sp macro="" textlink="">
      <xdr:nvSpPr>
        <xdr:cNvPr id="553" name="楕円 552"/>
        <xdr:cNvSpPr/>
      </xdr:nvSpPr>
      <xdr:spPr>
        <a:xfrm>
          <a:off x="154305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17198</xdr:rowOff>
    </xdr:from>
    <xdr:ext cx="534377" cy="259045"/>
    <xdr:sp macro="" textlink="">
      <xdr:nvSpPr>
        <xdr:cNvPr id="554" name="テキスト ボックス 553"/>
        <xdr:cNvSpPr txBox="1"/>
      </xdr:nvSpPr>
      <xdr:spPr>
        <a:xfrm>
          <a:off x="15214111" y="61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62938</xdr:rowOff>
    </xdr:from>
    <xdr:to>
      <xdr:col>76</xdr:col>
      <xdr:colOff>165100</xdr:colOff>
      <xdr:row>36</xdr:row>
      <xdr:rowOff>164538</xdr:rowOff>
    </xdr:to>
    <xdr:sp macro="" textlink="">
      <xdr:nvSpPr>
        <xdr:cNvPr id="555" name="楕円 554"/>
        <xdr:cNvSpPr/>
      </xdr:nvSpPr>
      <xdr:spPr>
        <a:xfrm>
          <a:off x="14541500" y="62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155665</xdr:rowOff>
    </xdr:from>
    <xdr:ext cx="534377" cy="259045"/>
    <xdr:sp macro="" textlink="">
      <xdr:nvSpPr>
        <xdr:cNvPr id="556" name="テキスト ボックス 555"/>
        <xdr:cNvSpPr txBox="1"/>
      </xdr:nvSpPr>
      <xdr:spPr>
        <a:xfrm>
          <a:off x="14325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66366</xdr:rowOff>
    </xdr:from>
    <xdr:to>
      <xdr:col>72</xdr:col>
      <xdr:colOff>38100</xdr:colOff>
      <xdr:row>34</xdr:row>
      <xdr:rowOff>167966</xdr:rowOff>
    </xdr:to>
    <xdr:sp macro="" textlink="">
      <xdr:nvSpPr>
        <xdr:cNvPr id="557" name="楕円 556"/>
        <xdr:cNvSpPr/>
      </xdr:nvSpPr>
      <xdr:spPr>
        <a:xfrm>
          <a:off x="136525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13043</xdr:rowOff>
    </xdr:from>
    <xdr:ext cx="534377" cy="259045"/>
    <xdr:sp macro="" textlink="">
      <xdr:nvSpPr>
        <xdr:cNvPr id="558" name="テキスト ボックス 557"/>
        <xdr:cNvSpPr txBox="1"/>
      </xdr:nvSpPr>
      <xdr:spPr>
        <a:xfrm>
          <a:off x="13436111" y="56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126292</xdr:rowOff>
    </xdr:from>
    <xdr:to>
      <xdr:col>67</xdr:col>
      <xdr:colOff>101600</xdr:colOff>
      <xdr:row>35</xdr:row>
      <xdr:rowOff>56442</xdr:rowOff>
    </xdr:to>
    <xdr:sp macro="" textlink="">
      <xdr:nvSpPr>
        <xdr:cNvPr id="559" name="楕円 558"/>
        <xdr:cNvSpPr/>
      </xdr:nvSpPr>
      <xdr:spPr>
        <a:xfrm>
          <a:off x="12763500" y="59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72969</xdr:rowOff>
    </xdr:from>
    <xdr:ext cx="534377" cy="259045"/>
    <xdr:sp macro="" textlink="">
      <xdr:nvSpPr>
        <xdr:cNvPr id="560" name="テキスト ボックス 559"/>
        <xdr:cNvSpPr txBox="1"/>
      </xdr:nvSpPr>
      <xdr:spPr>
        <a:xfrm>
          <a:off x="12547111" y="57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1" name="テキスト ボックス 57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42011</xdr:rowOff>
    </xdr:from>
    <xdr:to>
      <xdr:col>85</xdr:col>
      <xdr:colOff>126364</xdr:colOff>
      <xdr:row>53</xdr:row>
      <xdr:rowOff>119335</xdr:rowOff>
    </xdr:to>
    <xdr:cxnSp macro="">
      <xdr:nvCxnSpPr>
        <xdr:cNvPr id="585" name="直線コネクタ 584"/>
        <xdr:cNvCxnSpPr/>
      </xdr:nvCxnSpPr>
      <xdr:spPr>
        <a:xfrm flipV="1">
          <a:off x="16317595" y="8785961"/>
          <a:ext cx="1269" cy="42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123162</xdr:rowOff>
    </xdr:from>
    <xdr:ext cx="534377" cy="259045"/>
    <xdr:sp macro="" textlink="">
      <xdr:nvSpPr>
        <xdr:cNvPr id="586" name="教育費最小値テキスト"/>
        <xdr:cNvSpPr txBox="1"/>
      </xdr:nvSpPr>
      <xdr:spPr>
        <a:xfrm>
          <a:off x="16370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119335</xdr:rowOff>
    </xdr:from>
    <xdr:to>
      <xdr:col>86</xdr:col>
      <xdr:colOff>25400</xdr:colOff>
      <xdr:row>53</xdr:row>
      <xdr:rowOff>119335</xdr:rowOff>
    </xdr:to>
    <xdr:cxnSp macro="">
      <xdr:nvCxnSpPr>
        <xdr:cNvPr id="587" name="直線コネクタ 586"/>
        <xdr:cNvCxnSpPr/>
      </xdr:nvCxnSpPr>
      <xdr:spPr>
        <a:xfrm>
          <a:off x="16230600" y="920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160138</xdr:rowOff>
    </xdr:from>
    <xdr:ext cx="534377" cy="259045"/>
    <xdr:sp macro="" textlink="">
      <xdr:nvSpPr>
        <xdr:cNvPr id="588" name="教育費最大値テキスト"/>
        <xdr:cNvSpPr txBox="1"/>
      </xdr:nvSpPr>
      <xdr:spPr>
        <a:xfrm>
          <a:off x="16370300" y="8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42011</xdr:rowOff>
    </xdr:from>
    <xdr:to>
      <xdr:col>86</xdr:col>
      <xdr:colOff>25400</xdr:colOff>
      <xdr:row>51</xdr:row>
      <xdr:rowOff>42011</xdr:rowOff>
    </xdr:to>
    <xdr:cxnSp macro="">
      <xdr:nvCxnSpPr>
        <xdr:cNvPr id="589" name="直線コネクタ 588"/>
        <xdr:cNvCxnSpPr/>
      </xdr:nvCxnSpPr>
      <xdr:spPr>
        <a:xfrm>
          <a:off x="16230600" y="87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169494</xdr:rowOff>
    </xdr:from>
    <xdr:to>
      <xdr:col>85</xdr:col>
      <xdr:colOff>127000</xdr:colOff>
      <xdr:row>53</xdr:row>
      <xdr:rowOff>25191</xdr:rowOff>
    </xdr:to>
    <xdr:cxnSp macro="">
      <xdr:nvCxnSpPr>
        <xdr:cNvPr id="590" name="直線コネクタ 589"/>
        <xdr:cNvCxnSpPr/>
      </xdr:nvCxnSpPr>
      <xdr:spPr>
        <a:xfrm>
          <a:off x="15481300" y="8913444"/>
          <a:ext cx="838200" cy="19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16756</xdr:rowOff>
    </xdr:from>
    <xdr:ext cx="534377" cy="259045"/>
    <xdr:sp macro="" textlink="">
      <xdr:nvSpPr>
        <xdr:cNvPr id="591" name="教育費平均値テキスト"/>
        <xdr:cNvSpPr txBox="1"/>
      </xdr:nvSpPr>
      <xdr:spPr>
        <a:xfrm>
          <a:off x="16370300" y="876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165329</xdr:rowOff>
    </xdr:from>
    <xdr:to>
      <xdr:col>85</xdr:col>
      <xdr:colOff>177800</xdr:colOff>
      <xdr:row>52</xdr:row>
      <xdr:rowOff>95479</xdr:rowOff>
    </xdr:to>
    <xdr:sp macro="" textlink="">
      <xdr:nvSpPr>
        <xdr:cNvPr id="592" name="フローチャート: 判断 591"/>
        <xdr:cNvSpPr/>
      </xdr:nvSpPr>
      <xdr:spPr>
        <a:xfrm>
          <a:off x="162687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169494</xdr:rowOff>
    </xdr:from>
    <xdr:to>
      <xdr:col>81</xdr:col>
      <xdr:colOff>50800</xdr:colOff>
      <xdr:row>57</xdr:row>
      <xdr:rowOff>87732</xdr:rowOff>
    </xdr:to>
    <xdr:cxnSp macro="">
      <xdr:nvCxnSpPr>
        <xdr:cNvPr id="593" name="直線コネクタ 592"/>
        <xdr:cNvCxnSpPr/>
      </xdr:nvCxnSpPr>
      <xdr:spPr>
        <a:xfrm flipV="1">
          <a:off x="14592300" y="8913444"/>
          <a:ext cx="889000" cy="9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160338</xdr:rowOff>
    </xdr:from>
    <xdr:to>
      <xdr:col>81</xdr:col>
      <xdr:colOff>101600</xdr:colOff>
      <xdr:row>52</xdr:row>
      <xdr:rowOff>90488</xdr:rowOff>
    </xdr:to>
    <xdr:sp macro="" textlink="">
      <xdr:nvSpPr>
        <xdr:cNvPr id="594" name="フローチャート: 判断 593"/>
        <xdr:cNvSpPr/>
      </xdr:nvSpPr>
      <xdr:spPr>
        <a:xfrm>
          <a:off x="15430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81615</xdr:rowOff>
    </xdr:from>
    <xdr:ext cx="534377" cy="259045"/>
    <xdr:sp macro="" textlink="">
      <xdr:nvSpPr>
        <xdr:cNvPr id="595" name="テキスト ボックス 594"/>
        <xdr:cNvSpPr txBox="1"/>
      </xdr:nvSpPr>
      <xdr:spPr>
        <a:xfrm>
          <a:off x="15214111" y="89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87732</xdr:rowOff>
    </xdr:from>
    <xdr:to>
      <xdr:col>76</xdr:col>
      <xdr:colOff>114300</xdr:colOff>
      <xdr:row>57</xdr:row>
      <xdr:rowOff>97942</xdr:rowOff>
    </xdr:to>
    <xdr:cxnSp macro="">
      <xdr:nvCxnSpPr>
        <xdr:cNvPr id="596" name="直線コネクタ 595"/>
        <xdr:cNvCxnSpPr/>
      </xdr:nvCxnSpPr>
      <xdr:spPr>
        <a:xfrm flipV="1">
          <a:off x="13703300" y="986038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102254</xdr:rowOff>
    </xdr:from>
    <xdr:to>
      <xdr:col>76</xdr:col>
      <xdr:colOff>165100</xdr:colOff>
      <xdr:row>57</xdr:row>
      <xdr:rowOff>32404</xdr:rowOff>
    </xdr:to>
    <xdr:sp macro="" textlink="">
      <xdr:nvSpPr>
        <xdr:cNvPr id="597" name="フローチャート: 判断 596"/>
        <xdr:cNvSpPr/>
      </xdr:nvSpPr>
      <xdr:spPr>
        <a:xfrm>
          <a:off x="14541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48931</xdr:rowOff>
    </xdr:from>
    <xdr:ext cx="534377" cy="259045"/>
    <xdr:sp macro="" textlink="">
      <xdr:nvSpPr>
        <xdr:cNvPr id="598" name="テキスト ボックス 597"/>
        <xdr:cNvSpPr txBox="1"/>
      </xdr:nvSpPr>
      <xdr:spPr>
        <a:xfrm>
          <a:off x="14325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97942</xdr:rowOff>
    </xdr:from>
    <xdr:to>
      <xdr:col>71</xdr:col>
      <xdr:colOff>177800</xdr:colOff>
      <xdr:row>57</xdr:row>
      <xdr:rowOff>106400</xdr:rowOff>
    </xdr:to>
    <xdr:cxnSp macro="">
      <xdr:nvCxnSpPr>
        <xdr:cNvPr id="599" name="直線コネクタ 598"/>
        <xdr:cNvCxnSpPr/>
      </xdr:nvCxnSpPr>
      <xdr:spPr>
        <a:xfrm flipV="1">
          <a:off x="12814300" y="987059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126162</xdr:rowOff>
    </xdr:from>
    <xdr:to>
      <xdr:col>72</xdr:col>
      <xdr:colOff>38100</xdr:colOff>
      <xdr:row>57</xdr:row>
      <xdr:rowOff>56312</xdr:rowOff>
    </xdr:to>
    <xdr:sp macro="" textlink="">
      <xdr:nvSpPr>
        <xdr:cNvPr id="600" name="フローチャート: 判断 599"/>
        <xdr:cNvSpPr/>
      </xdr:nvSpPr>
      <xdr:spPr>
        <a:xfrm>
          <a:off x="13652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72839</xdr:rowOff>
    </xdr:from>
    <xdr:ext cx="534377" cy="259045"/>
    <xdr:sp macro="" textlink="">
      <xdr:nvSpPr>
        <xdr:cNvPr id="601" name="テキスト ボックス 600"/>
        <xdr:cNvSpPr txBox="1"/>
      </xdr:nvSpPr>
      <xdr:spPr>
        <a:xfrm>
          <a:off x="13436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136049</xdr:rowOff>
    </xdr:from>
    <xdr:to>
      <xdr:col>67</xdr:col>
      <xdr:colOff>101600</xdr:colOff>
      <xdr:row>57</xdr:row>
      <xdr:rowOff>66199</xdr:rowOff>
    </xdr:to>
    <xdr:sp macro="" textlink="">
      <xdr:nvSpPr>
        <xdr:cNvPr id="602" name="フローチャート: 判断 601"/>
        <xdr:cNvSpPr/>
      </xdr:nvSpPr>
      <xdr:spPr>
        <a:xfrm>
          <a:off x="12763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82726</xdr:rowOff>
    </xdr:from>
    <xdr:ext cx="534377" cy="259045"/>
    <xdr:sp macro="" textlink="">
      <xdr:nvSpPr>
        <xdr:cNvPr id="603" name="テキスト ボックス 602"/>
        <xdr:cNvSpPr txBox="1"/>
      </xdr:nvSpPr>
      <xdr:spPr>
        <a:xfrm>
          <a:off x="12547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145841</xdr:rowOff>
    </xdr:from>
    <xdr:to>
      <xdr:col>85</xdr:col>
      <xdr:colOff>177800</xdr:colOff>
      <xdr:row>53</xdr:row>
      <xdr:rowOff>75991</xdr:rowOff>
    </xdr:to>
    <xdr:sp macro="" textlink="">
      <xdr:nvSpPr>
        <xdr:cNvPr id="609" name="楕円 608"/>
        <xdr:cNvSpPr/>
      </xdr:nvSpPr>
      <xdr:spPr>
        <a:xfrm>
          <a:off x="16268700" y="90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60768</xdr:rowOff>
    </xdr:from>
    <xdr:ext cx="534377" cy="259045"/>
    <xdr:sp macro="" textlink="">
      <xdr:nvSpPr>
        <xdr:cNvPr id="610" name="教育費該当値テキスト"/>
        <xdr:cNvSpPr txBox="1"/>
      </xdr:nvSpPr>
      <xdr:spPr>
        <a:xfrm>
          <a:off x="16370300" y="89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118694</xdr:rowOff>
    </xdr:from>
    <xdr:to>
      <xdr:col>81</xdr:col>
      <xdr:colOff>101600</xdr:colOff>
      <xdr:row>52</xdr:row>
      <xdr:rowOff>48844</xdr:rowOff>
    </xdr:to>
    <xdr:sp macro="" textlink="">
      <xdr:nvSpPr>
        <xdr:cNvPr id="611" name="楕円 610"/>
        <xdr:cNvSpPr/>
      </xdr:nvSpPr>
      <xdr:spPr>
        <a:xfrm>
          <a:off x="15430500" y="88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65371</xdr:rowOff>
    </xdr:from>
    <xdr:ext cx="534377" cy="259045"/>
    <xdr:sp macro="" textlink="">
      <xdr:nvSpPr>
        <xdr:cNvPr id="612" name="テキスト ボックス 611"/>
        <xdr:cNvSpPr txBox="1"/>
      </xdr:nvSpPr>
      <xdr:spPr>
        <a:xfrm>
          <a:off x="15214111" y="863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36932</xdr:rowOff>
    </xdr:from>
    <xdr:to>
      <xdr:col>76</xdr:col>
      <xdr:colOff>165100</xdr:colOff>
      <xdr:row>57</xdr:row>
      <xdr:rowOff>138532</xdr:rowOff>
    </xdr:to>
    <xdr:sp macro="" textlink="">
      <xdr:nvSpPr>
        <xdr:cNvPr id="613" name="楕円 612"/>
        <xdr:cNvSpPr/>
      </xdr:nvSpPr>
      <xdr:spPr>
        <a:xfrm>
          <a:off x="14541500" y="98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129659</xdr:rowOff>
    </xdr:from>
    <xdr:ext cx="534377" cy="259045"/>
    <xdr:sp macro="" textlink="">
      <xdr:nvSpPr>
        <xdr:cNvPr id="614" name="テキスト ボックス 613"/>
        <xdr:cNvSpPr txBox="1"/>
      </xdr:nvSpPr>
      <xdr:spPr>
        <a:xfrm>
          <a:off x="14325111" y="990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47142</xdr:rowOff>
    </xdr:from>
    <xdr:to>
      <xdr:col>72</xdr:col>
      <xdr:colOff>38100</xdr:colOff>
      <xdr:row>57</xdr:row>
      <xdr:rowOff>148742</xdr:rowOff>
    </xdr:to>
    <xdr:sp macro="" textlink="">
      <xdr:nvSpPr>
        <xdr:cNvPr id="615" name="楕円 614"/>
        <xdr:cNvSpPr/>
      </xdr:nvSpPr>
      <xdr:spPr>
        <a:xfrm>
          <a:off x="13652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139869</xdr:rowOff>
    </xdr:from>
    <xdr:ext cx="534377" cy="259045"/>
    <xdr:sp macro="" textlink="">
      <xdr:nvSpPr>
        <xdr:cNvPr id="616" name="テキスト ボックス 615"/>
        <xdr:cNvSpPr txBox="1"/>
      </xdr:nvSpPr>
      <xdr:spPr>
        <a:xfrm>
          <a:off x="13436111" y="99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55600</xdr:rowOff>
    </xdr:from>
    <xdr:to>
      <xdr:col>67</xdr:col>
      <xdr:colOff>101600</xdr:colOff>
      <xdr:row>57</xdr:row>
      <xdr:rowOff>157200</xdr:rowOff>
    </xdr:to>
    <xdr:sp macro="" textlink="">
      <xdr:nvSpPr>
        <xdr:cNvPr id="617" name="楕円 616"/>
        <xdr:cNvSpPr/>
      </xdr:nvSpPr>
      <xdr:spPr>
        <a:xfrm>
          <a:off x="12763500" y="98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148327</xdr:rowOff>
    </xdr:from>
    <xdr:ext cx="534377" cy="259045"/>
    <xdr:sp macro="" textlink="">
      <xdr:nvSpPr>
        <xdr:cNvPr id="618" name="テキスト ボックス 617"/>
        <xdr:cNvSpPr txBox="1"/>
      </xdr:nvSpPr>
      <xdr:spPr>
        <a:xfrm>
          <a:off x="12547111" y="99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34468</xdr:rowOff>
    </xdr:from>
    <xdr:to>
      <xdr:col>85</xdr:col>
      <xdr:colOff>127000</xdr:colOff>
      <xdr:row>79</xdr:row>
      <xdr:rowOff>44450</xdr:rowOff>
    </xdr:to>
    <xdr:cxnSp macro="">
      <xdr:nvCxnSpPr>
        <xdr:cNvPr id="647" name="直線コネクタ 646"/>
        <xdr:cNvCxnSpPr/>
      </xdr:nvCxnSpPr>
      <xdr:spPr>
        <a:xfrm>
          <a:off x="15481300" y="13579018"/>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34468</xdr:rowOff>
    </xdr:from>
    <xdr:to>
      <xdr:col>81</xdr:col>
      <xdr:colOff>50800</xdr:colOff>
      <xdr:row>79</xdr:row>
      <xdr:rowOff>39878</xdr:rowOff>
    </xdr:to>
    <xdr:cxnSp macro="">
      <xdr:nvCxnSpPr>
        <xdr:cNvPr id="650" name="直線コネクタ 649"/>
        <xdr:cNvCxnSpPr/>
      </xdr:nvCxnSpPr>
      <xdr:spPr>
        <a:xfrm flipV="1">
          <a:off x="14592300" y="13579018"/>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2" name="テキスト ボックス 65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32334</xdr:rowOff>
    </xdr:from>
    <xdr:to>
      <xdr:col>76</xdr:col>
      <xdr:colOff>114300</xdr:colOff>
      <xdr:row>79</xdr:row>
      <xdr:rowOff>39878</xdr:rowOff>
    </xdr:to>
    <xdr:cxnSp macro="">
      <xdr:nvCxnSpPr>
        <xdr:cNvPr id="653" name="直線コネクタ 652"/>
        <xdr:cNvCxnSpPr/>
      </xdr:nvCxnSpPr>
      <xdr:spPr>
        <a:xfrm>
          <a:off x="13703300" y="1357688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5" name="テキスト ボックス 65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32334</xdr:rowOff>
    </xdr:from>
    <xdr:to>
      <xdr:col>71</xdr:col>
      <xdr:colOff>177800</xdr:colOff>
      <xdr:row>79</xdr:row>
      <xdr:rowOff>39039</xdr:rowOff>
    </xdr:to>
    <xdr:cxnSp macro="">
      <xdr:nvCxnSpPr>
        <xdr:cNvPr id="656" name="直線コネクタ 655"/>
        <xdr:cNvCxnSpPr/>
      </xdr:nvCxnSpPr>
      <xdr:spPr>
        <a:xfrm flipV="1">
          <a:off x="12814300" y="1357688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8" name="テキスト ボックス 65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60" name="テキスト ボックス 65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6" name="楕円 66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155118</xdr:rowOff>
    </xdr:from>
    <xdr:to>
      <xdr:col>81</xdr:col>
      <xdr:colOff>101600</xdr:colOff>
      <xdr:row>79</xdr:row>
      <xdr:rowOff>85268</xdr:rowOff>
    </xdr:to>
    <xdr:sp macro="" textlink="">
      <xdr:nvSpPr>
        <xdr:cNvPr id="668" name="楕円 667"/>
        <xdr:cNvSpPr/>
      </xdr:nvSpPr>
      <xdr:spPr>
        <a:xfrm>
          <a:off x="15430500" y="13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76395</xdr:rowOff>
    </xdr:from>
    <xdr:ext cx="378565" cy="259045"/>
    <xdr:sp macro="" textlink="">
      <xdr:nvSpPr>
        <xdr:cNvPr id="669" name="テキスト ボックス 668"/>
        <xdr:cNvSpPr txBox="1"/>
      </xdr:nvSpPr>
      <xdr:spPr>
        <a:xfrm>
          <a:off x="15292017" y="1362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160528</xdr:rowOff>
    </xdr:from>
    <xdr:to>
      <xdr:col>76</xdr:col>
      <xdr:colOff>165100</xdr:colOff>
      <xdr:row>79</xdr:row>
      <xdr:rowOff>90678</xdr:rowOff>
    </xdr:to>
    <xdr:sp macro="" textlink="">
      <xdr:nvSpPr>
        <xdr:cNvPr id="670" name="楕円 669"/>
        <xdr:cNvSpPr/>
      </xdr:nvSpPr>
      <xdr:spPr>
        <a:xfrm>
          <a:off x="14541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81805</xdr:rowOff>
    </xdr:from>
    <xdr:ext cx="313932" cy="259045"/>
    <xdr:sp macro="" textlink="">
      <xdr:nvSpPr>
        <xdr:cNvPr id="671" name="テキスト ボックス 670"/>
        <xdr:cNvSpPr txBox="1"/>
      </xdr:nvSpPr>
      <xdr:spPr>
        <a:xfrm>
          <a:off x="14435333" y="13626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152984</xdr:rowOff>
    </xdr:from>
    <xdr:to>
      <xdr:col>72</xdr:col>
      <xdr:colOff>38100</xdr:colOff>
      <xdr:row>79</xdr:row>
      <xdr:rowOff>83134</xdr:rowOff>
    </xdr:to>
    <xdr:sp macro="" textlink="">
      <xdr:nvSpPr>
        <xdr:cNvPr id="672" name="楕円 671"/>
        <xdr:cNvSpPr/>
      </xdr:nvSpPr>
      <xdr:spPr>
        <a:xfrm>
          <a:off x="13652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74261</xdr:rowOff>
    </xdr:from>
    <xdr:ext cx="378565" cy="259045"/>
    <xdr:sp macro="" textlink="">
      <xdr:nvSpPr>
        <xdr:cNvPr id="673" name="テキスト ボックス 672"/>
        <xdr:cNvSpPr txBox="1"/>
      </xdr:nvSpPr>
      <xdr:spPr>
        <a:xfrm>
          <a:off x="13514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159689</xdr:rowOff>
    </xdr:from>
    <xdr:to>
      <xdr:col>67</xdr:col>
      <xdr:colOff>101600</xdr:colOff>
      <xdr:row>79</xdr:row>
      <xdr:rowOff>89839</xdr:rowOff>
    </xdr:to>
    <xdr:sp macro="" textlink="">
      <xdr:nvSpPr>
        <xdr:cNvPr id="674" name="楕円 673"/>
        <xdr:cNvSpPr/>
      </xdr:nvSpPr>
      <xdr:spPr>
        <a:xfrm>
          <a:off x="12763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80966</xdr:rowOff>
    </xdr:from>
    <xdr:ext cx="313932" cy="259045"/>
    <xdr:sp macro="" textlink="">
      <xdr:nvSpPr>
        <xdr:cNvPr id="675" name="テキスト ボックス 674"/>
        <xdr:cNvSpPr txBox="1"/>
      </xdr:nvSpPr>
      <xdr:spPr>
        <a:xfrm>
          <a:off x="12657333" y="13625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700" name="直線コネクタ 699"/>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701"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2" name="直線コネクタ 701"/>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3"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4" name="直線コネクタ 703"/>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49822</xdr:rowOff>
    </xdr:from>
    <xdr:to>
      <xdr:col>85</xdr:col>
      <xdr:colOff>127000</xdr:colOff>
      <xdr:row>98</xdr:row>
      <xdr:rowOff>56851</xdr:rowOff>
    </xdr:to>
    <xdr:cxnSp macro="">
      <xdr:nvCxnSpPr>
        <xdr:cNvPr id="705" name="直線コネクタ 704"/>
        <xdr:cNvCxnSpPr/>
      </xdr:nvCxnSpPr>
      <xdr:spPr>
        <a:xfrm flipV="1">
          <a:off x="15481300" y="16851922"/>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6"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7" name="フローチャート: 判断 706"/>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33553</xdr:rowOff>
    </xdr:from>
    <xdr:to>
      <xdr:col>81</xdr:col>
      <xdr:colOff>50800</xdr:colOff>
      <xdr:row>98</xdr:row>
      <xdr:rowOff>56851</xdr:rowOff>
    </xdr:to>
    <xdr:cxnSp macro="">
      <xdr:nvCxnSpPr>
        <xdr:cNvPr id="708" name="直線コネクタ 707"/>
        <xdr:cNvCxnSpPr/>
      </xdr:nvCxnSpPr>
      <xdr:spPr>
        <a:xfrm>
          <a:off x="14592300" y="16835653"/>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9" name="フローチャート: 判断 708"/>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10" name="テキスト ボックス 709"/>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33553</xdr:rowOff>
    </xdr:from>
    <xdr:to>
      <xdr:col>76</xdr:col>
      <xdr:colOff>114300</xdr:colOff>
      <xdr:row>98</xdr:row>
      <xdr:rowOff>51499</xdr:rowOff>
    </xdr:to>
    <xdr:cxnSp macro="">
      <xdr:nvCxnSpPr>
        <xdr:cNvPr id="711" name="直線コネクタ 710"/>
        <xdr:cNvCxnSpPr/>
      </xdr:nvCxnSpPr>
      <xdr:spPr>
        <a:xfrm flipV="1">
          <a:off x="13703300" y="16835653"/>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2" name="フローチャート: 判断 711"/>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13" name="テキスト ボックス 712"/>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51499</xdr:rowOff>
    </xdr:from>
    <xdr:to>
      <xdr:col>71</xdr:col>
      <xdr:colOff>177800</xdr:colOff>
      <xdr:row>98</xdr:row>
      <xdr:rowOff>53651</xdr:rowOff>
    </xdr:to>
    <xdr:cxnSp macro="">
      <xdr:nvCxnSpPr>
        <xdr:cNvPr id="714" name="直線コネクタ 713"/>
        <xdr:cNvCxnSpPr/>
      </xdr:nvCxnSpPr>
      <xdr:spPr>
        <a:xfrm flipV="1">
          <a:off x="12814300" y="16853599"/>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5" name="フローチャート: 判断 714"/>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6" name="テキスト ボックス 715"/>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7" name="フローチャート: 判断 716"/>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8" name="テキスト ボックス 717"/>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170472</xdr:rowOff>
    </xdr:from>
    <xdr:to>
      <xdr:col>85</xdr:col>
      <xdr:colOff>177800</xdr:colOff>
      <xdr:row>98</xdr:row>
      <xdr:rowOff>100622</xdr:rowOff>
    </xdr:to>
    <xdr:sp macro="" textlink="">
      <xdr:nvSpPr>
        <xdr:cNvPr id="724" name="楕円 723"/>
        <xdr:cNvSpPr/>
      </xdr:nvSpPr>
      <xdr:spPr>
        <a:xfrm>
          <a:off x="16268700" y="168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148899</xdr:rowOff>
    </xdr:from>
    <xdr:ext cx="534377" cy="259045"/>
    <xdr:sp macro="" textlink="">
      <xdr:nvSpPr>
        <xdr:cNvPr id="725" name="公債費該当値テキスト"/>
        <xdr:cNvSpPr txBox="1"/>
      </xdr:nvSpPr>
      <xdr:spPr>
        <a:xfrm>
          <a:off x="16370300" y="167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6051</xdr:rowOff>
    </xdr:from>
    <xdr:to>
      <xdr:col>81</xdr:col>
      <xdr:colOff>101600</xdr:colOff>
      <xdr:row>98</xdr:row>
      <xdr:rowOff>107651</xdr:rowOff>
    </xdr:to>
    <xdr:sp macro="" textlink="">
      <xdr:nvSpPr>
        <xdr:cNvPr id="726" name="楕円 725"/>
        <xdr:cNvSpPr/>
      </xdr:nvSpPr>
      <xdr:spPr>
        <a:xfrm>
          <a:off x="15430500" y="1680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98778</xdr:rowOff>
    </xdr:from>
    <xdr:ext cx="534377" cy="259045"/>
    <xdr:sp macro="" textlink="">
      <xdr:nvSpPr>
        <xdr:cNvPr id="727" name="テキスト ボックス 726"/>
        <xdr:cNvSpPr txBox="1"/>
      </xdr:nvSpPr>
      <xdr:spPr>
        <a:xfrm>
          <a:off x="15214111" y="1690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154203</xdr:rowOff>
    </xdr:from>
    <xdr:to>
      <xdr:col>76</xdr:col>
      <xdr:colOff>165100</xdr:colOff>
      <xdr:row>98</xdr:row>
      <xdr:rowOff>84353</xdr:rowOff>
    </xdr:to>
    <xdr:sp macro="" textlink="">
      <xdr:nvSpPr>
        <xdr:cNvPr id="728" name="楕円 727"/>
        <xdr:cNvSpPr/>
      </xdr:nvSpPr>
      <xdr:spPr>
        <a:xfrm>
          <a:off x="14541500" y="167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75480</xdr:rowOff>
    </xdr:from>
    <xdr:ext cx="534377" cy="259045"/>
    <xdr:sp macro="" textlink="">
      <xdr:nvSpPr>
        <xdr:cNvPr id="729" name="テキスト ボックス 728"/>
        <xdr:cNvSpPr txBox="1"/>
      </xdr:nvSpPr>
      <xdr:spPr>
        <a:xfrm>
          <a:off x="14325111" y="168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699</xdr:rowOff>
    </xdr:from>
    <xdr:to>
      <xdr:col>72</xdr:col>
      <xdr:colOff>38100</xdr:colOff>
      <xdr:row>98</xdr:row>
      <xdr:rowOff>102299</xdr:rowOff>
    </xdr:to>
    <xdr:sp macro="" textlink="">
      <xdr:nvSpPr>
        <xdr:cNvPr id="730" name="楕円 729"/>
        <xdr:cNvSpPr/>
      </xdr:nvSpPr>
      <xdr:spPr>
        <a:xfrm>
          <a:off x="13652500" y="168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93426</xdr:rowOff>
    </xdr:from>
    <xdr:ext cx="534377" cy="259045"/>
    <xdr:sp macro="" textlink="">
      <xdr:nvSpPr>
        <xdr:cNvPr id="731" name="テキスト ボックス 730"/>
        <xdr:cNvSpPr txBox="1"/>
      </xdr:nvSpPr>
      <xdr:spPr>
        <a:xfrm>
          <a:off x="13436111"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2851</xdr:rowOff>
    </xdr:from>
    <xdr:to>
      <xdr:col>67</xdr:col>
      <xdr:colOff>101600</xdr:colOff>
      <xdr:row>98</xdr:row>
      <xdr:rowOff>104451</xdr:rowOff>
    </xdr:to>
    <xdr:sp macro="" textlink="">
      <xdr:nvSpPr>
        <xdr:cNvPr id="732" name="楕円 731"/>
        <xdr:cNvSpPr/>
      </xdr:nvSpPr>
      <xdr:spPr>
        <a:xfrm>
          <a:off x="12763500" y="168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95578</xdr:rowOff>
    </xdr:from>
    <xdr:ext cx="534377" cy="259045"/>
    <xdr:sp macro="" textlink="">
      <xdr:nvSpPr>
        <xdr:cNvPr id="733" name="テキスト ボックス 732"/>
        <xdr:cNvSpPr txBox="1"/>
      </xdr:nvSpPr>
      <xdr:spPr>
        <a:xfrm>
          <a:off x="12547111" y="1689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3" name="テキスト ボックス 75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9" name="直線コネクタ 758"/>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2"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3" name="直線コネクタ 762"/>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8092</xdr:rowOff>
    </xdr:from>
    <xdr:to>
      <xdr:col>116</xdr:col>
      <xdr:colOff>63500</xdr:colOff>
      <xdr:row>39</xdr:row>
      <xdr:rowOff>12119</xdr:rowOff>
    </xdr:to>
    <xdr:cxnSp macro="">
      <xdr:nvCxnSpPr>
        <xdr:cNvPr id="764" name="直線コネクタ 763"/>
        <xdr:cNvCxnSpPr/>
      </xdr:nvCxnSpPr>
      <xdr:spPr>
        <a:xfrm flipV="1">
          <a:off x="21323300" y="6694642"/>
          <a:ext cx="8382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5"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6" name="フローチャート: 判断 765"/>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9507</xdr:rowOff>
    </xdr:from>
    <xdr:to>
      <xdr:col>111</xdr:col>
      <xdr:colOff>177800</xdr:colOff>
      <xdr:row>39</xdr:row>
      <xdr:rowOff>12119</xdr:rowOff>
    </xdr:to>
    <xdr:cxnSp macro="">
      <xdr:nvCxnSpPr>
        <xdr:cNvPr id="767" name="直線コネクタ 766"/>
        <xdr:cNvCxnSpPr/>
      </xdr:nvCxnSpPr>
      <xdr:spPr>
        <a:xfrm>
          <a:off x="20434300" y="669605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8" name="フローチャート: 判断 767"/>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9" name="テキスト ボックス 768"/>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171377</xdr:rowOff>
    </xdr:from>
    <xdr:to>
      <xdr:col>107</xdr:col>
      <xdr:colOff>50800</xdr:colOff>
      <xdr:row>39</xdr:row>
      <xdr:rowOff>9507</xdr:rowOff>
    </xdr:to>
    <xdr:cxnSp macro="">
      <xdr:nvCxnSpPr>
        <xdr:cNvPr id="770" name="直線コネクタ 769"/>
        <xdr:cNvCxnSpPr/>
      </xdr:nvCxnSpPr>
      <xdr:spPr>
        <a:xfrm>
          <a:off x="19545300" y="6686477"/>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71" name="フローチャート: 判断 770"/>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72" name="テキスト ボックス 771"/>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171377</xdr:rowOff>
    </xdr:from>
    <xdr:to>
      <xdr:col>102</xdr:col>
      <xdr:colOff>114300</xdr:colOff>
      <xdr:row>39</xdr:row>
      <xdr:rowOff>9724</xdr:rowOff>
    </xdr:to>
    <xdr:cxnSp macro="">
      <xdr:nvCxnSpPr>
        <xdr:cNvPr id="773" name="直線コネクタ 772"/>
        <xdr:cNvCxnSpPr/>
      </xdr:nvCxnSpPr>
      <xdr:spPr>
        <a:xfrm flipV="1">
          <a:off x="18656300" y="66864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4" name="フローチャート: 判断 773"/>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5" name="テキスト ボックス 774"/>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6" name="フローチャート: 判断 775"/>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7" name="テキスト ボックス 776"/>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128742</xdr:rowOff>
    </xdr:from>
    <xdr:to>
      <xdr:col>116</xdr:col>
      <xdr:colOff>114300</xdr:colOff>
      <xdr:row>39</xdr:row>
      <xdr:rowOff>58892</xdr:rowOff>
    </xdr:to>
    <xdr:sp macro="" textlink="">
      <xdr:nvSpPr>
        <xdr:cNvPr id="783" name="楕円 782"/>
        <xdr:cNvSpPr/>
      </xdr:nvSpPr>
      <xdr:spPr>
        <a:xfrm>
          <a:off x="221107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43669</xdr:rowOff>
    </xdr:from>
    <xdr:ext cx="378565" cy="259045"/>
    <xdr:sp macro="" textlink="">
      <xdr:nvSpPr>
        <xdr:cNvPr id="784" name="諸支出金該当値テキスト"/>
        <xdr:cNvSpPr txBox="1"/>
      </xdr:nvSpPr>
      <xdr:spPr>
        <a:xfrm>
          <a:off x="22212300" y="655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132769</xdr:rowOff>
    </xdr:from>
    <xdr:to>
      <xdr:col>112</xdr:col>
      <xdr:colOff>38100</xdr:colOff>
      <xdr:row>39</xdr:row>
      <xdr:rowOff>62919</xdr:rowOff>
    </xdr:to>
    <xdr:sp macro="" textlink="">
      <xdr:nvSpPr>
        <xdr:cNvPr id="785" name="楕円 784"/>
        <xdr:cNvSpPr/>
      </xdr:nvSpPr>
      <xdr:spPr>
        <a:xfrm>
          <a:off x="21272500" y="66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54046</xdr:rowOff>
    </xdr:from>
    <xdr:ext cx="378565" cy="259045"/>
    <xdr:sp macro="" textlink="">
      <xdr:nvSpPr>
        <xdr:cNvPr id="786" name="テキスト ボックス 785"/>
        <xdr:cNvSpPr txBox="1"/>
      </xdr:nvSpPr>
      <xdr:spPr>
        <a:xfrm>
          <a:off x="21134017" y="6740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130157</xdr:rowOff>
    </xdr:from>
    <xdr:to>
      <xdr:col>107</xdr:col>
      <xdr:colOff>101600</xdr:colOff>
      <xdr:row>39</xdr:row>
      <xdr:rowOff>60307</xdr:rowOff>
    </xdr:to>
    <xdr:sp macro="" textlink="">
      <xdr:nvSpPr>
        <xdr:cNvPr id="787" name="楕円 786"/>
        <xdr:cNvSpPr/>
      </xdr:nvSpPr>
      <xdr:spPr>
        <a:xfrm>
          <a:off x="20383500" y="66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51434</xdr:rowOff>
    </xdr:from>
    <xdr:ext cx="378565" cy="259045"/>
    <xdr:sp macro="" textlink="">
      <xdr:nvSpPr>
        <xdr:cNvPr id="788" name="テキスト ボックス 787"/>
        <xdr:cNvSpPr txBox="1"/>
      </xdr:nvSpPr>
      <xdr:spPr>
        <a:xfrm>
          <a:off x="20245017"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120577</xdr:rowOff>
    </xdr:from>
    <xdr:to>
      <xdr:col>102</xdr:col>
      <xdr:colOff>165100</xdr:colOff>
      <xdr:row>39</xdr:row>
      <xdr:rowOff>50727</xdr:rowOff>
    </xdr:to>
    <xdr:sp macro="" textlink="">
      <xdr:nvSpPr>
        <xdr:cNvPr id="789" name="楕円 788"/>
        <xdr:cNvSpPr/>
      </xdr:nvSpPr>
      <xdr:spPr>
        <a:xfrm>
          <a:off x="19494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41854</xdr:rowOff>
    </xdr:from>
    <xdr:ext cx="378565" cy="259045"/>
    <xdr:sp macro="" textlink="">
      <xdr:nvSpPr>
        <xdr:cNvPr id="790" name="テキスト ボックス 789"/>
        <xdr:cNvSpPr txBox="1"/>
      </xdr:nvSpPr>
      <xdr:spPr>
        <a:xfrm>
          <a:off x="19356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130374</xdr:rowOff>
    </xdr:from>
    <xdr:to>
      <xdr:col>98</xdr:col>
      <xdr:colOff>38100</xdr:colOff>
      <xdr:row>39</xdr:row>
      <xdr:rowOff>60524</xdr:rowOff>
    </xdr:to>
    <xdr:sp macro="" textlink="">
      <xdr:nvSpPr>
        <xdr:cNvPr id="791" name="楕円 790"/>
        <xdr:cNvSpPr/>
      </xdr:nvSpPr>
      <xdr:spPr>
        <a:xfrm>
          <a:off x="18605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51651</xdr:rowOff>
    </xdr:from>
    <xdr:ext cx="378565" cy="259045"/>
    <xdr:sp macro="" textlink="">
      <xdr:nvSpPr>
        <xdr:cNvPr id="792" name="テキスト ボックス 791"/>
        <xdr:cNvSpPr txBox="1"/>
      </xdr:nvSpPr>
      <xdr:spPr>
        <a:xfrm>
          <a:off x="18467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主な構成項目である民生費及び土木費、教育費について分析すると、まず民生費は、住民一人当たり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年度以降、保育所の待機児童対策などの子育て支援施策の強化や障害福祉サービスの利用者及び生活保護受給者の増等により上昇傾向にある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次に土木費は、住民一人当たり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年度は等々力陸上競技場メインスタンド改築工事の終了及び京浜急行大師線連続立体交差事業費の減等により減少、平成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年度は京浜急行大師線連続立体交差事業費や登戸土地区画整備事業費の増等により増加、平成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年度は旧中原図書館転出補償金の皆減に伴う都市整備事業基金積立金の減等により減少し、平成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年度は羽田連絡道路整備事業費の増等により増加した。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次に教育費は、住民一人当たり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年度は中高一貫教育校整備事業費の増等により増加、平成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年度は中学校給食推進事業費の増等により増加、平成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年度は学校施設長期保全計画推進事業の増等により増加、平成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年度は県費負担教職員の市費移管の影響により増加し、平成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年度はスポーツ・文化総合センターの取得完了により減少した。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年度はマイナスであったが、平成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年度以降は非常に小さいもののプラスに転じている。財政調整基金については、補正予算の財源として活用している。平成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年度は市税の増収や執行段階の精査による予算執行の抑制などにより最終的には取崩しを回避したため、剰余金処分等の積立てにより残高が増加した。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が増加したものの、公営企業会計（主に水道事業会計）の剰余額が減少したことにより、前年度より黒字額が減少した。また、自動車運送事業会計おいては、軽油価額の減等により黒字化した。</a:t>
          </a: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年度については、一般会計の実質収支は横ばいであるが、公営企業会計（主に水道事業・下水道事業会計）の剰余額が増加したことにより、前年度より黒字額が増加した。</a:t>
          </a: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年度については、一般会計の実質収支は横ばいであるが、介護保険会計・病院会計の実質収支・資金収支が減少したことにより、前年度より黒字額が減額した。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年度については、一般会計の実質収支は横ばいであるが、公営企業会計（主に水道事業・下水道事業会計）の剰余額が増加したことにより、前年度より黒字額が増加した。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141305_&#24029;&#23822;&#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117.4</v>
          </cell>
          <cell r="CF51">
            <v>118.3</v>
          </cell>
          <cell r="CN51">
            <v>121.7</v>
          </cell>
          <cell r="CV51">
            <v>120.4</v>
          </cell>
        </row>
        <row r="53">
          <cell r="BX53">
            <v>58.3</v>
          </cell>
          <cell r="CF53">
            <v>60.2</v>
          </cell>
          <cell r="CN53">
            <v>60.1</v>
          </cell>
          <cell r="CV53">
            <v>60.3</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115.3</v>
          </cell>
          <cell r="BX73">
            <v>117.4</v>
          </cell>
          <cell r="CF73">
            <v>118.3</v>
          </cell>
          <cell r="CN73">
            <v>121.7</v>
          </cell>
          <cell r="CV73">
            <v>120.4</v>
          </cell>
        </row>
        <row r="75">
          <cell r="BP75">
            <v>8.1999999999999993</v>
          </cell>
          <cell r="BX75">
            <v>7.5</v>
          </cell>
          <cell r="CF75">
            <v>7.2</v>
          </cell>
          <cell r="CN75">
            <v>6.9</v>
          </cell>
          <cell r="CV75">
            <v>7.3</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715393440</v>
      </c>
      <c r="BO4" s="423"/>
      <c r="BP4" s="423"/>
      <c r="BQ4" s="423"/>
      <c r="BR4" s="423"/>
      <c r="BS4" s="423"/>
      <c r="BT4" s="423"/>
      <c r="BU4" s="424"/>
      <c r="BV4" s="422">
        <v>700798709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0.2</v>
      </c>
      <c r="CU4" s="604"/>
      <c r="CV4" s="604"/>
      <c r="CW4" s="604"/>
      <c r="CX4" s="604"/>
      <c r="CY4" s="604"/>
      <c r="CZ4" s="604"/>
      <c r="DA4" s="605"/>
      <c r="DB4" s="603">
        <v>0.2</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712401058</v>
      </c>
      <c r="BO5" s="428"/>
      <c r="BP5" s="428"/>
      <c r="BQ5" s="428"/>
      <c r="BR5" s="428"/>
      <c r="BS5" s="428"/>
      <c r="BT5" s="428"/>
      <c r="BU5" s="429"/>
      <c r="BV5" s="427">
        <v>697012352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99.8</v>
      </c>
      <c r="CU5" s="398"/>
      <c r="CV5" s="398"/>
      <c r="CW5" s="398"/>
      <c r="CX5" s="398"/>
      <c r="CY5" s="398"/>
      <c r="CZ5" s="398"/>
      <c r="DA5" s="399"/>
      <c r="DB5" s="397">
        <v>100.5</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2992382</v>
      </c>
      <c r="BO6" s="428"/>
      <c r="BP6" s="428"/>
      <c r="BQ6" s="428"/>
      <c r="BR6" s="428"/>
      <c r="BS6" s="428"/>
      <c r="BT6" s="428"/>
      <c r="BU6" s="429"/>
      <c r="BV6" s="427">
        <v>3786357</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99.8</v>
      </c>
      <c r="CU6" s="578"/>
      <c r="CV6" s="578"/>
      <c r="CW6" s="578"/>
      <c r="CX6" s="578"/>
      <c r="CY6" s="578"/>
      <c r="CZ6" s="578"/>
      <c r="DA6" s="579"/>
      <c r="DB6" s="577">
        <v>100.5</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2363318</v>
      </c>
      <c r="BO7" s="428"/>
      <c r="BP7" s="428"/>
      <c r="BQ7" s="428"/>
      <c r="BR7" s="428"/>
      <c r="BS7" s="428"/>
      <c r="BT7" s="428"/>
      <c r="BU7" s="429"/>
      <c r="BV7" s="427">
        <v>3069716</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368483160</v>
      </c>
      <c r="CU7" s="428"/>
      <c r="CV7" s="428"/>
      <c r="CW7" s="428"/>
      <c r="CX7" s="428"/>
      <c r="CY7" s="428"/>
      <c r="CZ7" s="428"/>
      <c r="DA7" s="429"/>
      <c r="DB7" s="427">
        <v>360255112</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629064</v>
      </c>
      <c r="BO8" s="428"/>
      <c r="BP8" s="428"/>
      <c r="BQ8" s="428"/>
      <c r="BR8" s="428"/>
      <c r="BS8" s="428"/>
      <c r="BT8" s="428"/>
      <c r="BU8" s="429"/>
      <c r="BV8" s="427">
        <v>716641</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1.01</v>
      </c>
      <c r="CU8" s="541"/>
      <c r="CV8" s="541"/>
      <c r="CW8" s="541"/>
      <c r="CX8" s="541"/>
      <c r="CY8" s="541"/>
      <c r="CZ8" s="541"/>
      <c r="DA8" s="542"/>
      <c r="DB8" s="540">
        <v>1</v>
      </c>
      <c r="DC8" s="541"/>
      <c r="DD8" s="541"/>
      <c r="DE8" s="541"/>
      <c r="DF8" s="541"/>
      <c r="DG8" s="541"/>
      <c r="DH8" s="541"/>
      <c r="DI8" s="542"/>
      <c r="DJ8" s="185"/>
      <c r="DK8" s="185"/>
      <c r="DL8" s="185"/>
      <c r="DM8" s="185"/>
      <c r="DN8" s="185"/>
      <c r="DO8" s="185"/>
    </row>
    <row r="9" spans="1:119" ht="18.75" customHeight="1" thickBot="1" x14ac:dyDescent="0.25">
      <c r="A9" s="186"/>
      <c r="B9" s="566" t="s">
        <v>113</v>
      </c>
      <c r="C9" s="567"/>
      <c r="D9" s="567"/>
      <c r="E9" s="567"/>
      <c r="F9" s="567"/>
      <c r="G9" s="567"/>
      <c r="H9" s="567"/>
      <c r="I9" s="567"/>
      <c r="J9" s="567"/>
      <c r="K9" s="490"/>
      <c r="L9" s="568" t="s">
        <v>114</v>
      </c>
      <c r="M9" s="569"/>
      <c r="N9" s="569"/>
      <c r="O9" s="569"/>
      <c r="P9" s="569"/>
      <c r="Q9" s="570"/>
      <c r="R9" s="571">
        <v>1475213</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110</v>
      </c>
      <c r="AV9" s="485"/>
      <c r="AW9" s="485"/>
      <c r="AX9" s="485"/>
      <c r="AY9" s="407" t="s">
        <v>117</v>
      </c>
      <c r="AZ9" s="408"/>
      <c r="BA9" s="408"/>
      <c r="BB9" s="408"/>
      <c r="BC9" s="408"/>
      <c r="BD9" s="408"/>
      <c r="BE9" s="408"/>
      <c r="BF9" s="408"/>
      <c r="BG9" s="408"/>
      <c r="BH9" s="408"/>
      <c r="BI9" s="408"/>
      <c r="BJ9" s="408"/>
      <c r="BK9" s="408"/>
      <c r="BL9" s="408"/>
      <c r="BM9" s="409"/>
      <c r="BN9" s="427">
        <v>-87577</v>
      </c>
      <c r="BO9" s="428"/>
      <c r="BP9" s="428"/>
      <c r="BQ9" s="428"/>
      <c r="BR9" s="428"/>
      <c r="BS9" s="428"/>
      <c r="BT9" s="428"/>
      <c r="BU9" s="429"/>
      <c r="BV9" s="427">
        <v>139242</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15.3</v>
      </c>
      <c r="CU9" s="398"/>
      <c r="CV9" s="398"/>
      <c r="CW9" s="398"/>
      <c r="CX9" s="398"/>
      <c r="CY9" s="398"/>
      <c r="CZ9" s="398"/>
      <c r="DA9" s="399"/>
      <c r="DB9" s="397">
        <v>15.8</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119</v>
      </c>
      <c r="M10" s="401"/>
      <c r="N10" s="401"/>
      <c r="O10" s="401"/>
      <c r="P10" s="401"/>
      <c r="Q10" s="402"/>
      <c r="R10" s="403">
        <v>1425512</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387002</v>
      </c>
      <c r="BO10" s="428"/>
      <c r="BP10" s="428"/>
      <c r="BQ10" s="428"/>
      <c r="BR10" s="428"/>
      <c r="BS10" s="428"/>
      <c r="BT10" s="428"/>
      <c r="BU10" s="429"/>
      <c r="BV10" s="427">
        <v>126189</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121</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2">
      <c r="A12" s="186"/>
      <c r="B12" s="543" t="s">
        <v>131</v>
      </c>
      <c r="C12" s="544"/>
      <c r="D12" s="544"/>
      <c r="E12" s="544"/>
      <c r="F12" s="544"/>
      <c r="G12" s="544"/>
      <c r="H12" s="544"/>
      <c r="I12" s="544"/>
      <c r="J12" s="544"/>
      <c r="K12" s="545"/>
      <c r="L12" s="552" t="s">
        <v>132</v>
      </c>
      <c r="M12" s="553"/>
      <c r="N12" s="553"/>
      <c r="O12" s="553"/>
      <c r="P12" s="553"/>
      <c r="Q12" s="554"/>
      <c r="R12" s="555">
        <v>1500460</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110</v>
      </c>
      <c r="AV12" s="485"/>
      <c r="AW12" s="485"/>
      <c r="AX12" s="485"/>
      <c r="AY12" s="407" t="s">
        <v>136</v>
      </c>
      <c r="AZ12" s="408"/>
      <c r="BA12" s="408"/>
      <c r="BB12" s="408"/>
      <c r="BC12" s="408"/>
      <c r="BD12" s="408"/>
      <c r="BE12" s="408"/>
      <c r="BF12" s="408"/>
      <c r="BG12" s="408"/>
      <c r="BH12" s="408"/>
      <c r="BI12" s="408"/>
      <c r="BJ12" s="408"/>
      <c r="BK12" s="408"/>
      <c r="BL12" s="408"/>
      <c r="BM12" s="409"/>
      <c r="BN12" s="427">
        <v>28000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140</v>
      </c>
      <c r="N13" s="528"/>
      <c r="O13" s="528"/>
      <c r="P13" s="528"/>
      <c r="Q13" s="529"/>
      <c r="R13" s="530">
        <v>1458758</v>
      </c>
      <c r="S13" s="531"/>
      <c r="T13" s="531"/>
      <c r="U13" s="531"/>
      <c r="V13" s="532"/>
      <c r="W13" s="518" t="s">
        <v>141</v>
      </c>
      <c r="X13" s="440"/>
      <c r="Y13" s="440"/>
      <c r="Z13" s="440"/>
      <c r="AA13" s="440"/>
      <c r="AB13" s="441"/>
      <c r="AC13" s="403">
        <v>2620</v>
      </c>
      <c r="AD13" s="404"/>
      <c r="AE13" s="404"/>
      <c r="AF13" s="404"/>
      <c r="AG13" s="405"/>
      <c r="AH13" s="403">
        <v>2444</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271425</v>
      </c>
      <c r="BO13" s="428"/>
      <c r="BP13" s="428"/>
      <c r="BQ13" s="428"/>
      <c r="BR13" s="428"/>
      <c r="BS13" s="428"/>
      <c r="BT13" s="428"/>
      <c r="BU13" s="429"/>
      <c r="BV13" s="427">
        <v>265431</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7.3</v>
      </c>
      <c r="CU13" s="398"/>
      <c r="CV13" s="398"/>
      <c r="CW13" s="398"/>
      <c r="CX13" s="398"/>
      <c r="CY13" s="398"/>
      <c r="CZ13" s="398"/>
      <c r="DA13" s="399"/>
      <c r="DB13" s="397">
        <v>6.9</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146</v>
      </c>
      <c r="M14" s="561"/>
      <c r="N14" s="561"/>
      <c r="O14" s="561"/>
      <c r="P14" s="561"/>
      <c r="Q14" s="562"/>
      <c r="R14" s="530">
        <v>1488031</v>
      </c>
      <c r="S14" s="531"/>
      <c r="T14" s="531"/>
      <c r="U14" s="531"/>
      <c r="V14" s="532"/>
      <c r="W14" s="533"/>
      <c r="X14" s="443"/>
      <c r="Y14" s="443"/>
      <c r="Z14" s="443"/>
      <c r="AA14" s="443"/>
      <c r="AB14" s="444"/>
      <c r="AC14" s="523">
        <v>0.4</v>
      </c>
      <c r="AD14" s="524"/>
      <c r="AE14" s="524"/>
      <c r="AF14" s="524"/>
      <c r="AG14" s="525"/>
      <c r="AH14" s="523">
        <v>0.4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120.4</v>
      </c>
      <c r="CU14" s="535"/>
      <c r="CV14" s="535"/>
      <c r="CW14" s="535"/>
      <c r="CX14" s="535"/>
      <c r="CY14" s="535"/>
      <c r="CZ14" s="535"/>
      <c r="DA14" s="536"/>
      <c r="DB14" s="534">
        <v>121.7</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140</v>
      </c>
      <c r="N15" s="528"/>
      <c r="O15" s="528"/>
      <c r="P15" s="528"/>
      <c r="Q15" s="529"/>
      <c r="R15" s="530">
        <v>1449220</v>
      </c>
      <c r="S15" s="531"/>
      <c r="T15" s="531"/>
      <c r="U15" s="531"/>
      <c r="V15" s="532"/>
      <c r="W15" s="518" t="s">
        <v>148</v>
      </c>
      <c r="X15" s="440"/>
      <c r="Y15" s="440"/>
      <c r="Z15" s="440"/>
      <c r="AA15" s="440"/>
      <c r="AB15" s="441"/>
      <c r="AC15" s="403">
        <v>133765</v>
      </c>
      <c r="AD15" s="404"/>
      <c r="AE15" s="404"/>
      <c r="AF15" s="404"/>
      <c r="AG15" s="405"/>
      <c r="AH15" s="403">
        <v>126687</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293127024</v>
      </c>
      <c r="BO15" s="423"/>
      <c r="BP15" s="423"/>
      <c r="BQ15" s="423"/>
      <c r="BR15" s="423"/>
      <c r="BS15" s="423"/>
      <c r="BT15" s="423"/>
      <c r="BU15" s="424"/>
      <c r="BV15" s="422">
        <v>286183164</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21.3</v>
      </c>
      <c r="AD16" s="524"/>
      <c r="AE16" s="524"/>
      <c r="AF16" s="524"/>
      <c r="AG16" s="525"/>
      <c r="AH16" s="523">
        <v>21.2</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287431560</v>
      </c>
      <c r="BO16" s="428"/>
      <c r="BP16" s="428"/>
      <c r="BQ16" s="428"/>
      <c r="BR16" s="428"/>
      <c r="BS16" s="428"/>
      <c r="BT16" s="428"/>
      <c r="BU16" s="429"/>
      <c r="BV16" s="427">
        <v>286189428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491816</v>
      </c>
      <c r="AD17" s="404"/>
      <c r="AE17" s="404"/>
      <c r="AF17" s="404"/>
      <c r="AG17" s="405"/>
      <c r="AH17" s="403">
        <v>469846</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368483160</v>
      </c>
      <c r="BO17" s="428"/>
      <c r="BP17" s="428"/>
      <c r="BQ17" s="428"/>
      <c r="BR17" s="428"/>
      <c r="BS17" s="428"/>
      <c r="BT17" s="428"/>
      <c r="BU17" s="429"/>
      <c r="BV17" s="427">
        <v>360226158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158</v>
      </c>
      <c r="C18" s="490"/>
      <c r="D18" s="490"/>
      <c r="E18" s="491"/>
      <c r="F18" s="491"/>
      <c r="G18" s="491"/>
      <c r="H18" s="491"/>
      <c r="I18" s="491"/>
      <c r="J18" s="491"/>
      <c r="K18" s="491"/>
      <c r="L18" s="492">
        <v>143.01</v>
      </c>
      <c r="M18" s="492"/>
      <c r="N18" s="492"/>
      <c r="O18" s="492"/>
      <c r="P18" s="492"/>
      <c r="Q18" s="492"/>
      <c r="R18" s="493"/>
      <c r="S18" s="493"/>
      <c r="T18" s="493"/>
      <c r="U18" s="493"/>
      <c r="V18" s="494"/>
      <c r="W18" s="508"/>
      <c r="X18" s="509"/>
      <c r="Y18" s="509"/>
      <c r="Z18" s="509"/>
      <c r="AA18" s="509"/>
      <c r="AB18" s="519"/>
      <c r="AC18" s="391">
        <v>78.3</v>
      </c>
      <c r="AD18" s="392"/>
      <c r="AE18" s="392"/>
      <c r="AF18" s="392"/>
      <c r="AG18" s="495"/>
      <c r="AH18" s="391">
        <v>78.400000000000006</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375457221</v>
      </c>
      <c r="BO18" s="428"/>
      <c r="BP18" s="428"/>
      <c r="BQ18" s="428"/>
      <c r="BR18" s="428"/>
      <c r="BS18" s="428"/>
      <c r="BT18" s="428"/>
      <c r="BU18" s="429"/>
      <c r="BV18" s="427">
        <v>369785048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160</v>
      </c>
      <c r="C19" s="490"/>
      <c r="D19" s="490"/>
      <c r="E19" s="491"/>
      <c r="F19" s="491"/>
      <c r="G19" s="491"/>
      <c r="H19" s="491"/>
      <c r="I19" s="491"/>
      <c r="J19" s="491"/>
      <c r="K19" s="491"/>
      <c r="L19" s="497">
        <v>10315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454551319</v>
      </c>
      <c r="BO19" s="428"/>
      <c r="BP19" s="428"/>
      <c r="BQ19" s="428"/>
      <c r="BR19" s="428"/>
      <c r="BS19" s="428"/>
      <c r="BT19" s="428"/>
      <c r="BU19" s="429"/>
      <c r="BV19" s="427">
        <v>434852128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162</v>
      </c>
      <c r="C20" s="490"/>
      <c r="D20" s="490"/>
      <c r="E20" s="491"/>
      <c r="F20" s="491"/>
      <c r="G20" s="491"/>
      <c r="H20" s="491"/>
      <c r="I20" s="491"/>
      <c r="J20" s="491"/>
      <c r="K20" s="491"/>
      <c r="L20" s="497">
        <v>691837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814670809</v>
      </c>
      <c r="BO23" s="428"/>
      <c r="BP23" s="428"/>
      <c r="BQ23" s="428"/>
      <c r="BR23" s="428"/>
      <c r="BS23" s="428"/>
      <c r="BT23" s="428"/>
      <c r="BU23" s="429"/>
      <c r="BV23" s="427">
        <v>827963473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171</v>
      </c>
      <c r="F24" s="401"/>
      <c r="G24" s="401"/>
      <c r="H24" s="401"/>
      <c r="I24" s="401"/>
      <c r="J24" s="401"/>
      <c r="K24" s="402"/>
      <c r="L24" s="403">
        <v>1</v>
      </c>
      <c r="M24" s="404"/>
      <c r="N24" s="404"/>
      <c r="O24" s="404"/>
      <c r="P24" s="405"/>
      <c r="Q24" s="403">
        <v>12000</v>
      </c>
      <c r="R24" s="404"/>
      <c r="S24" s="404"/>
      <c r="T24" s="404"/>
      <c r="U24" s="404"/>
      <c r="V24" s="405"/>
      <c r="W24" s="469"/>
      <c r="X24" s="460"/>
      <c r="Y24" s="461"/>
      <c r="Z24" s="400" t="s">
        <v>172</v>
      </c>
      <c r="AA24" s="401"/>
      <c r="AB24" s="401"/>
      <c r="AC24" s="401"/>
      <c r="AD24" s="401"/>
      <c r="AE24" s="401"/>
      <c r="AF24" s="401"/>
      <c r="AG24" s="402"/>
      <c r="AH24" s="403">
        <v>9431</v>
      </c>
      <c r="AI24" s="404"/>
      <c r="AJ24" s="404"/>
      <c r="AK24" s="404"/>
      <c r="AL24" s="405"/>
      <c r="AM24" s="403">
        <v>30320665</v>
      </c>
      <c r="AN24" s="404"/>
      <c r="AO24" s="404"/>
      <c r="AP24" s="404"/>
      <c r="AQ24" s="404"/>
      <c r="AR24" s="405"/>
      <c r="AS24" s="403">
        <v>3215</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75231803</v>
      </c>
      <c r="BO24" s="428"/>
      <c r="BP24" s="428"/>
      <c r="BQ24" s="428"/>
      <c r="BR24" s="428"/>
      <c r="BS24" s="428"/>
      <c r="BT24" s="428"/>
      <c r="BU24" s="429"/>
      <c r="BV24" s="427">
        <v>82977327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174</v>
      </c>
      <c r="F25" s="401"/>
      <c r="G25" s="401"/>
      <c r="H25" s="401"/>
      <c r="I25" s="401"/>
      <c r="J25" s="401"/>
      <c r="K25" s="402"/>
      <c r="L25" s="403">
        <v>3</v>
      </c>
      <c r="M25" s="404"/>
      <c r="N25" s="404"/>
      <c r="O25" s="404"/>
      <c r="P25" s="405"/>
      <c r="Q25" s="403">
        <v>9500</v>
      </c>
      <c r="R25" s="404"/>
      <c r="S25" s="404"/>
      <c r="T25" s="404"/>
      <c r="U25" s="404"/>
      <c r="V25" s="405"/>
      <c r="W25" s="469"/>
      <c r="X25" s="460"/>
      <c r="Y25" s="461"/>
      <c r="Z25" s="400" t="s">
        <v>175</v>
      </c>
      <c r="AA25" s="401"/>
      <c r="AB25" s="401"/>
      <c r="AC25" s="401"/>
      <c r="AD25" s="401"/>
      <c r="AE25" s="401"/>
      <c r="AF25" s="401"/>
      <c r="AG25" s="402"/>
      <c r="AH25" s="403">
        <v>1434</v>
      </c>
      <c r="AI25" s="404"/>
      <c r="AJ25" s="404"/>
      <c r="AK25" s="404"/>
      <c r="AL25" s="405"/>
      <c r="AM25" s="403">
        <v>4320642</v>
      </c>
      <c r="AN25" s="404"/>
      <c r="AO25" s="404"/>
      <c r="AP25" s="404"/>
      <c r="AQ25" s="404"/>
      <c r="AR25" s="405"/>
      <c r="AS25" s="403">
        <v>3013</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180123616</v>
      </c>
      <c r="BO25" s="423"/>
      <c r="BP25" s="423"/>
      <c r="BQ25" s="423"/>
      <c r="BR25" s="423"/>
      <c r="BS25" s="423"/>
      <c r="BT25" s="423"/>
      <c r="BU25" s="424"/>
      <c r="BV25" s="422">
        <v>207210706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177</v>
      </c>
      <c r="F26" s="401"/>
      <c r="G26" s="401"/>
      <c r="H26" s="401"/>
      <c r="I26" s="401"/>
      <c r="J26" s="401"/>
      <c r="K26" s="402"/>
      <c r="L26" s="403">
        <v>1</v>
      </c>
      <c r="M26" s="404"/>
      <c r="N26" s="404"/>
      <c r="O26" s="404"/>
      <c r="P26" s="405"/>
      <c r="Q26" s="403">
        <v>7800</v>
      </c>
      <c r="R26" s="404"/>
      <c r="S26" s="404"/>
      <c r="T26" s="404"/>
      <c r="U26" s="404"/>
      <c r="V26" s="405"/>
      <c r="W26" s="469"/>
      <c r="X26" s="460"/>
      <c r="Y26" s="461"/>
      <c r="Z26" s="400" t="s">
        <v>178</v>
      </c>
      <c r="AA26" s="482"/>
      <c r="AB26" s="482"/>
      <c r="AC26" s="482"/>
      <c r="AD26" s="482"/>
      <c r="AE26" s="482"/>
      <c r="AF26" s="482"/>
      <c r="AG26" s="483"/>
      <c r="AH26" s="403">
        <v>1308</v>
      </c>
      <c r="AI26" s="404"/>
      <c r="AJ26" s="404"/>
      <c r="AK26" s="404"/>
      <c r="AL26" s="405"/>
      <c r="AM26" s="403">
        <v>4299396</v>
      </c>
      <c r="AN26" s="404"/>
      <c r="AO26" s="404"/>
      <c r="AP26" s="404"/>
      <c r="AQ26" s="404"/>
      <c r="AR26" s="405"/>
      <c r="AS26" s="403">
        <v>3287</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v>3045950</v>
      </c>
      <c r="BO26" s="428"/>
      <c r="BP26" s="428"/>
      <c r="BQ26" s="428"/>
      <c r="BR26" s="428"/>
      <c r="BS26" s="428"/>
      <c r="BT26" s="428"/>
      <c r="BU26" s="429"/>
      <c r="BV26" s="427">
        <v>2993068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180</v>
      </c>
      <c r="F27" s="401"/>
      <c r="G27" s="401"/>
      <c r="H27" s="401"/>
      <c r="I27" s="401"/>
      <c r="J27" s="401"/>
      <c r="K27" s="402"/>
      <c r="L27" s="403">
        <v>1</v>
      </c>
      <c r="M27" s="404"/>
      <c r="N27" s="404"/>
      <c r="O27" s="404"/>
      <c r="P27" s="405"/>
      <c r="Q27" s="403">
        <v>10300</v>
      </c>
      <c r="R27" s="404"/>
      <c r="S27" s="404"/>
      <c r="T27" s="404"/>
      <c r="U27" s="404"/>
      <c r="V27" s="405"/>
      <c r="W27" s="469"/>
      <c r="X27" s="460"/>
      <c r="Y27" s="461"/>
      <c r="Z27" s="400" t="s">
        <v>181</v>
      </c>
      <c r="AA27" s="401"/>
      <c r="AB27" s="401"/>
      <c r="AC27" s="401"/>
      <c r="AD27" s="401"/>
      <c r="AE27" s="401"/>
      <c r="AF27" s="401"/>
      <c r="AG27" s="402"/>
      <c r="AH27" s="403">
        <v>6107</v>
      </c>
      <c r="AI27" s="404"/>
      <c r="AJ27" s="404"/>
      <c r="AK27" s="404"/>
      <c r="AL27" s="405"/>
      <c r="AM27" s="403">
        <v>20697762</v>
      </c>
      <c r="AN27" s="404"/>
      <c r="AO27" s="404"/>
      <c r="AP27" s="404"/>
      <c r="AQ27" s="404"/>
      <c r="AR27" s="405"/>
      <c r="AS27" s="403">
        <v>3389</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690127</v>
      </c>
      <c r="BO27" s="431"/>
      <c r="BP27" s="431"/>
      <c r="BQ27" s="431"/>
      <c r="BR27" s="431"/>
      <c r="BS27" s="431"/>
      <c r="BT27" s="431"/>
      <c r="BU27" s="432"/>
      <c r="BV27" s="430">
        <v>569163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183</v>
      </c>
      <c r="F28" s="401"/>
      <c r="G28" s="401"/>
      <c r="H28" s="401"/>
      <c r="I28" s="401"/>
      <c r="J28" s="401"/>
      <c r="K28" s="402"/>
      <c r="L28" s="403">
        <v>1</v>
      </c>
      <c r="M28" s="404"/>
      <c r="N28" s="404"/>
      <c r="O28" s="404"/>
      <c r="P28" s="405"/>
      <c r="Q28" s="403">
        <v>9200</v>
      </c>
      <c r="R28" s="404"/>
      <c r="S28" s="404"/>
      <c r="T28" s="404"/>
      <c r="U28" s="404"/>
      <c r="V28" s="405"/>
      <c r="W28" s="469"/>
      <c r="X28" s="460"/>
      <c r="Y28" s="461"/>
      <c r="Z28" s="400" t="s">
        <v>184</v>
      </c>
      <c r="AA28" s="401"/>
      <c r="AB28" s="401"/>
      <c r="AC28" s="401"/>
      <c r="AD28" s="401"/>
      <c r="AE28" s="401"/>
      <c r="AF28" s="401"/>
      <c r="AG28" s="402"/>
      <c r="AH28" s="403" t="s">
        <v>139</v>
      </c>
      <c r="AI28" s="404"/>
      <c r="AJ28" s="404"/>
      <c r="AK28" s="404"/>
      <c r="AL28" s="405"/>
      <c r="AM28" s="403" t="s">
        <v>139</v>
      </c>
      <c r="AN28" s="404"/>
      <c r="AO28" s="404"/>
      <c r="AP28" s="404"/>
      <c r="AQ28" s="404"/>
      <c r="AR28" s="405"/>
      <c r="AS28" s="403" t="s">
        <v>130</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6121419</v>
      </c>
      <c r="BO28" s="423"/>
      <c r="BP28" s="423"/>
      <c r="BQ28" s="423"/>
      <c r="BR28" s="423"/>
      <c r="BS28" s="423"/>
      <c r="BT28" s="423"/>
      <c r="BU28" s="424"/>
      <c r="BV28" s="422">
        <v>5662522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186</v>
      </c>
      <c r="F29" s="401"/>
      <c r="G29" s="401"/>
      <c r="H29" s="401"/>
      <c r="I29" s="401"/>
      <c r="J29" s="401"/>
      <c r="K29" s="402"/>
      <c r="L29" s="403">
        <v>58</v>
      </c>
      <c r="M29" s="404"/>
      <c r="N29" s="404"/>
      <c r="O29" s="404"/>
      <c r="P29" s="405"/>
      <c r="Q29" s="403">
        <v>8300</v>
      </c>
      <c r="R29" s="404"/>
      <c r="S29" s="404"/>
      <c r="T29" s="404"/>
      <c r="U29" s="404"/>
      <c r="V29" s="405"/>
      <c r="W29" s="470"/>
      <c r="X29" s="471"/>
      <c r="Y29" s="472"/>
      <c r="Z29" s="400" t="s">
        <v>187</v>
      </c>
      <c r="AA29" s="401"/>
      <c r="AB29" s="401"/>
      <c r="AC29" s="401"/>
      <c r="AD29" s="401"/>
      <c r="AE29" s="401"/>
      <c r="AF29" s="401"/>
      <c r="AG29" s="402"/>
      <c r="AH29" s="403">
        <v>15538</v>
      </c>
      <c r="AI29" s="404"/>
      <c r="AJ29" s="404"/>
      <c r="AK29" s="404"/>
      <c r="AL29" s="405"/>
      <c r="AM29" s="403">
        <v>51018427</v>
      </c>
      <c r="AN29" s="404"/>
      <c r="AO29" s="404"/>
      <c r="AP29" s="404"/>
      <c r="AQ29" s="404"/>
      <c r="AR29" s="405"/>
      <c r="AS29" s="403">
        <v>3283</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839196</v>
      </c>
      <c r="BO29" s="428"/>
      <c r="BP29" s="428"/>
      <c r="BQ29" s="428"/>
      <c r="BR29" s="428"/>
      <c r="BS29" s="428"/>
      <c r="BT29" s="428"/>
      <c r="BU29" s="429"/>
      <c r="BV29" s="427">
        <v>741774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101.1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22314619</v>
      </c>
      <c r="BO30" s="431"/>
      <c r="BP30" s="431"/>
      <c r="BQ30" s="431"/>
      <c r="BR30" s="431"/>
      <c r="BS30" s="431"/>
      <c r="BT30" s="431"/>
      <c r="BU30" s="432"/>
      <c r="BV30" s="430">
        <v>23285467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196</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8</v>
      </c>
      <c r="V34" s="386"/>
      <c r="W34" s="385" t="str">
        <f>IF('各会計、関係団体の財政状況及び健全化判断比率'!B28="","",'各会計、関係団体の財政状況及び健全化判断比率'!B28)</f>
        <v>競輪事業特別会計</v>
      </c>
      <c r="X34" s="385"/>
      <c r="Y34" s="385"/>
      <c r="Z34" s="385"/>
      <c r="AA34" s="385"/>
      <c r="AB34" s="385"/>
      <c r="AC34" s="385"/>
      <c r="AD34" s="385"/>
      <c r="AE34" s="385"/>
      <c r="AF34" s="385"/>
      <c r="AG34" s="385"/>
      <c r="AH34" s="385"/>
      <c r="AI34" s="385"/>
      <c r="AJ34" s="385"/>
      <c r="AK34" s="385"/>
      <c r="AL34" s="213"/>
      <c r="AM34" s="386">
        <f>IF(AO34="","",MAX(C34:D43,U34:V43)+1)</f>
        <v>12</v>
      </c>
      <c r="AN34" s="386"/>
      <c r="AO34" s="385" t="str">
        <f>IF('各会計、関係団体の財政状況及び健全化判断比率'!B32="","",'各会計、関係団体の財政状況及び健全化判断比率'!B32)</f>
        <v>病院事業会計</v>
      </c>
      <c r="AP34" s="385"/>
      <c r="AQ34" s="385"/>
      <c r="AR34" s="385"/>
      <c r="AS34" s="385"/>
      <c r="AT34" s="385"/>
      <c r="AU34" s="385"/>
      <c r="AV34" s="385"/>
      <c r="AW34" s="385"/>
      <c r="AX34" s="385"/>
      <c r="AY34" s="385"/>
      <c r="AZ34" s="385"/>
      <c r="BA34" s="385"/>
      <c r="BB34" s="385"/>
      <c r="BC34" s="385"/>
      <c r="BD34" s="213"/>
      <c r="BE34" s="386">
        <f>IF(BG34="","",MAX(C34:D43,U34:V43,AM34:AN43)+1)</f>
        <v>17</v>
      </c>
      <c r="BF34" s="386"/>
      <c r="BG34" s="385" t="str">
        <f>IF('各会計、関係団体の財政状況及び健全化判断比率'!B37="","",'各会計、関係団体の財政状況及び健全化判断比率'!B37)</f>
        <v>卸売市場事業特別会計</v>
      </c>
      <c r="BH34" s="385"/>
      <c r="BI34" s="385"/>
      <c r="BJ34" s="385"/>
      <c r="BK34" s="385"/>
      <c r="BL34" s="385"/>
      <c r="BM34" s="385"/>
      <c r="BN34" s="385"/>
      <c r="BO34" s="385"/>
      <c r="BP34" s="385"/>
      <c r="BQ34" s="385"/>
      <c r="BR34" s="385"/>
      <c r="BS34" s="385"/>
      <c r="BT34" s="385"/>
      <c r="BU34" s="385"/>
      <c r="BV34" s="213"/>
      <c r="BW34" s="386">
        <f>IF(BY34="","",MAX(C34:D43,U34:V43,AM34:AN43,BE34:BF43)+1)</f>
        <v>20</v>
      </c>
      <c r="BX34" s="386"/>
      <c r="BY34" s="385" t="str">
        <f>IF('各会計、関係団体の財政状況及び健全化判断比率'!B68="","",'各会計、関係団体の財政状況及び健全化判断比率'!B68)</f>
        <v>神奈川県川崎競馬組合</v>
      </c>
      <c r="BZ34" s="385"/>
      <c r="CA34" s="385"/>
      <c r="CB34" s="385"/>
      <c r="CC34" s="385"/>
      <c r="CD34" s="385"/>
      <c r="CE34" s="385"/>
      <c r="CF34" s="385"/>
      <c r="CG34" s="385"/>
      <c r="CH34" s="385"/>
      <c r="CI34" s="385"/>
      <c r="CJ34" s="385"/>
      <c r="CK34" s="385"/>
      <c r="CL34" s="385"/>
      <c r="CM34" s="385"/>
      <c r="CN34" s="213"/>
      <c r="CO34" s="386">
        <f>IF(CQ34="","",MAX(C34:D43,U34:V43,AM34:AN43,BE34:BF43,BW34:BX43)+1)</f>
        <v>24</v>
      </c>
      <c r="CP34" s="386"/>
      <c r="CQ34" s="385" t="str">
        <f>IF('各会計、関係団体の財政状況及び健全化判断比率'!BS7="","",'各会計、関係団体の財政状況及び健全化判断比率'!BS7)</f>
        <v>かわさき市民放送</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母子父子寡婦福祉資金貸付事業特別会計</v>
      </c>
      <c r="F35" s="385"/>
      <c r="G35" s="385"/>
      <c r="H35" s="385"/>
      <c r="I35" s="385"/>
      <c r="J35" s="385"/>
      <c r="K35" s="385"/>
      <c r="L35" s="385"/>
      <c r="M35" s="385"/>
      <c r="N35" s="385"/>
      <c r="O35" s="385"/>
      <c r="P35" s="385"/>
      <c r="Q35" s="385"/>
      <c r="R35" s="385"/>
      <c r="S35" s="385"/>
      <c r="T35" s="213"/>
      <c r="U35" s="386">
        <f>IF(W35="","",U34+1)</f>
        <v>9</v>
      </c>
      <c r="V35" s="386"/>
      <c r="W35" s="385" t="str">
        <f>IF('各会計、関係団体の財政状況及び健全化判断比率'!B29="","",'各会計、関係団体の財政状況及び健全化判断比率'!B29)</f>
        <v>国民健康保険事業特別会計</v>
      </c>
      <c r="X35" s="385"/>
      <c r="Y35" s="385"/>
      <c r="Z35" s="385"/>
      <c r="AA35" s="385"/>
      <c r="AB35" s="385"/>
      <c r="AC35" s="385"/>
      <c r="AD35" s="385"/>
      <c r="AE35" s="385"/>
      <c r="AF35" s="385"/>
      <c r="AG35" s="385"/>
      <c r="AH35" s="385"/>
      <c r="AI35" s="385"/>
      <c r="AJ35" s="385"/>
      <c r="AK35" s="385"/>
      <c r="AL35" s="213"/>
      <c r="AM35" s="386">
        <f t="shared" ref="AM35:AM43" si="0">IF(AO35="","",AM34+1)</f>
        <v>13</v>
      </c>
      <c r="AN35" s="386"/>
      <c r="AO35" s="385" t="str">
        <f>IF('各会計、関係団体の財政状況及び健全化判断比率'!B33="","",'各会計、関係団体の財政状況及び健全化判断比率'!B33)</f>
        <v>下水道事業会計</v>
      </c>
      <c r="AP35" s="385"/>
      <c r="AQ35" s="385"/>
      <c r="AR35" s="385"/>
      <c r="AS35" s="385"/>
      <c r="AT35" s="385"/>
      <c r="AU35" s="385"/>
      <c r="AV35" s="385"/>
      <c r="AW35" s="385"/>
      <c r="AX35" s="385"/>
      <c r="AY35" s="385"/>
      <c r="AZ35" s="385"/>
      <c r="BA35" s="385"/>
      <c r="BB35" s="385"/>
      <c r="BC35" s="385"/>
      <c r="BD35" s="213"/>
      <c r="BE35" s="386">
        <f t="shared" ref="BE35:BE43" si="1">IF(BG35="","",BE34+1)</f>
        <v>18</v>
      </c>
      <c r="BF35" s="386"/>
      <c r="BG35" s="385" t="str">
        <f>IF('各会計、関係団体の財政状況及び健全化判断比率'!B38="","",'各会計、関係団体の財政状況及び健全化判断比率'!B38)</f>
        <v>港湾整備事業特別会計</v>
      </c>
      <c r="BH35" s="385"/>
      <c r="BI35" s="385"/>
      <c r="BJ35" s="385"/>
      <c r="BK35" s="385"/>
      <c r="BL35" s="385"/>
      <c r="BM35" s="385"/>
      <c r="BN35" s="385"/>
      <c r="BO35" s="385"/>
      <c r="BP35" s="385"/>
      <c r="BQ35" s="385"/>
      <c r="BR35" s="385"/>
      <c r="BS35" s="385"/>
      <c r="BT35" s="385"/>
      <c r="BU35" s="385"/>
      <c r="BV35" s="213"/>
      <c r="BW35" s="386">
        <f t="shared" ref="BW35:BW43" si="2">IF(BY35="","",BW34+1)</f>
        <v>21</v>
      </c>
      <c r="BX35" s="386"/>
      <c r="BY35" s="385" t="str">
        <f>IF('各会計、関係団体の財政状況及び健全化判断比率'!B69="","",'各会計、関係団体の財政状況及び健全化判断比率'!B69)</f>
        <v>神奈川県内広域水道企業団</v>
      </c>
      <c r="BZ35" s="385"/>
      <c r="CA35" s="385"/>
      <c r="CB35" s="385"/>
      <c r="CC35" s="385"/>
      <c r="CD35" s="385"/>
      <c r="CE35" s="385"/>
      <c r="CF35" s="385"/>
      <c r="CG35" s="385"/>
      <c r="CH35" s="385"/>
      <c r="CI35" s="385"/>
      <c r="CJ35" s="385"/>
      <c r="CK35" s="385"/>
      <c r="CL35" s="385"/>
      <c r="CM35" s="385"/>
      <c r="CN35" s="213"/>
      <c r="CO35" s="386">
        <f t="shared" ref="CO35:CO43" si="3">IF(CQ35="","",CO34+1)</f>
        <v>25</v>
      </c>
      <c r="CP35" s="386"/>
      <c r="CQ35" s="385" t="str">
        <f>IF('各会計、関係団体の財政状況及び健全化判断比率'!BS8="","",'各会計、関係団体の財政状況及び健全化判断比率'!BS8)</f>
        <v>川崎市土地開発公社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公害健康被害補償事業特別会計</v>
      </c>
      <c r="F36" s="385"/>
      <c r="G36" s="385"/>
      <c r="H36" s="385"/>
      <c r="I36" s="385"/>
      <c r="J36" s="385"/>
      <c r="K36" s="385"/>
      <c r="L36" s="385"/>
      <c r="M36" s="385"/>
      <c r="N36" s="385"/>
      <c r="O36" s="385"/>
      <c r="P36" s="385"/>
      <c r="Q36" s="385"/>
      <c r="R36" s="385"/>
      <c r="S36" s="385"/>
      <c r="T36" s="213"/>
      <c r="U36" s="386">
        <f t="shared" ref="U36:U43" si="4">IF(W36="","",U35+1)</f>
        <v>10</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f t="shared" si="0"/>
        <v>14</v>
      </c>
      <c r="AN36" s="386"/>
      <c r="AO36" s="385" t="str">
        <f>IF('各会計、関係団体の財政状況及び健全化判断比率'!B34="","",'各会計、関係団体の財政状況及び健全化判断比率'!B34)</f>
        <v>水道事業会計</v>
      </c>
      <c r="AP36" s="385"/>
      <c r="AQ36" s="385"/>
      <c r="AR36" s="385"/>
      <c r="AS36" s="385"/>
      <c r="AT36" s="385"/>
      <c r="AU36" s="385"/>
      <c r="AV36" s="385"/>
      <c r="AW36" s="385"/>
      <c r="AX36" s="385"/>
      <c r="AY36" s="385"/>
      <c r="AZ36" s="385"/>
      <c r="BA36" s="385"/>
      <c r="BB36" s="385"/>
      <c r="BC36" s="385"/>
      <c r="BD36" s="213"/>
      <c r="BE36" s="386">
        <f t="shared" si="1"/>
        <v>19</v>
      </c>
      <c r="BF36" s="386"/>
      <c r="BG36" s="385" t="str">
        <f>IF('各会計、関係団体の財政状況及び健全化判断比率'!B39="","",'各会計、関係団体の財政状況及び健全化判断比率'!B39)</f>
        <v>生田緑地ゴルフ場事業特別会計</v>
      </c>
      <c r="BH36" s="385"/>
      <c r="BI36" s="385"/>
      <c r="BJ36" s="385"/>
      <c r="BK36" s="385"/>
      <c r="BL36" s="385"/>
      <c r="BM36" s="385"/>
      <c r="BN36" s="385"/>
      <c r="BO36" s="385"/>
      <c r="BP36" s="385"/>
      <c r="BQ36" s="385"/>
      <c r="BR36" s="385"/>
      <c r="BS36" s="385"/>
      <c r="BT36" s="385"/>
      <c r="BU36" s="385"/>
      <c r="BV36" s="213"/>
      <c r="BW36" s="386">
        <f t="shared" si="2"/>
        <v>22</v>
      </c>
      <c r="BX36" s="386"/>
      <c r="BY36" s="385" t="str">
        <f>IF('各会計、関係団体の財政状況及び健全化判断比率'!B70="","",'各会計、関係団体の財政状況及び健全化判断比率'!B70)</f>
        <v>神奈川県後期高齢者医療広域連合
（一般会計）</v>
      </c>
      <c r="BZ36" s="385"/>
      <c r="CA36" s="385"/>
      <c r="CB36" s="385"/>
      <c r="CC36" s="385"/>
      <c r="CD36" s="385"/>
      <c r="CE36" s="385"/>
      <c r="CF36" s="385"/>
      <c r="CG36" s="385"/>
      <c r="CH36" s="385"/>
      <c r="CI36" s="385"/>
      <c r="CJ36" s="385"/>
      <c r="CK36" s="385"/>
      <c r="CL36" s="385"/>
      <c r="CM36" s="385"/>
      <c r="CN36" s="213"/>
      <c r="CO36" s="386">
        <f t="shared" si="3"/>
        <v>26</v>
      </c>
      <c r="CP36" s="386"/>
      <c r="CQ36" s="385" t="str">
        <f>IF('各会計、関係団体の財政状況及び健全化判断比率'!BS9="","",'各会計、関係団体の財政状況及び健全化判断比率'!BS9)</f>
        <v>川崎市文化財団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勤労者福祉共済事業特別会計</v>
      </c>
      <c r="F37" s="385"/>
      <c r="G37" s="385"/>
      <c r="H37" s="385"/>
      <c r="I37" s="385"/>
      <c r="J37" s="385"/>
      <c r="K37" s="385"/>
      <c r="L37" s="385"/>
      <c r="M37" s="385"/>
      <c r="N37" s="385"/>
      <c r="O37" s="385"/>
      <c r="P37" s="385"/>
      <c r="Q37" s="385"/>
      <c r="R37" s="385"/>
      <c r="S37" s="385"/>
      <c r="T37" s="213"/>
      <c r="U37" s="386">
        <f t="shared" si="4"/>
        <v>11</v>
      </c>
      <c r="V37" s="386"/>
      <c r="W37" s="385" t="str">
        <f>IF('各会計、関係団体の財政状況及び健全化判断比率'!B31="","",'各会計、関係団体の財政状況及び健全化判断比率'!B31)</f>
        <v>介護保険事業特別会計</v>
      </c>
      <c r="X37" s="385"/>
      <c r="Y37" s="385"/>
      <c r="Z37" s="385"/>
      <c r="AA37" s="385"/>
      <c r="AB37" s="385"/>
      <c r="AC37" s="385"/>
      <c r="AD37" s="385"/>
      <c r="AE37" s="385"/>
      <c r="AF37" s="385"/>
      <c r="AG37" s="385"/>
      <c r="AH37" s="385"/>
      <c r="AI37" s="385"/>
      <c r="AJ37" s="385"/>
      <c r="AK37" s="385"/>
      <c r="AL37" s="213"/>
      <c r="AM37" s="386">
        <f t="shared" si="0"/>
        <v>15</v>
      </c>
      <c r="AN37" s="386"/>
      <c r="AO37" s="385" t="str">
        <f>IF('各会計、関係団体の財政状況及び健全化判断比率'!B35="","",'各会計、関係団体の財政状況及び健全化判断比率'!B35)</f>
        <v>工業用水道事業会計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23</v>
      </c>
      <c r="BX37" s="386"/>
      <c r="BY37" s="385" t="str">
        <f>IF('各会計、関係団体の財政状況及び健全化判断比率'!B71="","",'各会計、関係団体の財政状況及び健全化判断比率'!B71)</f>
        <v>神奈川県後期高齢者医療広域連合
（後期高齢者医療特別会計）</v>
      </c>
      <c r="BZ37" s="385"/>
      <c r="CA37" s="385"/>
      <c r="CB37" s="385"/>
      <c r="CC37" s="385"/>
      <c r="CD37" s="385"/>
      <c r="CE37" s="385"/>
      <c r="CF37" s="385"/>
      <c r="CG37" s="385"/>
      <c r="CH37" s="385"/>
      <c r="CI37" s="385"/>
      <c r="CJ37" s="385"/>
      <c r="CK37" s="385"/>
      <c r="CL37" s="385"/>
      <c r="CM37" s="385"/>
      <c r="CN37" s="213"/>
      <c r="CO37" s="386">
        <f t="shared" si="3"/>
        <v>27</v>
      </c>
      <c r="CP37" s="386"/>
      <c r="CQ37" s="385" t="str">
        <f>IF('各会計、関係団体の財政状況及び健全化判断比率'!BS10="","",'各会計、関係団体の財政状況及び健全化判断比率'!BS10)</f>
        <v>川崎市国際交流協会</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墓地整備事業特別会計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f t="shared" si="0"/>
        <v>16</v>
      </c>
      <c r="AN38" s="386"/>
      <c r="AO38" s="385" t="str">
        <f>IF('各会計、関係団体の財政状況及び健全化判断比率'!B36="","",'各会計、関係団体の財政状況及び健全化判断比率'!B36)</f>
        <v>自動車運送事業会計</v>
      </c>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28</v>
      </c>
      <c r="CP38" s="386"/>
      <c r="CQ38" s="385" t="str">
        <f>IF('各会計、関係団体の財政状況及び健全化判断比率'!BS11="","",'各会計、関係団体の財政状況及び健全化判断比率'!BS11)</f>
        <v>川崎市スポーツ協会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f t="shared" si="5"/>
        <v>6</v>
      </c>
      <c r="D39" s="386"/>
      <c r="E39" s="385" t="str">
        <f>IF('各会計、関係団体の財政状況及び健全化判断比率'!B12="","",'各会計、関係団体の財政状況及び健全化判断比率'!B12)</f>
        <v>公共用地先行取得等事業特別会計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29</v>
      </c>
      <c r="CP39" s="386"/>
      <c r="CQ39" s="385" t="str">
        <f>IF('各会計、関係団体の財政状況及び健全化判断比率'!BS12="","",'各会計、関係団体の財政状況及び健全化判断比率'!BS12)</f>
        <v>川崎アゼリア</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f t="shared" si="5"/>
        <v>7</v>
      </c>
      <c r="D40" s="386"/>
      <c r="E40" s="385" t="str">
        <f>IF('各会計、関係団体の財政状況及び健全化判断比率'!B13="","",'各会計、関係団体の財政状況及び健全化判断比率'!B13)</f>
        <v>公債管理特別会計</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30</v>
      </c>
      <c r="CP40" s="386"/>
      <c r="CQ40" s="385" t="str">
        <f>IF('各会計、関係団体の財政状況及び健全化判断比率'!BS13="","",'各会計、関係団体の財政状況及び健全化判断比率'!BS13)</f>
        <v>川崎冷蔵</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31</v>
      </c>
      <c r="CP41" s="386"/>
      <c r="CQ41" s="385" t="str">
        <f>IF('各会計、関係団体の財政状況及び健全化判断比率'!BS14="","",'各会計、関係団体の財政状況及び健全化判断比率'!BS14)</f>
        <v>川崎市産業振興財団</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32</v>
      </c>
      <c r="CP42" s="386"/>
      <c r="CQ42" s="385" t="str">
        <f>IF('各会計、関係団体の財政状況及び健全化判断比率'!BS15="","",'各会計、関係団体の財政状況及び健全化判断比率'!BS15)</f>
        <v>川崎・横浜公害保健センター</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33</v>
      </c>
      <c r="CP43" s="386"/>
      <c r="CQ43" s="385" t="str">
        <f>IF('各会計、関係団体の財政状況及び健全化判断比率'!BS16="","",'各会計、関係団体の財政状況及び健全化判断比率'!BS16)</f>
        <v>川崎市シルバー人材センター</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Z1X3a1X2bkfd1zRqolyiD79FHcQAs14831/lKH1qJp9evUISnibdKov+Uo9cwET2yDnMlxTzExkT0Q8NRCvuyg==" saltValue="0wCmeNxZl7GsgXNrWYR6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206" t="s">
        <v>580</v>
      </c>
      <c r="D34" s="1206"/>
      <c r="E34" s="1207"/>
      <c r="F34" s="32">
        <v>3.35</v>
      </c>
      <c r="G34" s="33">
        <v>3.13</v>
      </c>
      <c r="H34" s="33">
        <v>3.56</v>
      </c>
      <c r="I34" s="33">
        <v>3.08</v>
      </c>
      <c r="J34" s="34">
        <v>3.87</v>
      </c>
      <c r="K34" s="22"/>
      <c r="L34" s="22"/>
      <c r="M34" s="22"/>
      <c r="N34" s="22"/>
      <c r="O34" s="22"/>
      <c r="P34" s="22"/>
    </row>
    <row r="35" spans="1:16" ht="39" customHeight="1" x14ac:dyDescent="0.2">
      <c r="A35" s="22"/>
      <c r="B35" s="35"/>
      <c r="C35" s="1200" t="s">
        <v>581</v>
      </c>
      <c r="D35" s="1201"/>
      <c r="E35" s="1202"/>
      <c r="F35" s="36">
        <v>1.39</v>
      </c>
      <c r="G35" s="37">
        <v>1.47</v>
      </c>
      <c r="H35" s="37">
        <v>2.13</v>
      </c>
      <c r="I35" s="37">
        <v>2.5</v>
      </c>
      <c r="J35" s="38">
        <v>3.07</v>
      </c>
      <c r="K35" s="22"/>
      <c r="L35" s="22"/>
      <c r="M35" s="22"/>
      <c r="N35" s="22"/>
      <c r="O35" s="22"/>
      <c r="P35" s="22"/>
    </row>
    <row r="36" spans="1:16" ht="39" customHeight="1" x14ac:dyDescent="0.2">
      <c r="A36" s="22"/>
      <c r="B36" s="35"/>
      <c r="C36" s="1200" t="s">
        <v>582</v>
      </c>
      <c r="D36" s="1201"/>
      <c r="E36" s="1202"/>
      <c r="F36" s="36">
        <v>2.54</v>
      </c>
      <c r="G36" s="37">
        <v>2.42</v>
      </c>
      <c r="H36" s="37">
        <v>2</v>
      </c>
      <c r="I36" s="37">
        <v>2.08</v>
      </c>
      <c r="J36" s="38">
        <v>2.27</v>
      </c>
      <c r="K36" s="22"/>
      <c r="L36" s="22"/>
      <c r="M36" s="22"/>
      <c r="N36" s="22"/>
      <c r="O36" s="22"/>
      <c r="P36" s="22"/>
    </row>
    <row r="37" spans="1:16" ht="39" customHeight="1" x14ac:dyDescent="0.2">
      <c r="A37" s="22"/>
      <c r="B37" s="35"/>
      <c r="C37" s="1200" t="s">
        <v>583</v>
      </c>
      <c r="D37" s="1201"/>
      <c r="E37" s="1202"/>
      <c r="F37" s="36">
        <v>1.65</v>
      </c>
      <c r="G37" s="37">
        <v>1.49</v>
      </c>
      <c r="H37" s="37">
        <v>1.04</v>
      </c>
      <c r="I37" s="37">
        <v>0.51</v>
      </c>
      <c r="J37" s="38">
        <v>0.5</v>
      </c>
      <c r="K37" s="22"/>
      <c r="L37" s="22"/>
      <c r="M37" s="22"/>
      <c r="N37" s="22"/>
      <c r="O37" s="22"/>
      <c r="P37" s="22"/>
    </row>
    <row r="38" spans="1:16" ht="39" customHeight="1" x14ac:dyDescent="0.2">
      <c r="A38" s="22"/>
      <c r="B38" s="35"/>
      <c r="C38" s="1200" t="s">
        <v>584</v>
      </c>
      <c r="D38" s="1201"/>
      <c r="E38" s="1202"/>
      <c r="F38" s="36">
        <v>0.12</v>
      </c>
      <c r="G38" s="37">
        <v>0</v>
      </c>
      <c r="H38" s="37">
        <v>0</v>
      </c>
      <c r="I38" s="37">
        <v>0</v>
      </c>
      <c r="J38" s="38">
        <v>0.48</v>
      </c>
      <c r="K38" s="22"/>
      <c r="L38" s="22"/>
      <c r="M38" s="22"/>
      <c r="N38" s="22"/>
      <c r="O38" s="22"/>
      <c r="P38" s="22"/>
    </row>
    <row r="39" spans="1:16" ht="39" customHeight="1" x14ac:dyDescent="0.2">
      <c r="A39" s="22"/>
      <c r="B39" s="35"/>
      <c r="C39" s="1200" t="s">
        <v>585</v>
      </c>
      <c r="D39" s="1201"/>
      <c r="E39" s="1202"/>
      <c r="F39" s="36">
        <v>0.09</v>
      </c>
      <c r="G39" s="37">
        <v>0.31</v>
      </c>
      <c r="H39" s="37">
        <v>0.55000000000000004</v>
      </c>
      <c r="I39" s="37">
        <v>0.12</v>
      </c>
      <c r="J39" s="38">
        <v>0.19</v>
      </c>
      <c r="K39" s="22"/>
      <c r="L39" s="22"/>
      <c r="M39" s="22"/>
      <c r="N39" s="22"/>
      <c r="O39" s="22"/>
      <c r="P39" s="22"/>
    </row>
    <row r="40" spans="1:16" ht="39" customHeight="1" x14ac:dyDescent="0.2">
      <c r="A40" s="22"/>
      <c r="B40" s="35"/>
      <c r="C40" s="1200" t="s">
        <v>586</v>
      </c>
      <c r="D40" s="1201"/>
      <c r="E40" s="1202"/>
      <c r="F40" s="36">
        <v>0.03</v>
      </c>
      <c r="G40" s="37">
        <v>0.04</v>
      </c>
      <c r="H40" s="37">
        <v>7.0000000000000007E-2</v>
      </c>
      <c r="I40" s="37">
        <v>0.1</v>
      </c>
      <c r="J40" s="38">
        <v>7.0000000000000007E-2</v>
      </c>
      <c r="K40" s="22"/>
      <c r="L40" s="22"/>
      <c r="M40" s="22"/>
      <c r="N40" s="22"/>
      <c r="O40" s="22"/>
      <c r="P40" s="22"/>
    </row>
    <row r="41" spans="1:16" ht="39" customHeight="1" x14ac:dyDescent="0.2">
      <c r="A41" s="22"/>
      <c r="B41" s="35"/>
      <c r="C41" s="1200" t="s">
        <v>587</v>
      </c>
      <c r="D41" s="1201"/>
      <c r="E41" s="1202"/>
      <c r="F41" s="36">
        <v>0.05</v>
      </c>
      <c r="G41" s="37">
        <v>0.06</v>
      </c>
      <c r="H41" s="37">
        <v>0.06</v>
      </c>
      <c r="I41" s="37">
        <v>0.05</v>
      </c>
      <c r="J41" s="38">
        <v>0.05</v>
      </c>
      <c r="K41" s="22"/>
      <c r="L41" s="22"/>
      <c r="M41" s="22"/>
      <c r="N41" s="22"/>
      <c r="O41" s="22"/>
      <c r="P41" s="22"/>
    </row>
    <row r="42" spans="1:16" ht="39" customHeight="1" x14ac:dyDescent="0.2">
      <c r="A42" s="22"/>
      <c r="B42" s="39"/>
      <c r="C42" s="1200" t="s">
        <v>588</v>
      </c>
      <c r="D42" s="1201"/>
      <c r="E42" s="1202"/>
      <c r="F42" s="36" t="s">
        <v>589</v>
      </c>
      <c r="G42" s="37" t="s">
        <v>534</v>
      </c>
      <c r="H42" s="37" t="s">
        <v>534</v>
      </c>
      <c r="I42" s="37" t="s">
        <v>590</v>
      </c>
      <c r="J42" s="38" t="s">
        <v>534</v>
      </c>
      <c r="K42" s="22"/>
      <c r="L42" s="22"/>
      <c r="M42" s="22"/>
      <c r="N42" s="22"/>
      <c r="O42" s="22"/>
      <c r="P42" s="22"/>
    </row>
    <row r="43" spans="1:16" ht="39" customHeight="1" thickBot="1" x14ac:dyDescent="0.25">
      <c r="A43" s="22"/>
      <c r="B43" s="40"/>
      <c r="C43" s="1203" t="s">
        <v>591</v>
      </c>
      <c r="D43" s="1204"/>
      <c r="E43" s="1205"/>
      <c r="F43" s="41">
        <v>0.13</v>
      </c>
      <c r="G43" s="42">
        <v>0.15</v>
      </c>
      <c r="H43" s="42">
        <v>0.16</v>
      </c>
      <c r="I43" s="42">
        <v>0.12</v>
      </c>
      <c r="J43" s="43">
        <v>0.09</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jGcp1zTm4C/Iow7i+Y3NbOyyTPbxzn32Q146+EZT9g3HTTNLJ4FjkCPiBuK6FyDdAVhVtt54mok6ah0d6nAOQ==" saltValue="nUf6i864Z4tLBs4ZSp5i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30074</v>
      </c>
      <c r="L45" s="60">
        <v>29722</v>
      </c>
      <c r="M45" s="60">
        <v>27659</v>
      </c>
      <c r="N45" s="60">
        <v>26574</v>
      </c>
      <c r="O45" s="61">
        <v>26386</v>
      </c>
      <c r="P45" s="48"/>
      <c r="Q45" s="48"/>
      <c r="R45" s="48"/>
      <c r="S45" s="48"/>
      <c r="T45" s="48"/>
      <c r="U45" s="48"/>
    </row>
    <row r="46" spans="1:21" ht="30.75" customHeight="1" x14ac:dyDescent="0.2">
      <c r="A46" s="48"/>
      <c r="B46" s="1228"/>
      <c r="C46" s="1229"/>
      <c r="D46" s="62"/>
      <c r="E46" s="1210" t="s">
        <v>13</v>
      </c>
      <c r="F46" s="1210"/>
      <c r="G46" s="1210"/>
      <c r="H46" s="1210"/>
      <c r="I46" s="1210"/>
      <c r="J46" s="1211"/>
      <c r="K46" s="63">
        <v>2098</v>
      </c>
      <c r="L46" s="64">
        <v>1356</v>
      </c>
      <c r="M46" s="64">
        <v>785</v>
      </c>
      <c r="N46" s="64">
        <v>831</v>
      </c>
      <c r="O46" s="65">
        <v>3071</v>
      </c>
      <c r="P46" s="48"/>
      <c r="Q46" s="48"/>
      <c r="R46" s="48"/>
      <c r="S46" s="48"/>
      <c r="T46" s="48"/>
      <c r="U46" s="48"/>
    </row>
    <row r="47" spans="1:21" ht="30.75" customHeight="1" x14ac:dyDescent="0.2">
      <c r="A47" s="48"/>
      <c r="B47" s="1228"/>
      <c r="C47" s="1229"/>
      <c r="D47" s="62"/>
      <c r="E47" s="1210" t="s">
        <v>14</v>
      </c>
      <c r="F47" s="1210"/>
      <c r="G47" s="1210"/>
      <c r="H47" s="1210"/>
      <c r="I47" s="1210"/>
      <c r="J47" s="1211"/>
      <c r="K47" s="63">
        <v>37529</v>
      </c>
      <c r="L47" s="64">
        <v>38323</v>
      </c>
      <c r="M47" s="64">
        <v>40690</v>
      </c>
      <c r="N47" s="64">
        <v>42112</v>
      </c>
      <c r="O47" s="65">
        <v>43035</v>
      </c>
      <c r="P47" s="48"/>
      <c r="Q47" s="48"/>
      <c r="R47" s="48"/>
      <c r="S47" s="48"/>
      <c r="T47" s="48"/>
      <c r="U47" s="48"/>
    </row>
    <row r="48" spans="1:21" ht="30.75" customHeight="1" x14ac:dyDescent="0.2">
      <c r="A48" s="48"/>
      <c r="B48" s="1228"/>
      <c r="C48" s="1229"/>
      <c r="D48" s="62"/>
      <c r="E48" s="1210" t="s">
        <v>15</v>
      </c>
      <c r="F48" s="1210"/>
      <c r="G48" s="1210"/>
      <c r="H48" s="1210"/>
      <c r="I48" s="1210"/>
      <c r="J48" s="1211"/>
      <c r="K48" s="63">
        <v>14318</v>
      </c>
      <c r="L48" s="64">
        <v>13520</v>
      </c>
      <c r="M48" s="64">
        <v>13622</v>
      </c>
      <c r="N48" s="64">
        <v>13192</v>
      </c>
      <c r="O48" s="65">
        <v>12613</v>
      </c>
      <c r="P48" s="48"/>
      <c r="Q48" s="48"/>
      <c r="R48" s="48"/>
      <c r="S48" s="48"/>
      <c r="T48" s="48"/>
      <c r="U48" s="48"/>
    </row>
    <row r="49" spans="1:21" ht="30.75" customHeight="1" x14ac:dyDescent="0.2">
      <c r="A49" s="48"/>
      <c r="B49" s="1228"/>
      <c r="C49" s="1229"/>
      <c r="D49" s="62"/>
      <c r="E49" s="1210" t="s">
        <v>16</v>
      </c>
      <c r="F49" s="1210"/>
      <c r="G49" s="1210"/>
      <c r="H49" s="1210"/>
      <c r="I49" s="1210"/>
      <c r="J49" s="1211"/>
      <c r="K49" s="63" t="s">
        <v>534</v>
      </c>
      <c r="L49" s="64" t="s">
        <v>534</v>
      </c>
      <c r="M49" s="64" t="s">
        <v>534</v>
      </c>
      <c r="N49" s="64" t="s">
        <v>534</v>
      </c>
      <c r="O49" s="65" t="s">
        <v>534</v>
      </c>
      <c r="P49" s="48"/>
      <c r="Q49" s="48"/>
      <c r="R49" s="48"/>
      <c r="S49" s="48"/>
      <c r="T49" s="48"/>
      <c r="U49" s="48"/>
    </row>
    <row r="50" spans="1:21" ht="30.75" customHeight="1" x14ac:dyDescent="0.2">
      <c r="A50" s="48"/>
      <c r="B50" s="1228"/>
      <c r="C50" s="1229"/>
      <c r="D50" s="62"/>
      <c r="E50" s="1210" t="s">
        <v>17</v>
      </c>
      <c r="F50" s="1210"/>
      <c r="G50" s="1210"/>
      <c r="H50" s="1210"/>
      <c r="I50" s="1210"/>
      <c r="J50" s="1211"/>
      <c r="K50" s="63">
        <v>938</v>
      </c>
      <c r="L50" s="64">
        <v>1670</v>
      </c>
      <c r="M50" s="64">
        <v>1175</v>
      </c>
      <c r="N50" s="64">
        <v>1124</v>
      </c>
      <c r="O50" s="65">
        <v>1779</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534</v>
      </c>
      <c r="L51" s="64" t="s">
        <v>534</v>
      </c>
      <c r="M51" s="64" t="s">
        <v>534</v>
      </c>
      <c r="N51" s="64" t="s">
        <v>534</v>
      </c>
      <c r="O51" s="65" t="s">
        <v>534</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64775</v>
      </c>
      <c r="L52" s="64">
        <v>67042</v>
      </c>
      <c r="M52" s="64">
        <v>63398</v>
      </c>
      <c r="N52" s="64">
        <v>62722</v>
      </c>
      <c r="O52" s="65">
        <v>61001</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20182</v>
      </c>
      <c r="L53" s="69">
        <v>17549</v>
      </c>
      <c r="M53" s="69">
        <v>20533</v>
      </c>
      <c r="N53" s="69">
        <v>21111</v>
      </c>
      <c r="O53" s="70">
        <v>25883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592</v>
      </c>
      <c r="L56" s="80" t="s">
        <v>593</v>
      </c>
      <c r="M56" s="80" t="s">
        <v>594</v>
      </c>
      <c r="N56" s="80" t="s">
        <v>595</v>
      </c>
      <c r="O56" s="81" t="s">
        <v>596</v>
      </c>
      <c r="P56" s="48"/>
      <c r="Q56" s="48"/>
      <c r="R56" s="48"/>
      <c r="S56" s="48"/>
      <c r="T56" s="48"/>
      <c r="U56" s="48"/>
    </row>
    <row r="57" spans="1:21" ht="31.5" customHeight="1" x14ac:dyDescent="0.2">
      <c r="B57" s="1216" t="s">
        <v>25</v>
      </c>
      <c r="C57" s="1217"/>
      <c r="D57" s="1220" t="s">
        <v>26</v>
      </c>
      <c r="E57" s="1221"/>
      <c r="F57" s="1221"/>
      <c r="G57" s="1221"/>
      <c r="H57" s="1221"/>
      <c r="I57" s="1221"/>
      <c r="J57" s="1222"/>
      <c r="K57" s="82">
        <v>142845</v>
      </c>
      <c r="L57" s="83">
        <v>155248</v>
      </c>
      <c r="M57" s="83">
        <v>172771</v>
      </c>
      <c r="N57" s="83">
        <v>179351</v>
      </c>
      <c r="O57" s="84">
        <v>190638</v>
      </c>
    </row>
    <row r="58" spans="1:21" ht="31.5" customHeight="1" thickBot="1" x14ac:dyDescent="0.25">
      <c r="B58" s="1218"/>
      <c r="C58" s="1219"/>
      <c r="D58" s="1223" t="s">
        <v>27</v>
      </c>
      <c r="E58" s="1224"/>
      <c r="F58" s="1224"/>
      <c r="G58" s="1224"/>
      <c r="H58" s="1224"/>
      <c r="I58" s="1224"/>
      <c r="J58" s="1225"/>
      <c r="K58" s="85">
        <v>155774</v>
      </c>
      <c r="L58" s="86">
        <v>165262</v>
      </c>
      <c r="M58" s="86">
        <v>177292</v>
      </c>
      <c r="N58" s="86">
        <v>187087</v>
      </c>
      <c r="O58" s="87">
        <v>209024</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u27UfSMVxkSNR2qSey9yErlVIDxgTQzwLJ6YgnH1Ye7nKgamhus9eD9tswp8rZXpk+ZlgKDD2S0n+fWB/KVg==" saltValue="JEV7qOiCoi2W0DnmMV84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575</v>
      </c>
      <c r="J40" s="99" t="s">
        <v>576</v>
      </c>
      <c r="K40" s="99" t="s">
        <v>577</v>
      </c>
      <c r="L40" s="99" t="s">
        <v>578</v>
      </c>
      <c r="M40" s="100" t="s">
        <v>579</v>
      </c>
    </row>
    <row r="41" spans="2:13" ht="27.75" customHeight="1" x14ac:dyDescent="0.2">
      <c r="B41" s="1246" t="s">
        <v>30</v>
      </c>
      <c r="C41" s="1247"/>
      <c r="D41" s="101"/>
      <c r="E41" s="1248" t="s">
        <v>31</v>
      </c>
      <c r="F41" s="1248"/>
      <c r="G41" s="1248"/>
      <c r="H41" s="1249"/>
      <c r="I41" s="102">
        <v>1028239</v>
      </c>
      <c r="J41" s="103">
        <v>1036189</v>
      </c>
      <c r="K41" s="103">
        <v>1035000</v>
      </c>
      <c r="L41" s="103">
        <v>1053471</v>
      </c>
      <c r="M41" s="104">
        <v>1049364</v>
      </c>
    </row>
    <row r="42" spans="2:13" ht="27.75" customHeight="1" x14ac:dyDescent="0.2">
      <c r="B42" s="1236"/>
      <c r="C42" s="1237"/>
      <c r="D42" s="105"/>
      <c r="E42" s="1240" t="s">
        <v>32</v>
      </c>
      <c r="F42" s="1240"/>
      <c r="G42" s="1240"/>
      <c r="H42" s="1241"/>
      <c r="I42" s="106">
        <v>22062</v>
      </c>
      <c r="J42" s="107">
        <v>34177</v>
      </c>
      <c r="K42" s="107">
        <v>34475</v>
      </c>
      <c r="L42" s="107">
        <v>29343</v>
      </c>
      <c r="M42" s="108">
        <v>26270</v>
      </c>
    </row>
    <row r="43" spans="2:13" ht="27.75" customHeight="1" x14ac:dyDescent="0.2">
      <c r="B43" s="1236"/>
      <c r="C43" s="1237"/>
      <c r="D43" s="105"/>
      <c r="E43" s="1240" t="s">
        <v>33</v>
      </c>
      <c r="F43" s="1240"/>
      <c r="G43" s="1240"/>
      <c r="H43" s="1241"/>
      <c r="I43" s="106">
        <v>186000</v>
      </c>
      <c r="J43" s="107">
        <v>167725</v>
      </c>
      <c r="K43" s="107">
        <v>156351</v>
      </c>
      <c r="L43" s="107">
        <v>142358</v>
      </c>
      <c r="M43" s="108">
        <v>141684</v>
      </c>
    </row>
    <row r="44" spans="2:13" ht="27.75" customHeight="1" x14ac:dyDescent="0.2">
      <c r="B44" s="1236"/>
      <c r="C44" s="1237"/>
      <c r="D44" s="105"/>
      <c r="E44" s="1240" t="s">
        <v>34</v>
      </c>
      <c r="F44" s="1240"/>
      <c r="G44" s="1240"/>
      <c r="H44" s="1241"/>
      <c r="I44" s="106" t="s">
        <v>534</v>
      </c>
      <c r="J44" s="107" t="s">
        <v>534</v>
      </c>
      <c r="K44" s="107" t="s">
        <v>534</v>
      </c>
      <c r="L44" s="107" t="s">
        <v>534</v>
      </c>
      <c r="M44" s="108" t="s">
        <v>534</v>
      </c>
    </row>
    <row r="45" spans="2:13" ht="27.75" customHeight="1" x14ac:dyDescent="0.2">
      <c r="B45" s="1236"/>
      <c r="C45" s="1237"/>
      <c r="D45" s="105"/>
      <c r="E45" s="1240" t="s">
        <v>35</v>
      </c>
      <c r="F45" s="1240"/>
      <c r="G45" s="1240"/>
      <c r="H45" s="1241"/>
      <c r="I45" s="106">
        <v>77230</v>
      </c>
      <c r="J45" s="107">
        <v>74306</v>
      </c>
      <c r="K45" s="107">
        <v>73234</v>
      </c>
      <c r="L45" s="107">
        <v>105548</v>
      </c>
      <c r="M45" s="108">
        <v>101660</v>
      </c>
    </row>
    <row r="46" spans="2:13" ht="27.75" customHeight="1" x14ac:dyDescent="0.2">
      <c r="B46" s="1236"/>
      <c r="C46" s="1237"/>
      <c r="D46" s="109"/>
      <c r="E46" s="1240" t="s">
        <v>36</v>
      </c>
      <c r="F46" s="1240"/>
      <c r="G46" s="1240"/>
      <c r="H46" s="1241"/>
      <c r="I46" s="106">
        <v>594</v>
      </c>
      <c r="J46" s="107">
        <v>362</v>
      </c>
      <c r="K46" s="107">
        <v>262</v>
      </c>
      <c r="L46" s="107">
        <v>130</v>
      </c>
      <c r="M46" s="108">
        <v>93</v>
      </c>
    </row>
    <row r="47" spans="2:13" ht="27.75" customHeight="1" x14ac:dyDescent="0.2">
      <c r="B47" s="1236"/>
      <c r="C47" s="1237"/>
      <c r="D47" s="110"/>
      <c r="E47" s="1250" t="s">
        <v>37</v>
      </c>
      <c r="F47" s="1251"/>
      <c r="G47" s="1251"/>
      <c r="H47" s="1252"/>
      <c r="I47" s="106" t="s">
        <v>534</v>
      </c>
      <c r="J47" s="107" t="s">
        <v>534</v>
      </c>
      <c r="K47" s="107" t="s">
        <v>534</v>
      </c>
      <c r="L47" s="107" t="s">
        <v>534</v>
      </c>
      <c r="M47" s="108" t="s">
        <v>534</v>
      </c>
    </row>
    <row r="48" spans="2:13" ht="27.75" customHeight="1" x14ac:dyDescent="0.2">
      <c r="B48" s="1236"/>
      <c r="C48" s="1237"/>
      <c r="D48" s="105"/>
      <c r="E48" s="1240" t="s">
        <v>38</v>
      </c>
      <c r="F48" s="1240"/>
      <c r="G48" s="1240"/>
      <c r="H48" s="1241"/>
      <c r="I48" s="106" t="s">
        <v>534</v>
      </c>
      <c r="J48" s="107" t="s">
        <v>534</v>
      </c>
      <c r="K48" s="107" t="s">
        <v>534</v>
      </c>
      <c r="L48" s="107" t="s">
        <v>534</v>
      </c>
      <c r="M48" s="108" t="s">
        <v>534</v>
      </c>
    </row>
    <row r="49" spans="2:13" ht="27.75" customHeight="1" x14ac:dyDescent="0.2">
      <c r="B49" s="1238"/>
      <c r="C49" s="1239"/>
      <c r="D49" s="105"/>
      <c r="E49" s="1240" t="s">
        <v>39</v>
      </c>
      <c r="F49" s="1240"/>
      <c r="G49" s="1240"/>
      <c r="H49" s="1241"/>
      <c r="I49" s="106" t="s">
        <v>534</v>
      </c>
      <c r="J49" s="107" t="s">
        <v>534</v>
      </c>
      <c r="K49" s="107" t="s">
        <v>534</v>
      </c>
      <c r="L49" s="107" t="s">
        <v>534</v>
      </c>
      <c r="M49" s="108" t="s">
        <v>534</v>
      </c>
    </row>
    <row r="50" spans="2:13" ht="27.75" customHeight="1" x14ac:dyDescent="0.2">
      <c r="B50" s="1234" t="s">
        <v>40</v>
      </c>
      <c r="C50" s="1235"/>
      <c r="D50" s="111"/>
      <c r="E50" s="1240" t="s">
        <v>41</v>
      </c>
      <c r="F50" s="1240"/>
      <c r="G50" s="1240"/>
      <c r="H50" s="1241"/>
      <c r="I50" s="106">
        <v>209039</v>
      </c>
      <c r="J50" s="107">
        <v>223464</v>
      </c>
      <c r="K50" s="107">
        <v>227690</v>
      </c>
      <c r="L50" s="107">
        <v>234155</v>
      </c>
      <c r="M50" s="108">
        <v>238846</v>
      </c>
    </row>
    <row r="51" spans="2:13" ht="27.75" customHeight="1" x14ac:dyDescent="0.2">
      <c r="B51" s="1236"/>
      <c r="C51" s="1237"/>
      <c r="D51" s="105"/>
      <c r="E51" s="1240" t="s">
        <v>42</v>
      </c>
      <c r="F51" s="1240"/>
      <c r="G51" s="1240"/>
      <c r="H51" s="1241"/>
      <c r="I51" s="106">
        <v>279344</v>
      </c>
      <c r="J51" s="107">
        <v>272970</v>
      </c>
      <c r="K51" s="107">
        <v>264585</v>
      </c>
      <c r="L51" s="107">
        <v>250365</v>
      </c>
      <c r="M51" s="108">
        <v>247958</v>
      </c>
    </row>
    <row r="52" spans="2:13" ht="27.75" customHeight="1" x14ac:dyDescent="0.2">
      <c r="B52" s="1238"/>
      <c r="C52" s="1239"/>
      <c r="D52" s="105"/>
      <c r="E52" s="1240" t="s">
        <v>43</v>
      </c>
      <c r="F52" s="1240"/>
      <c r="G52" s="1240"/>
      <c r="H52" s="1241"/>
      <c r="I52" s="106">
        <v>524027</v>
      </c>
      <c r="J52" s="107">
        <v>505035</v>
      </c>
      <c r="K52" s="107">
        <v>485164</v>
      </c>
      <c r="L52" s="107">
        <v>459442</v>
      </c>
      <c r="M52" s="108">
        <v>437760</v>
      </c>
    </row>
    <row r="53" spans="2:13" ht="27.75" customHeight="1" thickBot="1" x14ac:dyDescent="0.25">
      <c r="B53" s="1242" t="s">
        <v>44</v>
      </c>
      <c r="C53" s="1243"/>
      <c r="D53" s="112"/>
      <c r="E53" s="1244" t="s">
        <v>45</v>
      </c>
      <c r="F53" s="1244"/>
      <c r="G53" s="1244"/>
      <c r="H53" s="1245"/>
      <c r="I53" s="113">
        <v>301715</v>
      </c>
      <c r="J53" s="114">
        <v>311291</v>
      </c>
      <c r="K53" s="114">
        <v>321884</v>
      </c>
      <c r="L53" s="114">
        <v>386888</v>
      </c>
      <c r="M53" s="115">
        <v>394508</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o1hiMwDRlH5F+klGP55j0VmPoNhInmYkN3bleLjYVtuzOsM3N/ROdMglCafPEzZ6HijBTGGWqbT9k/OTIlFEQ==" saltValue="1gnQekSd+Fcfplcvuy7R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577</v>
      </c>
      <c r="G54" s="124" t="s">
        <v>578</v>
      </c>
      <c r="H54" s="125" t="s">
        <v>579</v>
      </c>
    </row>
    <row r="55" spans="2:8" ht="52.5" customHeight="1" x14ac:dyDescent="0.2">
      <c r="B55" s="126"/>
      <c r="C55" s="1261" t="s">
        <v>48</v>
      </c>
      <c r="D55" s="1261"/>
      <c r="E55" s="1262"/>
      <c r="F55" s="127">
        <v>5441</v>
      </c>
      <c r="G55" s="127">
        <v>5663</v>
      </c>
      <c r="H55" s="128">
        <v>6121</v>
      </c>
    </row>
    <row r="56" spans="2:8" ht="52.5" customHeight="1" x14ac:dyDescent="0.2">
      <c r="B56" s="129"/>
      <c r="C56" s="1263" t="s">
        <v>49</v>
      </c>
      <c r="D56" s="1263"/>
      <c r="E56" s="1264"/>
      <c r="F56" s="130">
        <v>444</v>
      </c>
      <c r="G56" s="130">
        <v>742</v>
      </c>
      <c r="H56" s="131">
        <v>839</v>
      </c>
    </row>
    <row r="57" spans="2:8" ht="53.25" customHeight="1" x14ac:dyDescent="0.2">
      <c r="B57" s="129"/>
      <c r="C57" s="1265" t="s">
        <v>50</v>
      </c>
      <c r="D57" s="1265"/>
      <c r="E57" s="1266"/>
      <c r="F57" s="132">
        <v>24758</v>
      </c>
      <c r="G57" s="132">
        <v>23285</v>
      </c>
      <c r="H57" s="133">
        <v>22315</v>
      </c>
    </row>
    <row r="58" spans="2:8" ht="45.75" customHeight="1" x14ac:dyDescent="0.2">
      <c r="B58" s="134"/>
      <c r="C58" s="1253" t="s">
        <v>625</v>
      </c>
      <c r="D58" s="1254"/>
      <c r="E58" s="1255"/>
      <c r="F58" s="135">
        <v>8966</v>
      </c>
      <c r="G58" s="135">
        <v>8926</v>
      </c>
      <c r="H58" s="136">
        <v>8733</v>
      </c>
    </row>
    <row r="59" spans="2:8" ht="45.75" customHeight="1" x14ac:dyDescent="0.2">
      <c r="B59" s="134"/>
      <c r="C59" s="1253" t="s">
        <v>626</v>
      </c>
      <c r="D59" s="1254"/>
      <c r="E59" s="1255"/>
      <c r="F59" s="135">
        <v>5364</v>
      </c>
      <c r="G59" s="135">
        <v>5214</v>
      </c>
      <c r="H59" s="136">
        <v>5165</v>
      </c>
    </row>
    <row r="60" spans="2:8" ht="45.75" customHeight="1" x14ac:dyDescent="0.2">
      <c r="B60" s="134"/>
      <c r="C60" s="1253" t="s">
        <v>627</v>
      </c>
      <c r="D60" s="1254"/>
      <c r="E60" s="1255"/>
      <c r="F60" s="135">
        <v>2487</v>
      </c>
      <c r="G60" s="135">
        <v>2420</v>
      </c>
      <c r="H60" s="136">
        <v>2258</v>
      </c>
    </row>
    <row r="61" spans="2:8" ht="45.75" customHeight="1" x14ac:dyDescent="0.2">
      <c r="B61" s="134"/>
      <c r="C61" s="1253" t="s">
        <v>629</v>
      </c>
      <c r="D61" s="1254"/>
      <c r="E61" s="1255"/>
      <c r="F61" s="135">
        <v>3072</v>
      </c>
      <c r="G61" s="135">
        <v>1933</v>
      </c>
      <c r="H61" s="136">
        <v>1038</v>
      </c>
    </row>
    <row r="62" spans="2:8" ht="45.75" customHeight="1" thickBot="1" x14ac:dyDescent="0.25">
      <c r="B62" s="137"/>
      <c r="C62" s="1256" t="s">
        <v>628</v>
      </c>
      <c r="D62" s="1257"/>
      <c r="E62" s="1258"/>
      <c r="F62" s="138">
        <v>1042</v>
      </c>
      <c r="G62" s="138">
        <v>1042</v>
      </c>
      <c r="H62" s="139">
        <v>1015</v>
      </c>
    </row>
    <row r="63" spans="2:8" ht="52.5" customHeight="1" thickBot="1" x14ac:dyDescent="0.25">
      <c r="B63" s="140"/>
      <c r="C63" s="1259" t="s">
        <v>51</v>
      </c>
      <c r="D63" s="1259"/>
      <c r="E63" s="1260"/>
      <c r="F63" s="141">
        <v>30643</v>
      </c>
      <c r="G63" s="141">
        <v>29690</v>
      </c>
      <c r="H63" s="142">
        <v>29275</v>
      </c>
    </row>
    <row r="64" spans="2:8" ht="15" customHeight="1" x14ac:dyDescent="0.2"/>
    <row r="65" ht="0" hidden="1" customHeight="1" x14ac:dyDescent="0.2"/>
    <row r="66" ht="0" hidden="1" customHeight="1" x14ac:dyDescent="0.2"/>
  </sheetData>
  <sheetProtection algorithmName="SHA-512" hashValue="eBBLIs2/wFYLrPH6Ktfoyvzb/PXXWsQ0aG1Ud6ShlleKPsA0u3HrTCbRztaZ8PRYhEZ+7I3ho2PLV6S6eNzzlw==" saltValue="s5NMH/SMSlXRpZGIMOV2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630</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630</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631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632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633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634</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575</v>
      </c>
      <c r="BQ50" s="1301"/>
      <c r="BR50" s="1301"/>
      <c r="BS50" s="1301"/>
      <c r="BT50" s="1301"/>
      <c r="BU50" s="1301"/>
      <c r="BV50" s="1301"/>
      <c r="BW50" s="1301"/>
      <c r="BX50" s="1301" t="s">
        <v>576</v>
      </c>
      <c r="BY50" s="1301"/>
      <c r="BZ50" s="1301"/>
      <c r="CA50" s="1301"/>
      <c r="CB50" s="1301"/>
      <c r="CC50" s="1301"/>
      <c r="CD50" s="1301"/>
      <c r="CE50" s="1301"/>
      <c r="CF50" s="1301" t="s">
        <v>577</v>
      </c>
      <c r="CG50" s="1301"/>
      <c r="CH50" s="1301"/>
      <c r="CI50" s="1301"/>
      <c r="CJ50" s="1301"/>
      <c r="CK50" s="1301"/>
      <c r="CL50" s="1301"/>
      <c r="CM50" s="1301"/>
      <c r="CN50" s="1301" t="s">
        <v>578</v>
      </c>
      <c r="CO50" s="1301"/>
      <c r="CP50" s="1301"/>
      <c r="CQ50" s="1301"/>
      <c r="CR50" s="1301"/>
      <c r="CS50" s="1301"/>
      <c r="CT50" s="1301"/>
      <c r="CU50" s="1301"/>
      <c r="CV50" s="1301" t="s">
        <v>579</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635</v>
      </c>
      <c r="AO51" s="1305"/>
      <c r="AP51" s="1305"/>
      <c r="AQ51" s="1305"/>
      <c r="AR51" s="1305"/>
      <c r="AS51" s="1305"/>
      <c r="AT51" s="1305"/>
      <c r="AU51" s="1305"/>
      <c r="AV51" s="1305"/>
      <c r="AW51" s="1305"/>
      <c r="AX51" s="1305"/>
      <c r="AY51" s="1305"/>
      <c r="AZ51" s="1305"/>
      <c r="BA51" s="1305"/>
      <c r="BB51" s="1305" t="s">
        <v>636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117.4</v>
      </c>
      <c r="BY51" s="1307"/>
      <c r="BZ51" s="1307"/>
      <c r="CA51" s="1307"/>
      <c r="CB51" s="1307"/>
      <c r="CC51" s="1307"/>
      <c r="CD51" s="1307"/>
      <c r="CE51" s="1307"/>
      <c r="CF51" s="1307">
        <v>118.3</v>
      </c>
      <c r="CG51" s="1307"/>
      <c r="CH51" s="1307"/>
      <c r="CI51" s="1307"/>
      <c r="CJ51" s="1307"/>
      <c r="CK51" s="1307"/>
      <c r="CL51" s="1307"/>
      <c r="CM51" s="1307"/>
      <c r="CN51" s="1307">
        <v>121.7</v>
      </c>
      <c r="CO51" s="1307"/>
      <c r="CP51" s="1307"/>
      <c r="CQ51" s="1307"/>
      <c r="CR51" s="1307"/>
      <c r="CS51" s="1307"/>
      <c r="CT51" s="1307"/>
      <c r="CU51" s="1307"/>
      <c r="CV51" s="1307">
        <v>120.4</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58.3</v>
      </c>
      <c r="BY53" s="1307"/>
      <c r="BZ53" s="1307"/>
      <c r="CA53" s="1307"/>
      <c r="CB53" s="1307"/>
      <c r="CC53" s="1307"/>
      <c r="CD53" s="1307"/>
      <c r="CE53" s="1307"/>
      <c r="CF53" s="1307">
        <v>60.2</v>
      </c>
      <c r="CG53" s="1307"/>
      <c r="CH53" s="1307"/>
      <c r="CI53" s="1307"/>
      <c r="CJ53" s="1307"/>
      <c r="CK53" s="1307"/>
      <c r="CL53" s="1307"/>
      <c r="CM53" s="1307"/>
      <c r="CN53" s="1307">
        <v>60.1</v>
      </c>
      <c r="CO53" s="1307"/>
      <c r="CP53" s="1307"/>
      <c r="CQ53" s="1307"/>
      <c r="CR53" s="1307"/>
      <c r="CS53" s="1307"/>
      <c r="CT53" s="1307"/>
      <c r="CU53" s="1307"/>
      <c r="CV53" s="1307">
        <v>60.3</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638</v>
      </c>
      <c r="AO55" s="1301"/>
      <c r="AP55" s="1301"/>
      <c r="AQ55" s="1301"/>
      <c r="AR55" s="1301"/>
      <c r="AS55" s="1301"/>
      <c r="AT55" s="1301"/>
      <c r="AU55" s="1301"/>
      <c r="AV55" s="1301"/>
      <c r="AW55" s="1301"/>
      <c r="AX55" s="1301"/>
      <c r="AY55" s="1301"/>
      <c r="AZ55" s="1301"/>
      <c r="BA55" s="1301"/>
      <c r="BB55" s="1305" t="s">
        <v>636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124.2</v>
      </c>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59.4</v>
      </c>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639</v>
      </c>
    </row>
    <row r="64" spans="1:109" ht="13" x14ac:dyDescent="0.2">
      <c r="B64" s="1276"/>
      <c r="G64" s="1283"/>
      <c r="I64" s="1317"/>
      <c r="J64" s="1317"/>
      <c r="K64" s="1317"/>
      <c r="L64" s="1317"/>
      <c r="M64" s="1317"/>
      <c r="N64" s="1318"/>
      <c r="AM64" s="1283"/>
      <c r="AN64" s="1283" t="s">
        <v>632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319" t="s">
        <v>640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1276"/>
      <c r="H70" s="1320"/>
      <c r="I70" s="1320"/>
      <c r="J70" s="1321"/>
      <c r="K70" s="1321"/>
      <c r="L70" s="1322"/>
      <c r="M70" s="1321"/>
      <c r="N70" s="1322"/>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23"/>
      <c r="I71" s="1324"/>
      <c r="J71" s="1321"/>
      <c r="K71" s="1321"/>
      <c r="L71" s="1322"/>
      <c r="M71" s="1321"/>
      <c r="N71" s="1322"/>
      <c r="AM71" s="1323"/>
      <c r="AN71" s="1269" t="s">
        <v>634</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575</v>
      </c>
      <c r="BQ72" s="1301"/>
      <c r="BR72" s="1301"/>
      <c r="BS72" s="1301"/>
      <c r="BT72" s="1301"/>
      <c r="BU72" s="1301"/>
      <c r="BV72" s="1301"/>
      <c r="BW72" s="1301"/>
      <c r="BX72" s="1301" t="s">
        <v>576</v>
      </c>
      <c r="BY72" s="1301"/>
      <c r="BZ72" s="1301"/>
      <c r="CA72" s="1301"/>
      <c r="CB72" s="1301"/>
      <c r="CC72" s="1301"/>
      <c r="CD72" s="1301"/>
      <c r="CE72" s="1301"/>
      <c r="CF72" s="1301" t="s">
        <v>577</v>
      </c>
      <c r="CG72" s="1301"/>
      <c r="CH72" s="1301"/>
      <c r="CI72" s="1301"/>
      <c r="CJ72" s="1301"/>
      <c r="CK72" s="1301"/>
      <c r="CL72" s="1301"/>
      <c r="CM72" s="1301"/>
      <c r="CN72" s="1301" t="s">
        <v>578</v>
      </c>
      <c r="CO72" s="1301"/>
      <c r="CP72" s="1301"/>
      <c r="CQ72" s="1301"/>
      <c r="CR72" s="1301"/>
      <c r="CS72" s="1301"/>
      <c r="CT72" s="1301"/>
      <c r="CU72" s="1301"/>
      <c r="CV72" s="1301" t="s">
        <v>579</v>
      </c>
      <c r="CW72" s="1301"/>
      <c r="CX72" s="1301"/>
      <c r="CY72" s="1301"/>
      <c r="CZ72" s="1301"/>
      <c r="DA72" s="1301"/>
      <c r="DB72" s="1301"/>
      <c r="DC72" s="1301"/>
    </row>
    <row r="73" spans="2:107" ht="13" x14ac:dyDescent="0.2">
      <c r="B73" s="1276"/>
      <c r="G73" s="1302"/>
      <c r="H73" s="1302"/>
      <c r="I73" s="1302"/>
      <c r="J73" s="1302"/>
      <c r="K73" s="1325"/>
      <c r="L73" s="1325"/>
      <c r="M73" s="1325"/>
      <c r="N73" s="1325"/>
      <c r="AM73" s="1294"/>
      <c r="AN73" s="1305" t="s">
        <v>635</v>
      </c>
      <c r="AO73" s="1305"/>
      <c r="AP73" s="1305"/>
      <c r="AQ73" s="1305"/>
      <c r="AR73" s="1305"/>
      <c r="AS73" s="1305"/>
      <c r="AT73" s="1305"/>
      <c r="AU73" s="1305"/>
      <c r="AV73" s="1305"/>
      <c r="AW73" s="1305"/>
      <c r="AX73" s="1305"/>
      <c r="AY73" s="1305"/>
      <c r="AZ73" s="1305"/>
      <c r="BA73" s="1305"/>
      <c r="BB73" s="1305" t="s">
        <v>636</v>
      </c>
      <c r="BC73" s="1305"/>
      <c r="BD73" s="1305"/>
      <c r="BE73" s="1305"/>
      <c r="BF73" s="1305"/>
      <c r="BG73" s="1305"/>
      <c r="BH73" s="1305"/>
      <c r="BI73" s="1305"/>
      <c r="BJ73" s="1305"/>
      <c r="BK73" s="1305"/>
      <c r="BL73" s="1305"/>
      <c r="BM73" s="1305"/>
      <c r="BN73" s="1305"/>
      <c r="BO73" s="1305"/>
      <c r="BP73" s="1307">
        <v>115.3</v>
      </c>
      <c r="BQ73" s="1307"/>
      <c r="BR73" s="1307"/>
      <c r="BS73" s="1307"/>
      <c r="BT73" s="1307"/>
      <c r="BU73" s="1307"/>
      <c r="BV73" s="1307"/>
      <c r="BW73" s="1307"/>
      <c r="BX73" s="1307">
        <v>117.4</v>
      </c>
      <c r="BY73" s="1307"/>
      <c r="BZ73" s="1307"/>
      <c r="CA73" s="1307"/>
      <c r="CB73" s="1307"/>
      <c r="CC73" s="1307"/>
      <c r="CD73" s="1307"/>
      <c r="CE73" s="1307"/>
      <c r="CF73" s="1307">
        <v>118.3</v>
      </c>
      <c r="CG73" s="1307"/>
      <c r="CH73" s="1307"/>
      <c r="CI73" s="1307"/>
      <c r="CJ73" s="1307"/>
      <c r="CK73" s="1307"/>
      <c r="CL73" s="1307"/>
      <c r="CM73" s="1307"/>
      <c r="CN73" s="1307">
        <v>121.7</v>
      </c>
      <c r="CO73" s="1307"/>
      <c r="CP73" s="1307"/>
      <c r="CQ73" s="1307"/>
      <c r="CR73" s="1307"/>
      <c r="CS73" s="1307"/>
      <c r="CT73" s="1307"/>
      <c r="CU73" s="1307"/>
      <c r="CV73" s="1307">
        <v>120.4</v>
      </c>
      <c r="CW73" s="1307"/>
      <c r="CX73" s="1307"/>
      <c r="CY73" s="1307"/>
      <c r="CZ73" s="1307"/>
      <c r="DA73" s="1307"/>
      <c r="DB73" s="1307"/>
      <c r="DC73" s="1307"/>
    </row>
    <row r="74" spans="2:107" ht="13" x14ac:dyDescent="0.2">
      <c r="B74" s="1276"/>
      <c r="G74" s="1302"/>
      <c r="H74" s="1302"/>
      <c r="I74" s="1302"/>
      <c r="J74" s="1302"/>
      <c r="K74" s="1325"/>
      <c r="L74" s="1325"/>
      <c r="M74" s="1325"/>
      <c r="N74" s="1325"/>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641</v>
      </c>
      <c r="BC75" s="1305"/>
      <c r="BD75" s="1305"/>
      <c r="BE75" s="1305"/>
      <c r="BF75" s="1305"/>
      <c r="BG75" s="1305"/>
      <c r="BH75" s="1305"/>
      <c r="BI75" s="1305"/>
      <c r="BJ75" s="1305"/>
      <c r="BK75" s="1305"/>
      <c r="BL75" s="1305"/>
      <c r="BM75" s="1305"/>
      <c r="BN75" s="1305"/>
      <c r="BO75" s="1305"/>
      <c r="BP75" s="1307">
        <v>8.1999999999999993</v>
      </c>
      <c r="BQ75" s="1307"/>
      <c r="BR75" s="1307"/>
      <c r="BS75" s="1307"/>
      <c r="BT75" s="1307"/>
      <c r="BU75" s="1307"/>
      <c r="BV75" s="1307"/>
      <c r="BW75" s="1307"/>
      <c r="BX75" s="1307">
        <v>7.5</v>
      </c>
      <c r="BY75" s="1307"/>
      <c r="BZ75" s="1307"/>
      <c r="CA75" s="1307"/>
      <c r="CB75" s="1307"/>
      <c r="CC75" s="1307"/>
      <c r="CD75" s="1307"/>
      <c r="CE75" s="1307"/>
      <c r="CF75" s="1307">
        <v>7.2</v>
      </c>
      <c r="CG75" s="1307"/>
      <c r="CH75" s="1307"/>
      <c r="CI75" s="1307"/>
      <c r="CJ75" s="1307"/>
      <c r="CK75" s="1307"/>
      <c r="CL75" s="1307"/>
      <c r="CM75" s="1307"/>
      <c r="CN75" s="1307">
        <v>6.9</v>
      </c>
      <c r="CO75" s="1307"/>
      <c r="CP75" s="1307"/>
      <c r="CQ75" s="1307"/>
      <c r="CR75" s="1307"/>
      <c r="CS75" s="1307"/>
      <c r="CT75" s="1307"/>
      <c r="CU75" s="1307"/>
      <c r="CV75" s="1307">
        <v>7.3</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25"/>
      <c r="L77" s="1325"/>
      <c r="M77" s="1325"/>
      <c r="N77" s="1325"/>
      <c r="AN77" s="1301" t="s">
        <v>638</v>
      </c>
      <c r="AO77" s="1301"/>
      <c r="AP77" s="1301"/>
      <c r="AQ77" s="1301"/>
      <c r="AR77" s="1301"/>
      <c r="AS77" s="1301"/>
      <c r="AT77" s="1301"/>
      <c r="AU77" s="1301"/>
      <c r="AV77" s="1301"/>
      <c r="AW77" s="1301"/>
      <c r="AX77" s="1301"/>
      <c r="AY77" s="1301"/>
      <c r="AZ77" s="1301"/>
      <c r="BA77" s="1301"/>
      <c r="BB77" s="1305" t="s">
        <v>636</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25"/>
      <c r="L78" s="1325"/>
      <c r="M78" s="1325"/>
      <c r="N78" s="1325"/>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26"/>
      <c r="L79" s="1326"/>
      <c r="M79" s="1326"/>
      <c r="N79" s="1326"/>
      <c r="AN79" s="1301"/>
      <c r="AO79" s="1301"/>
      <c r="AP79" s="1301"/>
      <c r="AQ79" s="1301"/>
      <c r="AR79" s="1301"/>
      <c r="AS79" s="1301"/>
      <c r="AT79" s="1301"/>
      <c r="AU79" s="1301"/>
      <c r="AV79" s="1301"/>
      <c r="AW79" s="1301"/>
      <c r="AX79" s="1301"/>
      <c r="AY79" s="1301"/>
      <c r="AZ79" s="1301"/>
      <c r="BA79" s="1301"/>
      <c r="BB79" s="1305" t="s">
        <v>641</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26"/>
      <c r="L80" s="1326"/>
      <c r="M80" s="1326"/>
      <c r="N80" s="1326"/>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28"/>
      <c r="AQ87" s="1328"/>
      <c r="BC87" s="1328"/>
      <c r="BO87" s="1328"/>
      <c r="CA87" s="1328"/>
      <c r="CM87" s="1328"/>
      <c r="CY87" s="1328"/>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0whLw+MlojjBmriQ7KsBGthReqfzAy6T2966f5ylSEUnhfZphhmj+1AZbbMF25obuPa11dHEEbCk8AP9Iwe2Q==" saltValue="rR/HiN7Xs54jl5wGzt1H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521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EQfVqraRuwnR422/+H0Na91DDavYGrPYVrzYuji9/u0OWEr9xtFl77HEU74SrMHIVIk/jVQPBNwQ7uMQw01hw==" saltValue="skSnfa3ZjUN8NNJG5nhP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521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ng8314cEthreiXVaScNWY/yvNB2E171AS3jQTQ5H08DdQiiufXxlcyBTNSse7a0D7y4bonrE9MaX5eeTBihQ==" saltValue="Qk8sU9b3jfv/cWxMCC3F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572</v>
      </c>
      <c r="G2" s="156"/>
      <c r="H2" s="157"/>
    </row>
    <row r="3" spans="1:8" x14ac:dyDescent="0.2">
      <c r="A3" s="153" t="s">
        <v>565</v>
      </c>
      <c r="B3" s="158"/>
      <c r="C3" s="159"/>
      <c r="D3" s="160">
        <v>63713</v>
      </c>
      <c r="E3" s="161"/>
      <c r="F3" s="162">
        <v>53572</v>
      </c>
      <c r="G3" s="163"/>
      <c r="H3" s="164"/>
    </row>
    <row r="4" spans="1:8" x14ac:dyDescent="0.2">
      <c r="A4" s="165"/>
      <c r="B4" s="166"/>
      <c r="C4" s="167"/>
      <c r="D4" s="168">
        <v>35172</v>
      </c>
      <c r="E4" s="169"/>
      <c r="F4" s="170">
        <v>25259</v>
      </c>
      <c r="G4" s="171"/>
      <c r="H4" s="172"/>
    </row>
    <row r="5" spans="1:8" x14ac:dyDescent="0.2">
      <c r="A5" s="153" t="s">
        <v>567</v>
      </c>
      <c r="B5" s="158"/>
      <c r="C5" s="159"/>
      <c r="D5" s="160">
        <v>51687</v>
      </c>
      <c r="E5" s="161"/>
      <c r="F5" s="162">
        <v>51898</v>
      </c>
      <c r="G5" s="163"/>
      <c r="H5" s="164"/>
    </row>
    <row r="6" spans="1:8" x14ac:dyDescent="0.2">
      <c r="A6" s="165"/>
      <c r="B6" s="166"/>
      <c r="C6" s="167"/>
      <c r="D6" s="168">
        <v>29091</v>
      </c>
      <c r="E6" s="169"/>
      <c r="F6" s="170">
        <v>25986</v>
      </c>
      <c r="G6" s="171"/>
      <c r="H6" s="172"/>
    </row>
    <row r="7" spans="1:8" x14ac:dyDescent="0.2">
      <c r="A7" s="153" t="s">
        <v>568</v>
      </c>
      <c r="B7" s="158"/>
      <c r="C7" s="159"/>
      <c r="D7" s="160">
        <v>52284</v>
      </c>
      <c r="E7" s="161"/>
      <c r="F7" s="162">
        <v>51684</v>
      </c>
      <c r="G7" s="163"/>
      <c r="H7" s="164"/>
    </row>
    <row r="8" spans="1:8" x14ac:dyDescent="0.2">
      <c r="A8" s="165"/>
      <c r="B8" s="166"/>
      <c r="C8" s="167"/>
      <c r="D8" s="168">
        <v>27528</v>
      </c>
      <c r="E8" s="169"/>
      <c r="F8" s="170">
        <v>26671</v>
      </c>
      <c r="G8" s="171"/>
      <c r="H8" s="172"/>
    </row>
    <row r="9" spans="1:8" x14ac:dyDescent="0.2">
      <c r="A9" s="153" t="s">
        <v>569</v>
      </c>
      <c r="B9" s="158"/>
      <c r="C9" s="159"/>
      <c r="D9" s="160">
        <v>64969</v>
      </c>
      <c r="E9" s="161"/>
      <c r="F9" s="162">
        <v>52897</v>
      </c>
      <c r="G9" s="163"/>
      <c r="H9" s="164"/>
    </row>
    <row r="10" spans="1:8" x14ac:dyDescent="0.2">
      <c r="A10" s="165"/>
      <c r="B10" s="166"/>
      <c r="C10" s="167"/>
      <c r="D10" s="168">
        <v>37667</v>
      </c>
      <c r="E10" s="169"/>
      <c r="F10" s="170">
        <v>27013</v>
      </c>
      <c r="G10" s="171"/>
      <c r="H10" s="172"/>
    </row>
    <row r="11" spans="1:8" x14ac:dyDescent="0.2">
      <c r="A11" s="153" t="s">
        <v>570</v>
      </c>
      <c r="B11" s="158"/>
      <c r="C11" s="159"/>
      <c r="D11" s="160">
        <v>61625</v>
      </c>
      <c r="E11" s="161"/>
      <c r="F11" s="162">
        <v>54945</v>
      </c>
      <c r="G11" s="163"/>
      <c r="H11" s="164"/>
    </row>
    <row r="12" spans="1:8" x14ac:dyDescent="0.2">
      <c r="A12" s="165"/>
      <c r="B12" s="166"/>
      <c r="C12" s="173"/>
      <c r="D12" s="168">
        <v>32955</v>
      </c>
      <c r="E12" s="169"/>
      <c r="F12" s="170">
        <v>29293</v>
      </c>
      <c r="G12" s="171"/>
      <c r="H12" s="172"/>
    </row>
    <row r="13" spans="1:8" x14ac:dyDescent="0.2">
      <c r="A13" s="153"/>
      <c r="B13" s="158"/>
      <c r="C13" s="174"/>
      <c r="D13" s="175">
        <v>58856</v>
      </c>
      <c r="E13" s="176"/>
      <c r="F13" s="177">
        <v>52999</v>
      </c>
      <c r="G13" s="178"/>
      <c r="H13" s="164"/>
    </row>
    <row r="14" spans="1:8" x14ac:dyDescent="0.2">
      <c r="A14" s="165"/>
      <c r="B14" s="166"/>
      <c r="C14" s="167"/>
      <c r="D14" s="168">
        <v>32483</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0.14000000000000001</v>
      </c>
      <c r="C19" s="179">
        <f>ROUND(VALUE(SUBSTITUTE(実質収支比率等に係る経年分析!G$48,"▲","-")),2)</f>
        <v>0.16</v>
      </c>
      <c r="D19" s="179">
        <f>ROUND(VALUE(SUBSTITUTE(実質収支比率等に係る経年分析!H$48,"▲","-")),2)</f>
        <v>0.18</v>
      </c>
      <c r="E19" s="179">
        <f>ROUND(VALUE(SUBSTITUTE(実質収支比率等に係る経年分析!I$48,"▲","-")),2)</f>
        <v>0.2</v>
      </c>
      <c r="F19" s="179">
        <f>ROUND(VALUE(SUBSTITUTE(実質収支比率等に係る経年分析!J$48,"▲","-")),2)</f>
        <v>0.17</v>
      </c>
    </row>
    <row r="20" spans="1:11" x14ac:dyDescent="0.2">
      <c r="A20" s="179" t="s">
        <v>55</v>
      </c>
      <c r="B20" s="179">
        <f>ROUND(VALUE(SUBSTITUTE(実質収支比率等に係る経年分析!F$47,"▲","-")),2)</f>
        <v>0.95</v>
      </c>
      <c r="C20" s="179">
        <f>ROUND(VALUE(SUBSTITUTE(実質収支比率等に係る経年分析!G$47,"▲","-")),2)</f>
        <v>1.63</v>
      </c>
      <c r="D20" s="179">
        <f>ROUND(VALUE(SUBSTITUTE(実質収支比率等に係る経年分析!H$47,"▲","-")),2)</f>
        <v>1.73</v>
      </c>
      <c r="E20" s="179">
        <f>ROUND(VALUE(SUBSTITUTE(実質収支比率等に係る経年分析!I$47,"▲","-")),2)</f>
        <v>1.57</v>
      </c>
      <c r="F20" s="179">
        <f>ROUND(VALUE(SUBSTITUTE(実質収支比率等に係る経年分析!J$47,"▲","-")),2)</f>
        <v>1.66</v>
      </c>
    </row>
    <row r="21" spans="1:11" x14ac:dyDescent="0.2">
      <c r="A21" s="179" t="s">
        <v>56</v>
      </c>
      <c r="B21" s="179">
        <f>IF(ISNUMBER(VALUE(SUBSTITUTE(実質収支比率等に係る経年分析!F$49,"▲","-"))),ROUND(VALUE(SUBSTITUTE(実質収支比率等に係る経年分析!F$49,"▲","-")),2),NA())</f>
        <v>0.09</v>
      </c>
      <c r="C21" s="179">
        <f>IF(ISNUMBER(VALUE(SUBSTITUTE(実質収支比率等に係る経年分析!G$49,"▲","-"))),ROUND(VALUE(SUBSTITUTE(実質収支比率等に係る経年分析!G$49,"▲","-")),2),NA())</f>
        <v>0.69</v>
      </c>
      <c r="D21" s="179">
        <f>IF(ISNUMBER(VALUE(SUBSTITUTE(実質収支比率等に係る経年分析!H$49,"▲","-"))),ROUND(VALUE(SUBSTITUTE(実質収支比率等に係る経年分析!H$49,"▲","-")),2),NA())</f>
        <v>0.12</v>
      </c>
      <c r="E21" s="179">
        <f>IF(ISNUMBER(VALUE(SUBSTITUTE(実質収支比率等に係る経年分析!I$49,"▲","-"))),ROUND(VALUE(SUBSTITUTE(実質収支比率等に係る経年分析!I$49,"▲","-")),2),NA())</f>
        <v>7.0000000000000007E-2</v>
      </c>
      <c r="F21" s="179">
        <f>IF(ISNUMBER(VALUE(SUBSTITUTE(実質収支比率等に係る経年分析!J$49,"▲","-"))),ROUND(VALUE(SUBSTITUTE(実質収支比率等に係る経年分析!J$49,"▲","-")),2),NA())</f>
        <v>7.0000000000000007E-2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0.09</v>
      </c>
    </row>
    <row r="28" spans="1:11" x14ac:dyDescent="0.2">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0.03</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f>IF(ROUND(VALUE(SUBSTITUTE(連結実質赤字比率に係る赤字・黒字の構成分析!I$42,"▲", "-")), 2) &lt; 0, ABS(ROUND(VALUE(SUBSTITUTE(連結実質赤字比率に係る赤字・黒字の構成分析!I$42,"▲", "-")), 2)), NA())</f>
        <v>0.06</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一般会計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2">
      <c r="A30" s="180" t="str">
        <f>IF(連結実質赤字比率に係る赤字・黒字の構成分析!C$40="",NA(),連結実質赤字比率に係る赤字・黒字の構成分析!C$40)</f>
        <v>墓地整備事業特別会計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2">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0.55000000000000004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2">
      <c r="A32" s="180" t="str">
        <f>IF(連結実質赤字比率に係る赤字・黒字の構成分析!C$38="",NA(),連結実質赤字比率に係る赤字・黒字の構成分析!C$38)</f>
        <v>港湾整備事業特別会計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0.48</v>
      </c>
    </row>
    <row r="33" spans="1:16" x14ac:dyDescent="0.2">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v>
      </c>
    </row>
    <row r="34" spans="1:16" x14ac:dyDescent="0.2">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2.27</v>
      </c>
    </row>
    <row r="35" spans="1:16" x14ac:dyDescent="0.2">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3.07</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64775</v>
      </c>
      <c r="E42" s="181"/>
      <c r="F42" s="181"/>
      <c r="G42" s="181">
        <f>'実質公債費比率（分子）の構造'!L$52</f>
        <v>67042</v>
      </c>
      <c r="H42" s="181"/>
      <c r="I42" s="181"/>
      <c r="J42" s="181">
        <f>'実質公債費比率（分子）の構造'!M$52</f>
        <v>63398</v>
      </c>
      <c r="K42" s="181"/>
      <c r="L42" s="181"/>
      <c r="M42" s="181">
        <f>'実質公債費比率（分子）の構造'!N$52</f>
        <v>62722</v>
      </c>
      <c r="N42" s="181"/>
      <c r="O42" s="181"/>
      <c r="P42" s="181">
        <f>'実質公債費比率（分子）の構造'!O$52</f>
        <v>61001</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938</v>
      </c>
      <c r="C44" s="181"/>
      <c r="D44" s="181"/>
      <c r="E44" s="181">
        <f>'実質公債費比率（分子）の構造'!L$50</f>
        <v>1670</v>
      </c>
      <c r="F44" s="181"/>
      <c r="G44" s="181"/>
      <c r="H44" s="181">
        <f>'実質公債費比率（分子）の構造'!M$50</f>
        <v>1175</v>
      </c>
      <c r="I44" s="181"/>
      <c r="J44" s="181"/>
      <c r="K44" s="181">
        <f>'実質公債費比率（分子）の構造'!N$50</f>
        <v>1124</v>
      </c>
      <c r="L44" s="181"/>
      <c r="M44" s="181"/>
      <c r="N44" s="181">
        <f>'実質公債費比率（分子）の構造'!O$50</f>
        <v>1779</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14318</v>
      </c>
      <c r="C46" s="181"/>
      <c r="D46" s="181"/>
      <c r="E46" s="181">
        <f>'実質公債費比率（分子）の構造'!L$48</f>
        <v>13520</v>
      </c>
      <c r="F46" s="181"/>
      <c r="G46" s="181"/>
      <c r="H46" s="181">
        <f>'実質公債費比率（分子）の構造'!M$48</f>
        <v>13622</v>
      </c>
      <c r="I46" s="181"/>
      <c r="J46" s="181"/>
      <c r="K46" s="181">
        <f>'実質公債費比率（分子）の構造'!N$48</f>
        <v>13192</v>
      </c>
      <c r="L46" s="181"/>
      <c r="M46" s="181"/>
      <c r="N46" s="181">
        <f>'実質公債費比率（分子）の構造'!O$48</f>
        <v>12613</v>
      </c>
      <c r="O46" s="181"/>
      <c r="P46" s="181"/>
    </row>
    <row r="47" spans="1:16" x14ac:dyDescent="0.2">
      <c r="A47" s="181" t="s">
        <v>68</v>
      </c>
      <c r="B47" s="181">
        <f>'実質公債費比率（分子）の構造'!K$47</f>
        <v>37529</v>
      </c>
      <c r="C47" s="181"/>
      <c r="D47" s="181"/>
      <c r="E47" s="181">
        <f>'実質公債費比率（分子）の構造'!L$47</f>
        <v>38323</v>
      </c>
      <c r="F47" s="181"/>
      <c r="G47" s="181"/>
      <c r="H47" s="181">
        <f>'実質公債費比率（分子）の構造'!M$47</f>
        <v>40690</v>
      </c>
      <c r="I47" s="181"/>
      <c r="J47" s="181"/>
      <c r="K47" s="181">
        <f>'実質公債費比率（分子）の構造'!N$47</f>
        <v>42112</v>
      </c>
      <c r="L47" s="181"/>
      <c r="M47" s="181"/>
      <c r="N47" s="181">
        <f>'実質公債費比率（分子）の構造'!O$47</f>
        <v>43035</v>
      </c>
      <c r="O47" s="181"/>
      <c r="P47" s="181"/>
    </row>
    <row r="48" spans="1:16" x14ac:dyDescent="0.2">
      <c r="A48" s="181" t="s">
        <v>69</v>
      </c>
      <c r="B48" s="181">
        <f>'実質公債費比率（分子）の構造'!K$46</f>
        <v>2098</v>
      </c>
      <c r="C48" s="181"/>
      <c r="D48" s="181"/>
      <c r="E48" s="181">
        <f>'実質公債費比率（分子）の構造'!L$46</f>
        <v>1356</v>
      </c>
      <c r="F48" s="181"/>
      <c r="G48" s="181"/>
      <c r="H48" s="181">
        <f>'実質公債費比率（分子）の構造'!M$46</f>
        <v>785</v>
      </c>
      <c r="I48" s="181"/>
      <c r="J48" s="181"/>
      <c r="K48" s="181">
        <f>'実質公債費比率（分子）の構造'!N$46</f>
        <v>831</v>
      </c>
      <c r="L48" s="181"/>
      <c r="M48" s="181"/>
      <c r="N48" s="181">
        <f>'実質公債費比率（分子）の構造'!O$46</f>
        <v>3071</v>
      </c>
      <c r="O48" s="181"/>
      <c r="P48" s="181"/>
    </row>
    <row r="49" spans="1:16" x14ac:dyDescent="0.2">
      <c r="A49" s="181" t="s">
        <v>70</v>
      </c>
      <c r="B49" s="181">
        <f>'実質公債費比率（分子）の構造'!K$45</f>
        <v>30074</v>
      </c>
      <c r="C49" s="181"/>
      <c r="D49" s="181"/>
      <c r="E49" s="181">
        <f>'実質公債費比率（分子）の構造'!L$45</f>
        <v>29722</v>
      </c>
      <c r="F49" s="181"/>
      <c r="G49" s="181"/>
      <c r="H49" s="181">
        <f>'実質公債費比率（分子）の構造'!M$45</f>
        <v>27659</v>
      </c>
      <c r="I49" s="181"/>
      <c r="J49" s="181"/>
      <c r="K49" s="181">
        <f>'実質公債費比率（分子）の構造'!N$45</f>
        <v>26574</v>
      </c>
      <c r="L49" s="181"/>
      <c r="M49" s="181"/>
      <c r="N49" s="181">
        <f>'実質公債費比率（分子）の構造'!O$45</f>
        <v>26386</v>
      </c>
      <c r="O49" s="181"/>
      <c r="P49" s="181"/>
    </row>
    <row r="50" spans="1:16" x14ac:dyDescent="0.2">
      <c r="A50" s="181" t="s">
        <v>71</v>
      </c>
      <c r="B50" s="181" t="e">
        <f>NA()</f>
        <v>#N/A</v>
      </c>
      <c r="C50" s="181">
        <f>IF(ISNUMBER('実質公債費比率（分子）の構造'!K$53),'実質公債費比率（分子）の構造'!K$53,NA())</f>
        <v>20182</v>
      </c>
      <c r="D50" s="181" t="e">
        <f>NA()</f>
        <v>#N/A</v>
      </c>
      <c r="E50" s="181" t="e">
        <f>NA()</f>
        <v>#N/A</v>
      </c>
      <c r="F50" s="181">
        <f>IF(ISNUMBER('実質公債費比率（分子）の構造'!L$53),'実質公債費比率（分子）の構造'!L$53,NA())</f>
        <v>17549</v>
      </c>
      <c r="G50" s="181" t="e">
        <f>NA()</f>
        <v>#N/A</v>
      </c>
      <c r="H50" s="181" t="e">
        <f>NA()</f>
        <v>#N/A</v>
      </c>
      <c r="I50" s="181">
        <f>IF(ISNUMBER('実質公債費比率（分子）の構造'!M$53),'実質公債費比率（分子）の構造'!M$53,NA())</f>
        <v>20533</v>
      </c>
      <c r="J50" s="181" t="e">
        <f>NA()</f>
        <v>#N/A</v>
      </c>
      <c r="K50" s="181" t="e">
        <f>NA()</f>
        <v>#N/A</v>
      </c>
      <c r="L50" s="181">
        <f>IF(ISNUMBER('実質公債費比率（分子）の構造'!N$53),'実質公債費比率（分子）の構造'!N$53,NA())</f>
        <v>21111</v>
      </c>
      <c r="M50" s="181" t="e">
        <f>NA()</f>
        <v>#N/A</v>
      </c>
      <c r="N50" s="181" t="e">
        <f>NA()</f>
        <v>#N/A</v>
      </c>
      <c r="O50" s="181">
        <f>IF(ISNUMBER('実質公債費比率（分子）の構造'!O$53),'実質公債費比率（分子）の構造'!O$53,NA())</f>
        <v>25883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524027</v>
      </c>
      <c r="E56" s="180"/>
      <c r="F56" s="180"/>
      <c r="G56" s="180">
        <f>'将来負担比率（分子）の構造'!J$52</f>
        <v>505035</v>
      </c>
      <c r="H56" s="180"/>
      <c r="I56" s="180"/>
      <c r="J56" s="180">
        <f>'将来負担比率（分子）の構造'!K$52</f>
        <v>485164</v>
      </c>
      <c r="K56" s="180"/>
      <c r="L56" s="180"/>
      <c r="M56" s="180">
        <f>'将来負担比率（分子）の構造'!L$52</f>
        <v>459442</v>
      </c>
      <c r="N56" s="180"/>
      <c r="O56" s="180"/>
      <c r="P56" s="180">
        <f>'将来負担比率（分子）の構造'!M$52</f>
        <v>437760</v>
      </c>
    </row>
    <row r="57" spans="1:16" x14ac:dyDescent="0.2">
      <c r="A57" s="180" t="s">
        <v>42</v>
      </c>
      <c r="B57" s="180"/>
      <c r="C57" s="180"/>
      <c r="D57" s="180">
        <f>'将来負担比率（分子）の構造'!I$51</f>
        <v>279344</v>
      </c>
      <c r="E57" s="180"/>
      <c r="F57" s="180"/>
      <c r="G57" s="180">
        <f>'将来負担比率（分子）の構造'!J$51</f>
        <v>272970</v>
      </c>
      <c r="H57" s="180"/>
      <c r="I57" s="180"/>
      <c r="J57" s="180">
        <f>'将来負担比率（分子）の構造'!K$51</f>
        <v>264585</v>
      </c>
      <c r="K57" s="180"/>
      <c r="L57" s="180"/>
      <c r="M57" s="180">
        <f>'将来負担比率（分子）の構造'!L$51</f>
        <v>250365</v>
      </c>
      <c r="N57" s="180"/>
      <c r="O57" s="180"/>
      <c r="P57" s="180">
        <f>'将来負担比率（分子）の構造'!M$51</f>
        <v>247958</v>
      </c>
    </row>
    <row r="58" spans="1:16" x14ac:dyDescent="0.2">
      <c r="A58" s="180" t="s">
        <v>41</v>
      </c>
      <c r="B58" s="180"/>
      <c r="C58" s="180"/>
      <c r="D58" s="180">
        <f>'将来負担比率（分子）の構造'!I$50</f>
        <v>209039</v>
      </c>
      <c r="E58" s="180"/>
      <c r="F58" s="180"/>
      <c r="G58" s="180">
        <f>'将来負担比率（分子）の構造'!J$50</f>
        <v>223464</v>
      </c>
      <c r="H58" s="180"/>
      <c r="I58" s="180"/>
      <c r="J58" s="180">
        <f>'将来負担比率（分子）の構造'!K$50</f>
        <v>227690</v>
      </c>
      <c r="K58" s="180"/>
      <c r="L58" s="180"/>
      <c r="M58" s="180">
        <f>'将来負担比率（分子）の構造'!L$50</f>
        <v>234155</v>
      </c>
      <c r="N58" s="180"/>
      <c r="O58" s="180"/>
      <c r="P58" s="180">
        <f>'将来負担比率（分子）の構造'!M$50</f>
        <v>238846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594</v>
      </c>
      <c r="C61" s="180"/>
      <c r="D61" s="180"/>
      <c r="E61" s="180">
        <f>'将来負担比率（分子）の構造'!J$46</f>
        <v>362</v>
      </c>
      <c r="F61" s="180"/>
      <c r="G61" s="180"/>
      <c r="H61" s="180">
        <f>'将来負担比率（分子）の構造'!K$46</f>
        <v>262</v>
      </c>
      <c r="I61" s="180"/>
      <c r="J61" s="180"/>
      <c r="K61" s="180">
        <f>'将来負担比率（分子）の構造'!L$46</f>
        <v>130</v>
      </c>
      <c r="L61" s="180"/>
      <c r="M61" s="180"/>
      <c r="N61" s="180">
        <f>'将来負担比率（分子）の構造'!M$46</f>
        <v>93</v>
      </c>
      <c r="O61" s="180"/>
      <c r="P61" s="180"/>
    </row>
    <row r="62" spans="1:16" x14ac:dyDescent="0.2">
      <c r="A62" s="180" t="s">
        <v>35</v>
      </c>
      <c r="B62" s="180">
        <f>'将来負担比率（分子）の構造'!I$45</f>
        <v>77230</v>
      </c>
      <c r="C62" s="180"/>
      <c r="D62" s="180"/>
      <c r="E62" s="180">
        <f>'将来負担比率（分子）の構造'!J$45</f>
        <v>74306</v>
      </c>
      <c r="F62" s="180"/>
      <c r="G62" s="180"/>
      <c r="H62" s="180">
        <f>'将来負担比率（分子）の構造'!K$45</f>
        <v>73234</v>
      </c>
      <c r="I62" s="180"/>
      <c r="J62" s="180"/>
      <c r="K62" s="180">
        <f>'将来負担比率（分子）の構造'!L$45</f>
        <v>105548</v>
      </c>
      <c r="L62" s="180"/>
      <c r="M62" s="180"/>
      <c r="N62" s="180">
        <f>'将来負担比率（分子）の構造'!M$45</f>
        <v>101660</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186000</v>
      </c>
      <c r="C64" s="180"/>
      <c r="D64" s="180"/>
      <c r="E64" s="180">
        <f>'将来負担比率（分子）の構造'!J$43</f>
        <v>167725</v>
      </c>
      <c r="F64" s="180"/>
      <c r="G64" s="180"/>
      <c r="H64" s="180">
        <f>'将来負担比率（分子）の構造'!K$43</f>
        <v>156351</v>
      </c>
      <c r="I64" s="180"/>
      <c r="J64" s="180"/>
      <c r="K64" s="180">
        <f>'将来負担比率（分子）の構造'!L$43</f>
        <v>142358</v>
      </c>
      <c r="L64" s="180"/>
      <c r="M64" s="180"/>
      <c r="N64" s="180">
        <f>'将来負担比率（分子）の構造'!M$43</f>
        <v>141684</v>
      </c>
      <c r="O64" s="180"/>
      <c r="P64" s="180"/>
    </row>
    <row r="65" spans="1:16" x14ac:dyDescent="0.2">
      <c r="A65" s="180" t="s">
        <v>32</v>
      </c>
      <c r="B65" s="180">
        <f>'将来負担比率（分子）の構造'!I$42</f>
        <v>22062</v>
      </c>
      <c r="C65" s="180"/>
      <c r="D65" s="180"/>
      <c r="E65" s="180">
        <f>'将来負担比率（分子）の構造'!J$42</f>
        <v>34177</v>
      </c>
      <c r="F65" s="180"/>
      <c r="G65" s="180"/>
      <c r="H65" s="180">
        <f>'将来負担比率（分子）の構造'!K$42</f>
        <v>34475</v>
      </c>
      <c r="I65" s="180"/>
      <c r="J65" s="180"/>
      <c r="K65" s="180">
        <f>'将来負担比率（分子）の構造'!L$42</f>
        <v>29343</v>
      </c>
      <c r="L65" s="180"/>
      <c r="M65" s="180"/>
      <c r="N65" s="180">
        <f>'将来負担比率（分子）の構造'!M$42</f>
        <v>26270</v>
      </c>
      <c r="O65" s="180"/>
      <c r="P65" s="180"/>
    </row>
    <row r="66" spans="1:16" x14ac:dyDescent="0.2">
      <c r="A66" s="180" t="s">
        <v>31</v>
      </c>
      <c r="B66" s="180">
        <f>'将来負担比率（分子）の構造'!I$41</f>
        <v>1028239</v>
      </c>
      <c r="C66" s="180"/>
      <c r="D66" s="180"/>
      <c r="E66" s="180">
        <f>'将来負担比率（分子）の構造'!J$41</f>
        <v>1036189</v>
      </c>
      <c r="F66" s="180"/>
      <c r="G66" s="180"/>
      <c r="H66" s="180">
        <f>'将来負担比率（分子）の構造'!K$41</f>
        <v>1035000</v>
      </c>
      <c r="I66" s="180"/>
      <c r="J66" s="180"/>
      <c r="K66" s="180">
        <f>'将来負担比率（分子）の構造'!L$41</f>
        <v>1053471</v>
      </c>
      <c r="L66" s="180"/>
      <c r="M66" s="180"/>
      <c r="N66" s="180">
        <f>'将来負担比率（分子）の構造'!M$41</f>
        <v>1049364</v>
      </c>
      <c r="O66" s="180"/>
      <c r="P66" s="180"/>
    </row>
    <row r="67" spans="1:16" x14ac:dyDescent="0.2">
      <c r="A67" s="180" t="s">
        <v>75</v>
      </c>
      <c r="B67" s="180" t="e">
        <f>NA()</f>
        <v>#N/A</v>
      </c>
      <c r="C67" s="180">
        <f>IF(ISNUMBER('将来負担比率（分子）の構造'!I$53), IF('将来負担比率（分子）の構造'!I$53 &lt; 0, 0, '将来負担比率（分子）の構造'!I$53), NA())</f>
        <v>301715</v>
      </c>
      <c r="D67" s="180" t="e">
        <f>NA()</f>
        <v>#N/A</v>
      </c>
      <c r="E67" s="180" t="e">
        <f>NA()</f>
        <v>#N/A</v>
      </c>
      <c r="F67" s="180">
        <f>IF(ISNUMBER('将来負担比率（分子）の構造'!J$53), IF('将来負担比率（分子）の構造'!J$53 &lt; 0, 0, '将来負担比率（分子）の構造'!J$53), NA())</f>
        <v>311291</v>
      </c>
      <c r="G67" s="180" t="e">
        <f>NA()</f>
        <v>#N/A</v>
      </c>
      <c r="H67" s="180" t="e">
        <f>NA()</f>
        <v>#N/A</v>
      </c>
      <c r="I67" s="180">
        <f>IF(ISNUMBER('将来負担比率（分子）の構造'!K$53), IF('将来負担比率（分子）の構造'!K$53 &lt; 0, 0, '将来負担比率（分子）の構造'!K$53), NA())</f>
        <v>321884</v>
      </c>
      <c r="J67" s="180" t="e">
        <f>NA()</f>
        <v>#N/A</v>
      </c>
      <c r="K67" s="180" t="e">
        <f>NA()</f>
        <v>#N/A</v>
      </c>
      <c r="L67" s="180">
        <f>IF(ISNUMBER('将来負担比率（分子）の構造'!L$53), IF('将来負担比率（分子）の構造'!L$53 &lt; 0, 0, '将来負担比率（分子）の構造'!L$53), NA())</f>
        <v>386888</v>
      </c>
      <c r="M67" s="180" t="e">
        <f>NA()</f>
        <v>#N/A</v>
      </c>
      <c r="N67" s="180" t="e">
        <f>NA()</f>
        <v>#N/A</v>
      </c>
      <c r="O67" s="180">
        <f>IF(ISNUMBER('将来負担比率（分子）の構造'!M$53), IF('将来負担比率（分子）の構造'!M$53 &lt; 0, 0, '将来負担比率（分子）の構造'!M$53), NA())</f>
        <v>394508</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5441</v>
      </c>
      <c r="C72" s="184">
        <f>基金残高に係る経年分析!G55</f>
        <v>5663</v>
      </c>
      <c r="D72" s="184">
        <f>基金残高に係る経年分析!H55</f>
        <v>6121</v>
      </c>
    </row>
    <row r="73" spans="1:16" x14ac:dyDescent="0.2">
      <c r="A73" s="183" t="s">
        <v>78</v>
      </c>
      <c r="B73" s="184">
        <f>基金残高に係る経年分析!F56</f>
        <v>444</v>
      </c>
      <c r="C73" s="184">
        <f>基金残高に係る経年分析!G56</f>
        <v>742</v>
      </c>
      <c r="D73" s="184">
        <f>基金残高に係る経年分析!H56</f>
        <v>839</v>
      </c>
    </row>
    <row r="74" spans="1:16" x14ac:dyDescent="0.2">
      <c r="A74" s="183" t="s">
        <v>79</v>
      </c>
      <c r="B74" s="184">
        <f>基金残高に係る経年分析!F57</f>
        <v>24758</v>
      </c>
      <c r="C74" s="184">
        <f>基金残高に係る経年分析!G57</f>
        <v>23285</v>
      </c>
      <c r="D74" s="184">
        <f>基金残高に係る経年分析!H57</f>
        <v>22315</v>
      </c>
    </row>
  </sheetData>
  <sheetProtection algorithmName="SHA-512" hashValue="A1J11i4HnnERUr4b7ngli3tayLTQd1aYLslZS+ftHuYncPkzjBEAzbPk/G9Otw2RSQuN4Li6B/GThE0roK0ARg==" saltValue="rgP+7MPuMGYoOZt8SEGo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225</v>
      </c>
      <c r="C5" s="723"/>
      <c r="D5" s="723"/>
      <c r="E5" s="723"/>
      <c r="F5" s="723"/>
      <c r="G5" s="723"/>
      <c r="H5" s="723"/>
      <c r="I5" s="723"/>
      <c r="J5" s="723"/>
      <c r="K5" s="723"/>
      <c r="L5" s="723"/>
      <c r="M5" s="723"/>
      <c r="N5" s="723"/>
      <c r="O5" s="723"/>
      <c r="P5" s="723"/>
      <c r="Q5" s="724"/>
      <c r="R5" s="688">
        <v>353077005</v>
      </c>
      <c r="S5" s="689"/>
      <c r="T5" s="689"/>
      <c r="U5" s="689"/>
      <c r="V5" s="689"/>
      <c r="W5" s="689"/>
      <c r="X5" s="689"/>
      <c r="Y5" s="735"/>
      <c r="Z5" s="753">
        <v>49.4</v>
      </c>
      <c r="AA5" s="753"/>
      <c r="AB5" s="753"/>
      <c r="AC5" s="753"/>
      <c r="AD5" s="754">
        <v>327235747</v>
      </c>
      <c r="AE5" s="754"/>
      <c r="AF5" s="754"/>
      <c r="AG5" s="754"/>
      <c r="AH5" s="754"/>
      <c r="AI5" s="754"/>
      <c r="AJ5" s="754"/>
      <c r="AK5" s="754"/>
      <c r="AL5" s="736">
        <v>86.9</v>
      </c>
      <c r="AM5" s="705"/>
      <c r="AN5" s="705"/>
      <c r="AO5" s="737"/>
      <c r="AP5" s="722" t="s">
        <v>226</v>
      </c>
      <c r="AQ5" s="723"/>
      <c r="AR5" s="723"/>
      <c r="AS5" s="723"/>
      <c r="AT5" s="723"/>
      <c r="AU5" s="723"/>
      <c r="AV5" s="723"/>
      <c r="AW5" s="723"/>
      <c r="AX5" s="723"/>
      <c r="AY5" s="723"/>
      <c r="AZ5" s="723"/>
      <c r="BA5" s="723"/>
      <c r="BB5" s="723"/>
      <c r="BC5" s="723"/>
      <c r="BD5" s="723"/>
      <c r="BE5" s="723"/>
      <c r="BF5" s="724"/>
      <c r="BG5" s="623">
        <v>318309051</v>
      </c>
      <c r="BH5" s="626"/>
      <c r="BI5" s="626"/>
      <c r="BJ5" s="626"/>
      <c r="BK5" s="626"/>
      <c r="BL5" s="626"/>
      <c r="BM5" s="626"/>
      <c r="BN5" s="627"/>
      <c r="BO5" s="685">
        <v>90.2</v>
      </c>
      <c r="BP5" s="685"/>
      <c r="BQ5" s="685"/>
      <c r="BR5" s="685"/>
      <c r="BS5" s="686">
        <v>2336472</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2">
      <c r="B6" s="620" t="s">
        <v>230</v>
      </c>
      <c r="C6" s="621"/>
      <c r="D6" s="621"/>
      <c r="E6" s="621"/>
      <c r="F6" s="621"/>
      <c r="G6" s="621"/>
      <c r="H6" s="621"/>
      <c r="I6" s="621"/>
      <c r="J6" s="621"/>
      <c r="K6" s="621"/>
      <c r="L6" s="621"/>
      <c r="M6" s="621"/>
      <c r="N6" s="621"/>
      <c r="O6" s="621"/>
      <c r="P6" s="621"/>
      <c r="Q6" s="622"/>
      <c r="R6" s="623">
        <v>3333651</v>
      </c>
      <c r="S6" s="626"/>
      <c r="T6" s="626"/>
      <c r="U6" s="626"/>
      <c r="V6" s="626"/>
      <c r="W6" s="626"/>
      <c r="X6" s="626"/>
      <c r="Y6" s="627"/>
      <c r="Z6" s="685">
        <v>0.5</v>
      </c>
      <c r="AA6" s="685"/>
      <c r="AB6" s="685"/>
      <c r="AC6" s="685"/>
      <c r="AD6" s="686">
        <v>3333651</v>
      </c>
      <c r="AE6" s="686"/>
      <c r="AF6" s="686"/>
      <c r="AG6" s="686"/>
      <c r="AH6" s="686"/>
      <c r="AI6" s="686"/>
      <c r="AJ6" s="686"/>
      <c r="AK6" s="686"/>
      <c r="AL6" s="628">
        <v>0.9</v>
      </c>
      <c r="AM6" s="629"/>
      <c r="AN6" s="629"/>
      <c r="AO6" s="687"/>
      <c r="AP6" s="620" t="s">
        <v>231</v>
      </c>
      <c r="AQ6" s="621"/>
      <c r="AR6" s="621"/>
      <c r="AS6" s="621"/>
      <c r="AT6" s="621"/>
      <c r="AU6" s="621"/>
      <c r="AV6" s="621"/>
      <c r="AW6" s="621"/>
      <c r="AX6" s="621"/>
      <c r="AY6" s="621"/>
      <c r="AZ6" s="621"/>
      <c r="BA6" s="621"/>
      <c r="BB6" s="621"/>
      <c r="BC6" s="621"/>
      <c r="BD6" s="621"/>
      <c r="BE6" s="621"/>
      <c r="BF6" s="622"/>
      <c r="BG6" s="623">
        <v>318309051</v>
      </c>
      <c r="BH6" s="626"/>
      <c r="BI6" s="626"/>
      <c r="BJ6" s="626"/>
      <c r="BK6" s="626"/>
      <c r="BL6" s="626"/>
      <c r="BM6" s="626"/>
      <c r="BN6" s="627"/>
      <c r="BO6" s="685">
        <v>90.2</v>
      </c>
      <c r="BP6" s="685"/>
      <c r="BQ6" s="685"/>
      <c r="BR6" s="685"/>
      <c r="BS6" s="686">
        <v>2336472</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1704711</v>
      </c>
      <c r="CS6" s="626"/>
      <c r="CT6" s="626"/>
      <c r="CU6" s="626"/>
      <c r="CV6" s="626"/>
      <c r="CW6" s="626"/>
      <c r="CX6" s="626"/>
      <c r="CY6" s="627"/>
      <c r="CZ6" s="736">
        <v>0.2</v>
      </c>
      <c r="DA6" s="705"/>
      <c r="DB6" s="705"/>
      <c r="DC6" s="739"/>
      <c r="DD6" s="631" t="s">
        <v>233</v>
      </c>
      <c r="DE6" s="626"/>
      <c r="DF6" s="626"/>
      <c r="DG6" s="626"/>
      <c r="DH6" s="626"/>
      <c r="DI6" s="626"/>
      <c r="DJ6" s="626"/>
      <c r="DK6" s="626"/>
      <c r="DL6" s="626"/>
      <c r="DM6" s="626"/>
      <c r="DN6" s="626"/>
      <c r="DO6" s="626"/>
      <c r="DP6" s="627"/>
      <c r="DQ6" s="631">
        <v>1704676</v>
      </c>
      <c r="DR6" s="626"/>
      <c r="DS6" s="626"/>
      <c r="DT6" s="626"/>
      <c r="DU6" s="626"/>
      <c r="DV6" s="626"/>
      <c r="DW6" s="626"/>
      <c r="DX6" s="626"/>
      <c r="DY6" s="626"/>
      <c r="DZ6" s="626"/>
      <c r="EA6" s="626"/>
      <c r="EB6" s="626"/>
      <c r="EC6" s="666"/>
    </row>
    <row r="7" spans="2:143" ht="11.25" customHeight="1" x14ac:dyDescent="0.2">
      <c r="B7" s="620" t="s">
        <v>234</v>
      </c>
      <c r="C7" s="621"/>
      <c r="D7" s="621"/>
      <c r="E7" s="621"/>
      <c r="F7" s="621"/>
      <c r="G7" s="621"/>
      <c r="H7" s="621"/>
      <c r="I7" s="621"/>
      <c r="J7" s="621"/>
      <c r="K7" s="621"/>
      <c r="L7" s="621"/>
      <c r="M7" s="621"/>
      <c r="N7" s="621"/>
      <c r="O7" s="621"/>
      <c r="P7" s="621"/>
      <c r="Q7" s="622"/>
      <c r="R7" s="623">
        <v>344646</v>
      </c>
      <c r="S7" s="626"/>
      <c r="T7" s="626"/>
      <c r="U7" s="626"/>
      <c r="V7" s="626"/>
      <c r="W7" s="626"/>
      <c r="X7" s="626"/>
      <c r="Y7" s="627"/>
      <c r="Z7" s="685">
        <v>0</v>
      </c>
      <c r="AA7" s="685"/>
      <c r="AB7" s="685"/>
      <c r="AC7" s="685"/>
      <c r="AD7" s="686">
        <v>344646</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184933377</v>
      </c>
      <c r="BH7" s="626"/>
      <c r="BI7" s="626"/>
      <c r="BJ7" s="626"/>
      <c r="BK7" s="626"/>
      <c r="BL7" s="626"/>
      <c r="BM7" s="626"/>
      <c r="BN7" s="627"/>
      <c r="BO7" s="685">
        <v>52.4</v>
      </c>
      <c r="BP7" s="685"/>
      <c r="BQ7" s="685"/>
      <c r="BR7" s="685"/>
      <c r="BS7" s="686">
        <v>2336472</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70647905</v>
      </c>
      <c r="CS7" s="626"/>
      <c r="CT7" s="626"/>
      <c r="CU7" s="626"/>
      <c r="CV7" s="626"/>
      <c r="CW7" s="626"/>
      <c r="CX7" s="626"/>
      <c r="CY7" s="627"/>
      <c r="CZ7" s="685">
        <v>9.9</v>
      </c>
      <c r="DA7" s="685"/>
      <c r="DB7" s="685"/>
      <c r="DC7" s="685"/>
      <c r="DD7" s="631">
        <v>1710764</v>
      </c>
      <c r="DE7" s="626"/>
      <c r="DF7" s="626"/>
      <c r="DG7" s="626"/>
      <c r="DH7" s="626"/>
      <c r="DI7" s="626"/>
      <c r="DJ7" s="626"/>
      <c r="DK7" s="626"/>
      <c r="DL7" s="626"/>
      <c r="DM7" s="626"/>
      <c r="DN7" s="626"/>
      <c r="DO7" s="626"/>
      <c r="DP7" s="627"/>
      <c r="DQ7" s="631">
        <v>63247358</v>
      </c>
      <c r="DR7" s="626"/>
      <c r="DS7" s="626"/>
      <c r="DT7" s="626"/>
      <c r="DU7" s="626"/>
      <c r="DV7" s="626"/>
      <c r="DW7" s="626"/>
      <c r="DX7" s="626"/>
      <c r="DY7" s="626"/>
      <c r="DZ7" s="626"/>
      <c r="EA7" s="626"/>
      <c r="EB7" s="626"/>
      <c r="EC7" s="666"/>
    </row>
    <row r="8" spans="2:143" ht="11.25" customHeight="1" x14ac:dyDescent="0.2">
      <c r="B8" s="620" t="s">
        <v>237</v>
      </c>
      <c r="C8" s="621"/>
      <c r="D8" s="621"/>
      <c r="E8" s="621"/>
      <c r="F8" s="621"/>
      <c r="G8" s="621"/>
      <c r="H8" s="621"/>
      <c r="I8" s="621"/>
      <c r="J8" s="621"/>
      <c r="K8" s="621"/>
      <c r="L8" s="621"/>
      <c r="M8" s="621"/>
      <c r="N8" s="621"/>
      <c r="O8" s="621"/>
      <c r="P8" s="621"/>
      <c r="Q8" s="622"/>
      <c r="R8" s="623">
        <v>1448364</v>
      </c>
      <c r="S8" s="626"/>
      <c r="T8" s="626"/>
      <c r="U8" s="626"/>
      <c r="V8" s="626"/>
      <c r="W8" s="626"/>
      <c r="X8" s="626"/>
      <c r="Y8" s="627"/>
      <c r="Z8" s="685">
        <v>0.2</v>
      </c>
      <c r="AA8" s="685"/>
      <c r="AB8" s="685"/>
      <c r="AC8" s="685"/>
      <c r="AD8" s="686">
        <v>1448364</v>
      </c>
      <c r="AE8" s="686"/>
      <c r="AF8" s="686"/>
      <c r="AG8" s="686"/>
      <c r="AH8" s="686"/>
      <c r="AI8" s="686"/>
      <c r="AJ8" s="686"/>
      <c r="AK8" s="686"/>
      <c r="AL8" s="628">
        <v>0.4</v>
      </c>
      <c r="AM8" s="629"/>
      <c r="AN8" s="629"/>
      <c r="AO8" s="687"/>
      <c r="AP8" s="620" t="s">
        <v>238</v>
      </c>
      <c r="AQ8" s="621"/>
      <c r="AR8" s="621"/>
      <c r="AS8" s="621"/>
      <c r="AT8" s="621"/>
      <c r="AU8" s="621"/>
      <c r="AV8" s="621"/>
      <c r="AW8" s="621"/>
      <c r="AX8" s="621"/>
      <c r="AY8" s="621"/>
      <c r="AZ8" s="621"/>
      <c r="BA8" s="621"/>
      <c r="BB8" s="621"/>
      <c r="BC8" s="621"/>
      <c r="BD8" s="621"/>
      <c r="BE8" s="621"/>
      <c r="BF8" s="622"/>
      <c r="BG8" s="623">
        <v>2846482</v>
      </c>
      <c r="BH8" s="626"/>
      <c r="BI8" s="626"/>
      <c r="BJ8" s="626"/>
      <c r="BK8" s="626"/>
      <c r="BL8" s="626"/>
      <c r="BM8" s="626"/>
      <c r="BN8" s="627"/>
      <c r="BO8" s="685">
        <v>0.8</v>
      </c>
      <c r="BP8" s="685"/>
      <c r="BQ8" s="685"/>
      <c r="BR8" s="685"/>
      <c r="BS8" s="631" t="s">
        <v>138</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252560650</v>
      </c>
      <c r="CS8" s="626"/>
      <c r="CT8" s="626"/>
      <c r="CU8" s="626"/>
      <c r="CV8" s="626"/>
      <c r="CW8" s="626"/>
      <c r="CX8" s="626"/>
      <c r="CY8" s="627"/>
      <c r="CZ8" s="685">
        <v>35.5</v>
      </c>
      <c r="DA8" s="685"/>
      <c r="DB8" s="685"/>
      <c r="DC8" s="685"/>
      <c r="DD8" s="631">
        <v>4888454</v>
      </c>
      <c r="DE8" s="626"/>
      <c r="DF8" s="626"/>
      <c r="DG8" s="626"/>
      <c r="DH8" s="626"/>
      <c r="DI8" s="626"/>
      <c r="DJ8" s="626"/>
      <c r="DK8" s="626"/>
      <c r="DL8" s="626"/>
      <c r="DM8" s="626"/>
      <c r="DN8" s="626"/>
      <c r="DO8" s="626"/>
      <c r="DP8" s="627"/>
      <c r="DQ8" s="631">
        <v>125003767</v>
      </c>
      <c r="DR8" s="626"/>
      <c r="DS8" s="626"/>
      <c r="DT8" s="626"/>
      <c r="DU8" s="626"/>
      <c r="DV8" s="626"/>
      <c r="DW8" s="626"/>
      <c r="DX8" s="626"/>
      <c r="DY8" s="626"/>
      <c r="DZ8" s="626"/>
      <c r="EA8" s="626"/>
      <c r="EB8" s="626"/>
      <c r="EC8" s="666"/>
    </row>
    <row r="9" spans="2:143" ht="11.25" customHeight="1" x14ac:dyDescent="0.2">
      <c r="B9" s="620" t="s">
        <v>240</v>
      </c>
      <c r="C9" s="621"/>
      <c r="D9" s="621"/>
      <c r="E9" s="621"/>
      <c r="F9" s="621"/>
      <c r="G9" s="621"/>
      <c r="H9" s="621"/>
      <c r="I9" s="621"/>
      <c r="J9" s="621"/>
      <c r="K9" s="621"/>
      <c r="L9" s="621"/>
      <c r="M9" s="621"/>
      <c r="N9" s="621"/>
      <c r="O9" s="621"/>
      <c r="P9" s="621"/>
      <c r="Q9" s="622"/>
      <c r="R9" s="623">
        <v>1275034</v>
      </c>
      <c r="S9" s="626"/>
      <c r="T9" s="626"/>
      <c r="U9" s="626"/>
      <c r="V9" s="626"/>
      <c r="W9" s="626"/>
      <c r="X9" s="626"/>
      <c r="Y9" s="627"/>
      <c r="Z9" s="685">
        <v>0.2</v>
      </c>
      <c r="AA9" s="685"/>
      <c r="AB9" s="685"/>
      <c r="AC9" s="685"/>
      <c r="AD9" s="686">
        <v>1275034</v>
      </c>
      <c r="AE9" s="686"/>
      <c r="AF9" s="686"/>
      <c r="AG9" s="686"/>
      <c r="AH9" s="686"/>
      <c r="AI9" s="686"/>
      <c r="AJ9" s="686"/>
      <c r="AK9" s="686"/>
      <c r="AL9" s="628">
        <v>0.3</v>
      </c>
      <c r="AM9" s="629"/>
      <c r="AN9" s="629"/>
      <c r="AO9" s="687"/>
      <c r="AP9" s="620" t="s">
        <v>241</v>
      </c>
      <c r="AQ9" s="621"/>
      <c r="AR9" s="621"/>
      <c r="AS9" s="621"/>
      <c r="AT9" s="621"/>
      <c r="AU9" s="621"/>
      <c r="AV9" s="621"/>
      <c r="AW9" s="621"/>
      <c r="AX9" s="621"/>
      <c r="AY9" s="621"/>
      <c r="AZ9" s="621"/>
      <c r="BA9" s="621"/>
      <c r="BB9" s="621"/>
      <c r="BC9" s="621"/>
      <c r="BD9" s="621"/>
      <c r="BE9" s="621"/>
      <c r="BF9" s="622"/>
      <c r="BG9" s="623">
        <v>160250935</v>
      </c>
      <c r="BH9" s="626"/>
      <c r="BI9" s="626"/>
      <c r="BJ9" s="626"/>
      <c r="BK9" s="626"/>
      <c r="BL9" s="626"/>
      <c r="BM9" s="626"/>
      <c r="BN9" s="627"/>
      <c r="BO9" s="685">
        <v>45.4</v>
      </c>
      <c r="BP9" s="685"/>
      <c r="BQ9" s="685"/>
      <c r="BR9" s="685"/>
      <c r="BS9" s="631" t="s">
        <v>138</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61402820</v>
      </c>
      <c r="CS9" s="626"/>
      <c r="CT9" s="626"/>
      <c r="CU9" s="626"/>
      <c r="CV9" s="626"/>
      <c r="CW9" s="626"/>
      <c r="CX9" s="626"/>
      <c r="CY9" s="627"/>
      <c r="CZ9" s="685">
        <v>8.6</v>
      </c>
      <c r="DA9" s="685"/>
      <c r="DB9" s="685"/>
      <c r="DC9" s="685"/>
      <c r="DD9" s="631">
        <v>5706749</v>
      </c>
      <c r="DE9" s="626"/>
      <c r="DF9" s="626"/>
      <c r="DG9" s="626"/>
      <c r="DH9" s="626"/>
      <c r="DI9" s="626"/>
      <c r="DJ9" s="626"/>
      <c r="DK9" s="626"/>
      <c r="DL9" s="626"/>
      <c r="DM9" s="626"/>
      <c r="DN9" s="626"/>
      <c r="DO9" s="626"/>
      <c r="DP9" s="627"/>
      <c r="DQ9" s="631">
        <v>47202156</v>
      </c>
      <c r="DR9" s="626"/>
      <c r="DS9" s="626"/>
      <c r="DT9" s="626"/>
      <c r="DU9" s="626"/>
      <c r="DV9" s="626"/>
      <c r="DW9" s="626"/>
      <c r="DX9" s="626"/>
      <c r="DY9" s="626"/>
      <c r="DZ9" s="626"/>
      <c r="EA9" s="626"/>
      <c r="EB9" s="626"/>
      <c r="EC9" s="666"/>
    </row>
    <row r="10" spans="2:143" ht="11.25" customHeight="1" x14ac:dyDescent="0.2">
      <c r="B10" s="620" t="s">
        <v>243</v>
      </c>
      <c r="C10" s="621"/>
      <c r="D10" s="621"/>
      <c r="E10" s="621"/>
      <c r="F10" s="621"/>
      <c r="G10" s="621"/>
      <c r="H10" s="621"/>
      <c r="I10" s="621"/>
      <c r="J10" s="621"/>
      <c r="K10" s="621"/>
      <c r="L10" s="621"/>
      <c r="M10" s="621"/>
      <c r="N10" s="621"/>
      <c r="O10" s="621"/>
      <c r="P10" s="621"/>
      <c r="Q10" s="622"/>
      <c r="R10" s="623">
        <v>334133</v>
      </c>
      <c r="S10" s="626"/>
      <c r="T10" s="626"/>
      <c r="U10" s="626"/>
      <c r="V10" s="626"/>
      <c r="W10" s="626"/>
      <c r="X10" s="626"/>
      <c r="Y10" s="627"/>
      <c r="Z10" s="685">
        <v>0</v>
      </c>
      <c r="AA10" s="685"/>
      <c r="AB10" s="685"/>
      <c r="AC10" s="685"/>
      <c r="AD10" s="686">
        <v>334133</v>
      </c>
      <c r="AE10" s="686"/>
      <c r="AF10" s="686"/>
      <c r="AG10" s="686"/>
      <c r="AH10" s="686"/>
      <c r="AI10" s="686"/>
      <c r="AJ10" s="686"/>
      <c r="AK10" s="686"/>
      <c r="AL10" s="628">
        <v>0.1</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4224824</v>
      </c>
      <c r="BH10" s="626"/>
      <c r="BI10" s="626"/>
      <c r="BJ10" s="626"/>
      <c r="BK10" s="626"/>
      <c r="BL10" s="626"/>
      <c r="BM10" s="626"/>
      <c r="BN10" s="627"/>
      <c r="BO10" s="685">
        <v>1.2</v>
      </c>
      <c r="BP10" s="685"/>
      <c r="BQ10" s="685"/>
      <c r="BR10" s="685"/>
      <c r="BS10" s="631" t="s">
        <v>138</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565043</v>
      </c>
      <c r="CS10" s="626"/>
      <c r="CT10" s="626"/>
      <c r="CU10" s="626"/>
      <c r="CV10" s="626"/>
      <c r="CW10" s="626"/>
      <c r="CX10" s="626"/>
      <c r="CY10" s="627"/>
      <c r="CZ10" s="685">
        <v>0.1</v>
      </c>
      <c r="DA10" s="685"/>
      <c r="DB10" s="685"/>
      <c r="DC10" s="685"/>
      <c r="DD10" s="631">
        <v>10761</v>
      </c>
      <c r="DE10" s="626"/>
      <c r="DF10" s="626"/>
      <c r="DG10" s="626"/>
      <c r="DH10" s="626"/>
      <c r="DI10" s="626"/>
      <c r="DJ10" s="626"/>
      <c r="DK10" s="626"/>
      <c r="DL10" s="626"/>
      <c r="DM10" s="626"/>
      <c r="DN10" s="626"/>
      <c r="DO10" s="626"/>
      <c r="DP10" s="627"/>
      <c r="DQ10" s="631">
        <v>317843</v>
      </c>
      <c r="DR10" s="626"/>
      <c r="DS10" s="626"/>
      <c r="DT10" s="626"/>
      <c r="DU10" s="626"/>
      <c r="DV10" s="626"/>
      <c r="DW10" s="626"/>
      <c r="DX10" s="626"/>
      <c r="DY10" s="626"/>
      <c r="DZ10" s="626"/>
      <c r="EA10" s="626"/>
      <c r="EB10" s="626"/>
      <c r="EC10" s="666"/>
    </row>
    <row r="11" spans="2:143" ht="11.25" customHeight="1" x14ac:dyDescent="0.2">
      <c r="B11" s="620" t="s">
        <v>246</v>
      </c>
      <c r="C11" s="621"/>
      <c r="D11" s="621"/>
      <c r="E11" s="621"/>
      <c r="F11" s="621"/>
      <c r="G11" s="621"/>
      <c r="H11" s="621"/>
      <c r="I11" s="621"/>
      <c r="J11" s="621"/>
      <c r="K11" s="621"/>
      <c r="L11" s="621"/>
      <c r="M11" s="621"/>
      <c r="N11" s="621"/>
      <c r="O11" s="621"/>
      <c r="P11" s="621"/>
      <c r="Q11" s="622"/>
      <c r="R11" s="623">
        <v>5343387</v>
      </c>
      <c r="S11" s="626"/>
      <c r="T11" s="626"/>
      <c r="U11" s="626"/>
      <c r="V11" s="626"/>
      <c r="W11" s="626"/>
      <c r="X11" s="626"/>
      <c r="Y11" s="627"/>
      <c r="Z11" s="685">
        <v>0.7</v>
      </c>
      <c r="AA11" s="685"/>
      <c r="AB11" s="685"/>
      <c r="AC11" s="685"/>
      <c r="AD11" s="686">
        <v>5343387</v>
      </c>
      <c r="AE11" s="686"/>
      <c r="AF11" s="686"/>
      <c r="AG11" s="686"/>
      <c r="AH11" s="686"/>
      <c r="AI11" s="686"/>
      <c r="AJ11" s="686"/>
      <c r="AK11" s="686"/>
      <c r="AL11" s="628">
        <v>1.4</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17611136</v>
      </c>
      <c r="BH11" s="626"/>
      <c r="BI11" s="626"/>
      <c r="BJ11" s="626"/>
      <c r="BK11" s="626"/>
      <c r="BL11" s="626"/>
      <c r="BM11" s="626"/>
      <c r="BN11" s="627"/>
      <c r="BO11" s="685">
        <v>5</v>
      </c>
      <c r="BP11" s="685"/>
      <c r="BQ11" s="685"/>
      <c r="BR11" s="685"/>
      <c r="BS11" s="631">
        <v>2336472</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483014</v>
      </c>
      <c r="CS11" s="626"/>
      <c r="CT11" s="626"/>
      <c r="CU11" s="626"/>
      <c r="CV11" s="626"/>
      <c r="CW11" s="626"/>
      <c r="CX11" s="626"/>
      <c r="CY11" s="627"/>
      <c r="CZ11" s="685">
        <v>0.1</v>
      </c>
      <c r="DA11" s="685"/>
      <c r="DB11" s="685"/>
      <c r="DC11" s="685"/>
      <c r="DD11" s="631">
        <v>15081</v>
      </c>
      <c r="DE11" s="626"/>
      <c r="DF11" s="626"/>
      <c r="DG11" s="626"/>
      <c r="DH11" s="626"/>
      <c r="DI11" s="626"/>
      <c r="DJ11" s="626"/>
      <c r="DK11" s="626"/>
      <c r="DL11" s="626"/>
      <c r="DM11" s="626"/>
      <c r="DN11" s="626"/>
      <c r="DO11" s="626"/>
      <c r="DP11" s="627"/>
      <c r="DQ11" s="631">
        <v>473780</v>
      </c>
      <c r="DR11" s="626"/>
      <c r="DS11" s="626"/>
      <c r="DT11" s="626"/>
      <c r="DU11" s="626"/>
      <c r="DV11" s="626"/>
      <c r="DW11" s="626"/>
      <c r="DX11" s="626"/>
      <c r="DY11" s="626"/>
      <c r="DZ11" s="626"/>
      <c r="EA11" s="626"/>
      <c r="EB11" s="626"/>
      <c r="EC11" s="666"/>
    </row>
    <row r="12" spans="2:143" ht="11.25" customHeight="1" x14ac:dyDescent="0.2">
      <c r="B12" s="620" t="s">
        <v>249</v>
      </c>
      <c r="C12" s="621"/>
      <c r="D12" s="621"/>
      <c r="E12" s="621"/>
      <c r="F12" s="621"/>
      <c r="G12" s="621"/>
      <c r="H12" s="621"/>
      <c r="I12" s="621"/>
      <c r="J12" s="621"/>
      <c r="K12" s="621"/>
      <c r="L12" s="621"/>
      <c r="M12" s="621"/>
      <c r="N12" s="621"/>
      <c r="O12" s="621"/>
      <c r="P12" s="621"/>
      <c r="Q12" s="622"/>
      <c r="R12" s="623">
        <v>25565846</v>
      </c>
      <c r="S12" s="626"/>
      <c r="T12" s="626"/>
      <c r="U12" s="626"/>
      <c r="V12" s="626"/>
      <c r="W12" s="626"/>
      <c r="X12" s="626"/>
      <c r="Y12" s="627"/>
      <c r="Z12" s="685">
        <v>3.6</v>
      </c>
      <c r="AA12" s="685"/>
      <c r="AB12" s="685"/>
      <c r="AC12" s="685"/>
      <c r="AD12" s="686">
        <v>25565846</v>
      </c>
      <c r="AE12" s="686"/>
      <c r="AF12" s="686"/>
      <c r="AG12" s="686"/>
      <c r="AH12" s="686"/>
      <c r="AI12" s="686"/>
      <c r="AJ12" s="686"/>
      <c r="AK12" s="686"/>
      <c r="AL12" s="628">
        <v>6.8</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123804111</v>
      </c>
      <c r="BH12" s="626"/>
      <c r="BI12" s="626"/>
      <c r="BJ12" s="626"/>
      <c r="BK12" s="626"/>
      <c r="BL12" s="626"/>
      <c r="BM12" s="626"/>
      <c r="BN12" s="627"/>
      <c r="BO12" s="685">
        <v>35.1</v>
      </c>
      <c r="BP12" s="685"/>
      <c r="BQ12" s="685"/>
      <c r="BR12" s="685"/>
      <c r="BS12" s="631" t="s">
        <v>233</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28101653</v>
      </c>
      <c r="CS12" s="626"/>
      <c r="CT12" s="626"/>
      <c r="CU12" s="626"/>
      <c r="CV12" s="626"/>
      <c r="CW12" s="626"/>
      <c r="CX12" s="626"/>
      <c r="CY12" s="627"/>
      <c r="CZ12" s="685">
        <v>3.9</v>
      </c>
      <c r="DA12" s="685"/>
      <c r="DB12" s="685"/>
      <c r="DC12" s="685"/>
      <c r="DD12" s="631">
        <v>3622821</v>
      </c>
      <c r="DE12" s="626"/>
      <c r="DF12" s="626"/>
      <c r="DG12" s="626"/>
      <c r="DH12" s="626"/>
      <c r="DI12" s="626"/>
      <c r="DJ12" s="626"/>
      <c r="DK12" s="626"/>
      <c r="DL12" s="626"/>
      <c r="DM12" s="626"/>
      <c r="DN12" s="626"/>
      <c r="DO12" s="626"/>
      <c r="DP12" s="627"/>
      <c r="DQ12" s="631">
        <v>3516236</v>
      </c>
      <c r="DR12" s="626"/>
      <c r="DS12" s="626"/>
      <c r="DT12" s="626"/>
      <c r="DU12" s="626"/>
      <c r="DV12" s="626"/>
      <c r="DW12" s="626"/>
      <c r="DX12" s="626"/>
      <c r="DY12" s="626"/>
      <c r="DZ12" s="626"/>
      <c r="EA12" s="626"/>
      <c r="EB12" s="626"/>
      <c r="EC12" s="666"/>
    </row>
    <row r="13" spans="2:143" ht="11.25" customHeight="1" x14ac:dyDescent="0.2">
      <c r="B13" s="620" t="s">
        <v>252</v>
      </c>
      <c r="C13" s="621"/>
      <c r="D13" s="621"/>
      <c r="E13" s="621"/>
      <c r="F13" s="621"/>
      <c r="G13" s="621"/>
      <c r="H13" s="621"/>
      <c r="I13" s="621"/>
      <c r="J13" s="621"/>
      <c r="K13" s="621"/>
      <c r="L13" s="621"/>
      <c r="M13" s="621"/>
      <c r="N13" s="621"/>
      <c r="O13" s="621"/>
      <c r="P13" s="621"/>
      <c r="Q13" s="622"/>
      <c r="R13" s="623">
        <v>35636</v>
      </c>
      <c r="S13" s="626"/>
      <c r="T13" s="626"/>
      <c r="U13" s="626"/>
      <c r="V13" s="626"/>
      <c r="W13" s="626"/>
      <c r="X13" s="626"/>
      <c r="Y13" s="627"/>
      <c r="Z13" s="685">
        <v>0</v>
      </c>
      <c r="AA13" s="685"/>
      <c r="AB13" s="685"/>
      <c r="AC13" s="685"/>
      <c r="AD13" s="686">
        <v>35636</v>
      </c>
      <c r="AE13" s="686"/>
      <c r="AF13" s="686"/>
      <c r="AG13" s="686"/>
      <c r="AH13" s="686"/>
      <c r="AI13" s="686"/>
      <c r="AJ13" s="686"/>
      <c r="AK13" s="686"/>
      <c r="AL13" s="628">
        <v>0</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123478060</v>
      </c>
      <c r="BH13" s="626"/>
      <c r="BI13" s="626"/>
      <c r="BJ13" s="626"/>
      <c r="BK13" s="626"/>
      <c r="BL13" s="626"/>
      <c r="BM13" s="626"/>
      <c r="BN13" s="627"/>
      <c r="BO13" s="685">
        <v>35</v>
      </c>
      <c r="BP13" s="685"/>
      <c r="BQ13" s="685"/>
      <c r="BR13" s="685"/>
      <c r="BS13" s="631" t="s">
        <v>138</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91835496</v>
      </c>
      <c r="CS13" s="626"/>
      <c r="CT13" s="626"/>
      <c r="CU13" s="626"/>
      <c r="CV13" s="626"/>
      <c r="CW13" s="626"/>
      <c r="CX13" s="626"/>
      <c r="CY13" s="627"/>
      <c r="CZ13" s="685">
        <v>12.9</v>
      </c>
      <c r="DA13" s="685"/>
      <c r="DB13" s="685"/>
      <c r="DC13" s="685"/>
      <c r="DD13" s="631">
        <v>53220959</v>
      </c>
      <c r="DE13" s="626"/>
      <c r="DF13" s="626"/>
      <c r="DG13" s="626"/>
      <c r="DH13" s="626"/>
      <c r="DI13" s="626"/>
      <c r="DJ13" s="626"/>
      <c r="DK13" s="626"/>
      <c r="DL13" s="626"/>
      <c r="DM13" s="626"/>
      <c r="DN13" s="626"/>
      <c r="DO13" s="626"/>
      <c r="DP13" s="627"/>
      <c r="DQ13" s="631">
        <v>41903598</v>
      </c>
      <c r="DR13" s="626"/>
      <c r="DS13" s="626"/>
      <c r="DT13" s="626"/>
      <c r="DU13" s="626"/>
      <c r="DV13" s="626"/>
      <c r="DW13" s="626"/>
      <c r="DX13" s="626"/>
      <c r="DY13" s="626"/>
      <c r="DZ13" s="626"/>
      <c r="EA13" s="626"/>
      <c r="EB13" s="626"/>
      <c r="EC13" s="666"/>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138</v>
      </c>
      <c r="S14" s="626"/>
      <c r="T14" s="626"/>
      <c r="U14" s="626"/>
      <c r="V14" s="626"/>
      <c r="W14" s="626"/>
      <c r="X14" s="626"/>
      <c r="Y14" s="627"/>
      <c r="Z14" s="685" t="s">
        <v>233</v>
      </c>
      <c r="AA14" s="685"/>
      <c r="AB14" s="685"/>
      <c r="AC14" s="685"/>
      <c r="AD14" s="686" t="s">
        <v>138</v>
      </c>
      <c r="AE14" s="686"/>
      <c r="AF14" s="686"/>
      <c r="AG14" s="686"/>
      <c r="AH14" s="686"/>
      <c r="AI14" s="686"/>
      <c r="AJ14" s="686"/>
      <c r="AK14" s="686"/>
      <c r="AL14" s="628" t="s">
        <v>138</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811356</v>
      </c>
      <c r="BH14" s="626"/>
      <c r="BI14" s="626"/>
      <c r="BJ14" s="626"/>
      <c r="BK14" s="626"/>
      <c r="BL14" s="626"/>
      <c r="BM14" s="626"/>
      <c r="BN14" s="627"/>
      <c r="BO14" s="685">
        <v>0.2</v>
      </c>
      <c r="BP14" s="685"/>
      <c r="BQ14" s="685"/>
      <c r="BR14" s="685"/>
      <c r="BS14" s="631" t="s">
        <v>138</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18196407</v>
      </c>
      <c r="CS14" s="626"/>
      <c r="CT14" s="626"/>
      <c r="CU14" s="626"/>
      <c r="CV14" s="626"/>
      <c r="CW14" s="626"/>
      <c r="CX14" s="626"/>
      <c r="CY14" s="627"/>
      <c r="CZ14" s="685">
        <v>2.6</v>
      </c>
      <c r="DA14" s="685"/>
      <c r="DB14" s="685"/>
      <c r="DC14" s="685"/>
      <c r="DD14" s="631">
        <v>3177351</v>
      </c>
      <c r="DE14" s="626"/>
      <c r="DF14" s="626"/>
      <c r="DG14" s="626"/>
      <c r="DH14" s="626"/>
      <c r="DI14" s="626"/>
      <c r="DJ14" s="626"/>
      <c r="DK14" s="626"/>
      <c r="DL14" s="626"/>
      <c r="DM14" s="626"/>
      <c r="DN14" s="626"/>
      <c r="DO14" s="626"/>
      <c r="DP14" s="627"/>
      <c r="DQ14" s="631">
        <v>15143364</v>
      </c>
      <c r="DR14" s="626"/>
      <c r="DS14" s="626"/>
      <c r="DT14" s="626"/>
      <c r="DU14" s="626"/>
      <c r="DV14" s="626"/>
      <c r="DW14" s="626"/>
      <c r="DX14" s="626"/>
      <c r="DY14" s="626"/>
      <c r="DZ14" s="626"/>
      <c r="EA14" s="626"/>
      <c r="EB14" s="626"/>
      <c r="EC14" s="666"/>
    </row>
    <row r="15" spans="2:143" ht="11.25" customHeight="1" x14ac:dyDescent="0.2">
      <c r="B15" s="620" t="s">
        <v>258</v>
      </c>
      <c r="C15" s="621"/>
      <c r="D15" s="621"/>
      <c r="E15" s="621"/>
      <c r="F15" s="621"/>
      <c r="G15" s="621"/>
      <c r="H15" s="621"/>
      <c r="I15" s="621"/>
      <c r="J15" s="621"/>
      <c r="K15" s="621"/>
      <c r="L15" s="621"/>
      <c r="M15" s="621"/>
      <c r="N15" s="621"/>
      <c r="O15" s="621"/>
      <c r="P15" s="621"/>
      <c r="Q15" s="622"/>
      <c r="R15" s="623">
        <v>1647486</v>
      </c>
      <c r="S15" s="626"/>
      <c r="T15" s="626"/>
      <c r="U15" s="626"/>
      <c r="V15" s="626"/>
      <c r="W15" s="626"/>
      <c r="X15" s="626"/>
      <c r="Y15" s="627"/>
      <c r="Z15" s="685">
        <v>0.2</v>
      </c>
      <c r="AA15" s="685"/>
      <c r="AB15" s="685"/>
      <c r="AC15" s="685"/>
      <c r="AD15" s="686">
        <v>1647486</v>
      </c>
      <c r="AE15" s="686"/>
      <c r="AF15" s="686"/>
      <c r="AG15" s="686"/>
      <c r="AH15" s="686"/>
      <c r="AI15" s="686"/>
      <c r="AJ15" s="686"/>
      <c r="AK15" s="686"/>
      <c r="AL15" s="628">
        <v>0.4</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8760207</v>
      </c>
      <c r="BH15" s="626"/>
      <c r="BI15" s="626"/>
      <c r="BJ15" s="626"/>
      <c r="BK15" s="626"/>
      <c r="BL15" s="626"/>
      <c r="BM15" s="626"/>
      <c r="BN15" s="627"/>
      <c r="BO15" s="685">
        <v>2.5</v>
      </c>
      <c r="BP15" s="685"/>
      <c r="BQ15" s="685"/>
      <c r="BR15" s="685"/>
      <c r="BS15" s="631" t="s">
        <v>233</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112551489</v>
      </c>
      <c r="CS15" s="626"/>
      <c r="CT15" s="626"/>
      <c r="CU15" s="626"/>
      <c r="CV15" s="626"/>
      <c r="CW15" s="626"/>
      <c r="CX15" s="626"/>
      <c r="CY15" s="627"/>
      <c r="CZ15" s="685">
        <v>15.8</v>
      </c>
      <c r="DA15" s="685"/>
      <c r="DB15" s="685"/>
      <c r="DC15" s="685"/>
      <c r="DD15" s="631">
        <v>20113251</v>
      </c>
      <c r="DE15" s="626"/>
      <c r="DF15" s="626"/>
      <c r="DG15" s="626"/>
      <c r="DH15" s="626"/>
      <c r="DI15" s="626"/>
      <c r="DJ15" s="626"/>
      <c r="DK15" s="626"/>
      <c r="DL15" s="626"/>
      <c r="DM15" s="626"/>
      <c r="DN15" s="626"/>
      <c r="DO15" s="626"/>
      <c r="DP15" s="627"/>
      <c r="DQ15" s="631">
        <v>82058884</v>
      </c>
      <c r="DR15" s="626"/>
      <c r="DS15" s="626"/>
      <c r="DT15" s="626"/>
      <c r="DU15" s="626"/>
      <c r="DV15" s="626"/>
      <c r="DW15" s="626"/>
      <c r="DX15" s="626"/>
      <c r="DY15" s="626"/>
      <c r="DZ15" s="626"/>
      <c r="EA15" s="626"/>
      <c r="EB15" s="626"/>
      <c r="EC15" s="666"/>
    </row>
    <row r="16" spans="2:143" ht="11.25" customHeight="1" x14ac:dyDescent="0.2">
      <c r="B16" s="620" t="s">
        <v>261</v>
      </c>
      <c r="C16" s="621"/>
      <c r="D16" s="621"/>
      <c r="E16" s="621"/>
      <c r="F16" s="621"/>
      <c r="G16" s="621"/>
      <c r="H16" s="621"/>
      <c r="I16" s="621"/>
      <c r="J16" s="621"/>
      <c r="K16" s="621"/>
      <c r="L16" s="621"/>
      <c r="M16" s="621"/>
      <c r="N16" s="621"/>
      <c r="O16" s="621"/>
      <c r="P16" s="621"/>
      <c r="Q16" s="622"/>
      <c r="R16" s="623">
        <v>4005868</v>
      </c>
      <c r="S16" s="626"/>
      <c r="T16" s="626"/>
      <c r="U16" s="626"/>
      <c r="V16" s="626"/>
      <c r="W16" s="626"/>
      <c r="X16" s="626"/>
      <c r="Y16" s="627"/>
      <c r="Z16" s="685">
        <v>0.6</v>
      </c>
      <c r="AA16" s="685"/>
      <c r="AB16" s="685"/>
      <c r="AC16" s="685"/>
      <c r="AD16" s="686">
        <v>4005868</v>
      </c>
      <c r="AE16" s="686"/>
      <c r="AF16" s="686"/>
      <c r="AG16" s="686"/>
      <c r="AH16" s="686"/>
      <c r="AI16" s="686"/>
      <c r="AJ16" s="686"/>
      <c r="AK16" s="686"/>
      <c r="AL16" s="628">
        <v>1.1000000000000001</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138</v>
      </c>
      <c r="BH16" s="626"/>
      <c r="BI16" s="626"/>
      <c r="BJ16" s="626"/>
      <c r="BK16" s="626"/>
      <c r="BL16" s="626"/>
      <c r="BM16" s="626"/>
      <c r="BN16" s="627"/>
      <c r="BO16" s="685" t="s">
        <v>138</v>
      </c>
      <c r="BP16" s="685"/>
      <c r="BQ16" s="685"/>
      <c r="BR16" s="685"/>
      <c r="BS16" s="631" t="s">
        <v>233</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t="s">
        <v>138</v>
      </c>
      <c r="CS16" s="626"/>
      <c r="CT16" s="626"/>
      <c r="CU16" s="626"/>
      <c r="CV16" s="626"/>
      <c r="CW16" s="626"/>
      <c r="CX16" s="626"/>
      <c r="CY16" s="627"/>
      <c r="CZ16" s="685" t="s">
        <v>138</v>
      </c>
      <c r="DA16" s="685"/>
      <c r="DB16" s="685"/>
      <c r="DC16" s="685"/>
      <c r="DD16" s="631" t="s">
        <v>233</v>
      </c>
      <c r="DE16" s="626"/>
      <c r="DF16" s="626"/>
      <c r="DG16" s="626"/>
      <c r="DH16" s="626"/>
      <c r="DI16" s="626"/>
      <c r="DJ16" s="626"/>
      <c r="DK16" s="626"/>
      <c r="DL16" s="626"/>
      <c r="DM16" s="626"/>
      <c r="DN16" s="626"/>
      <c r="DO16" s="626"/>
      <c r="DP16" s="627"/>
      <c r="DQ16" s="631" t="s">
        <v>138</v>
      </c>
      <c r="DR16" s="626"/>
      <c r="DS16" s="626"/>
      <c r="DT16" s="626"/>
      <c r="DU16" s="626"/>
      <c r="DV16" s="626"/>
      <c r="DW16" s="626"/>
      <c r="DX16" s="626"/>
      <c r="DY16" s="626"/>
      <c r="DZ16" s="626"/>
      <c r="EA16" s="626"/>
      <c r="EB16" s="626"/>
      <c r="EC16" s="666"/>
    </row>
    <row r="17" spans="2:133" ht="11.25" customHeight="1" x14ac:dyDescent="0.2">
      <c r="B17" s="620" t="s">
        <v>264</v>
      </c>
      <c r="C17" s="621"/>
      <c r="D17" s="621"/>
      <c r="E17" s="621"/>
      <c r="F17" s="621"/>
      <c r="G17" s="621"/>
      <c r="H17" s="621"/>
      <c r="I17" s="621"/>
      <c r="J17" s="621"/>
      <c r="K17" s="621"/>
      <c r="L17" s="621"/>
      <c r="M17" s="621"/>
      <c r="N17" s="621"/>
      <c r="O17" s="621"/>
      <c r="P17" s="621"/>
      <c r="Q17" s="622"/>
      <c r="R17" s="623">
        <v>1677384</v>
      </c>
      <c r="S17" s="626"/>
      <c r="T17" s="626"/>
      <c r="U17" s="626"/>
      <c r="V17" s="626"/>
      <c r="W17" s="626"/>
      <c r="X17" s="626"/>
      <c r="Y17" s="627"/>
      <c r="Z17" s="685">
        <v>0.2</v>
      </c>
      <c r="AA17" s="685"/>
      <c r="AB17" s="685"/>
      <c r="AC17" s="685"/>
      <c r="AD17" s="686">
        <v>1677384</v>
      </c>
      <c r="AE17" s="686"/>
      <c r="AF17" s="686"/>
      <c r="AG17" s="686"/>
      <c r="AH17" s="686"/>
      <c r="AI17" s="686"/>
      <c r="AJ17" s="686"/>
      <c r="AK17" s="686"/>
      <c r="AL17" s="628">
        <v>0.4</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233</v>
      </c>
      <c r="BH17" s="626"/>
      <c r="BI17" s="626"/>
      <c r="BJ17" s="626"/>
      <c r="BK17" s="626"/>
      <c r="BL17" s="626"/>
      <c r="BM17" s="626"/>
      <c r="BN17" s="627"/>
      <c r="BO17" s="685" t="s">
        <v>233</v>
      </c>
      <c r="BP17" s="685"/>
      <c r="BQ17" s="685"/>
      <c r="BR17" s="685"/>
      <c r="BS17" s="631" t="s">
        <v>138</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73099776</v>
      </c>
      <c r="CS17" s="626"/>
      <c r="CT17" s="626"/>
      <c r="CU17" s="626"/>
      <c r="CV17" s="626"/>
      <c r="CW17" s="626"/>
      <c r="CX17" s="626"/>
      <c r="CY17" s="627"/>
      <c r="CZ17" s="685">
        <v>10.3</v>
      </c>
      <c r="DA17" s="685"/>
      <c r="DB17" s="685"/>
      <c r="DC17" s="685"/>
      <c r="DD17" s="631" t="s">
        <v>138</v>
      </c>
      <c r="DE17" s="626"/>
      <c r="DF17" s="626"/>
      <c r="DG17" s="626"/>
      <c r="DH17" s="626"/>
      <c r="DI17" s="626"/>
      <c r="DJ17" s="626"/>
      <c r="DK17" s="626"/>
      <c r="DL17" s="626"/>
      <c r="DM17" s="626"/>
      <c r="DN17" s="626"/>
      <c r="DO17" s="626"/>
      <c r="DP17" s="627"/>
      <c r="DQ17" s="631">
        <v>70013270</v>
      </c>
      <c r="DR17" s="626"/>
      <c r="DS17" s="626"/>
      <c r="DT17" s="626"/>
      <c r="DU17" s="626"/>
      <c r="DV17" s="626"/>
      <c r="DW17" s="626"/>
      <c r="DX17" s="626"/>
      <c r="DY17" s="626"/>
      <c r="DZ17" s="626"/>
      <c r="EA17" s="626"/>
      <c r="EB17" s="626"/>
      <c r="EC17" s="666"/>
    </row>
    <row r="18" spans="2:133" ht="11.25" customHeight="1" x14ac:dyDescent="0.2">
      <c r="B18" s="620" t="s">
        <v>267</v>
      </c>
      <c r="C18" s="621"/>
      <c r="D18" s="621"/>
      <c r="E18" s="621"/>
      <c r="F18" s="621"/>
      <c r="G18" s="621"/>
      <c r="H18" s="621"/>
      <c r="I18" s="621"/>
      <c r="J18" s="621"/>
      <c r="K18" s="621"/>
      <c r="L18" s="621"/>
      <c r="M18" s="621"/>
      <c r="N18" s="621"/>
      <c r="O18" s="621"/>
      <c r="P18" s="621"/>
      <c r="Q18" s="622"/>
      <c r="R18" s="623">
        <v>268981</v>
      </c>
      <c r="S18" s="626"/>
      <c r="T18" s="626"/>
      <c r="U18" s="626"/>
      <c r="V18" s="626"/>
      <c r="W18" s="626"/>
      <c r="X18" s="626"/>
      <c r="Y18" s="627"/>
      <c r="Z18" s="685">
        <v>0</v>
      </c>
      <c r="AA18" s="685"/>
      <c r="AB18" s="685"/>
      <c r="AC18" s="685"/>
      <c r="AD18" s="686" t="s">
        <v>138</v>
      </c>
      <c r="AE18" s="686"/>
      <c r="AF18" s="686"/>
      <c r="AG18" s="686"/>
      <c r="AH18" s="686"/>
      <c r="AI18" s="686"/>
      <c r="AJ18" s="686"/>
      <c r="AK18" s="686"/>
      <c r="AL18" s="628" t="s">
        <v>233</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233</v>
      </c>
      <c r="BH18" s="626"/>
      <c r="BI18" s="626"/>
      <c r="BJ18" s="626"/>
      <c r="BK18" s="626"/>
      <c r="BL18" s="626"/>
      <c r="BM18" s="626"/>
      <c r="BN18" s="627"/>
      <c r="BO18" s="685" t="s">
        <v>138</v>
      </c>
      <c r="BP18" s="685"/>
      <c r="BQ18" s="685"/>
      <c r="BR18" s="685"/>
      <c r="BS18" s="631" t="s">
        <v>138</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v>1252094</v>
      </c>
      <c r="CS18" s="626"/>
      <c r="CT18" s="626"/>
      <c r="CU18" s="626"/>
      <c r="CV18" s="626"/>
      <c r="CW18" s="626"/>
      <c r="CX18" s="626"/>
      <c r="CY18" s="627"/>
      <c r="CZ18" s="685">
        <v>0.2</v>
      </c>
      <c r="DA18" s="685"/>
      <c r="DB18" s="685"/>
      <c r="DC18" s="685"/>
      <c r="DD18" s="631" t="s">
        <v>233</v>
      </c>
      <c r="DE18" s="626"/>
      <c r="DF18" s="626"/>
      <c r="DG18" s="626"/>
      <c r="DH18" s="626"/>
      <c r="DI18" s="626"/>
      <c r="DJ18" s="626"/>
      <c r="DK18" s="626"/>
      <c r="DL18" s="626"/>
      <c r="DM18" s="626"/>
      <c r="DN18" s="626"/>
      <c r="DO18" s="626"/>
      <c r="DP18" s="627"/>
      <c r="DQ18" s="631">
        <v>1252094</v>
      </c>
      <c r="DR18" s="626"/>
      <c r="DS18" s="626"/>
      <c r="DT18" s="626"/>
      <c r="DU18" s="626"/>
      <c r="DV18" s="626"/>
      <c r="DW18" s="626"/>
      <c r="DX18" s="626"/>
      <c r="DY18" s="626"/>
      <c r="DZ18" s="626"/>
      <c r="EA18" s="626"/>
      <c r="EB18" s="626"/>
      <c r="EC18" s="666"/>
    </row>
    <row r="19" spans="2:133" ht="11.25" customHeight="1" x14ac:dyDescent="0.2">
      <c r="B19" s="620" t="s">
        <v>270</v>
      </c>
      <c r="C19" s="621"/>
      <c r="D19" s="621"/>
      <c r="E19" s="621"/>
      <c r="F19" s="621"/>
      <c r="G19" s="621"/>
      <c r="H19" s="621"/>
      <c r="I19" s="621"/>
      <c r="J19" s="621"/>
      <c r="K19" s="621"/>
      <c r="L19" s="621"/>
      <c r="M19" s="621"/>
      <c r="N19" s="621"/>
      <c r="O19" s="621"/>
      <c r="P19" s="621"/>
      <c r="Q19" s="622"/>
      <c r="R19" s="623" t="s">
        <v>233</v>
      </c>
      <c r="S19" s="626"/>
      <c r="T19" s="626"/>
      <c r="U19" s="626"/>
      <c r="V19" s="626"/>
      <c r="W19" s="626"/>
      <c r="X19" s="626"/>
      <c r="Y19" s="627"/>
      <c r="Z19" s="685" t="s">
        <v>233</v>
      </c>
      <c r="AA19" s="685"/>
      <c r="AB19" s="685"/>
      <c r="AC19" s="685"/>
      <c r="AD19" s="686" t="s">
        <v>233</v>
      </c>
      <c r="AE19" s="686"/>
      <c r="AF19" s="686"/>
      <c r="AG19" s="686"/>
      <c r="AH19" s="686"/>
      <c r="AI19" s="686"/>
      <c r="AJ19" s="686"/>
      <c r="AK19" s="686"/>
      <c r="AL19" s="628" t="s">
        <v>138</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34767954</v>
      </c>
      <c r="BH19" s="626"/>
      <c r="BI19" s="626"/>
      <c r="BJ19" s="626"/>
      <c r="BK19" s="626"/>
      <c r="BL19" s="626"/>
      <c r="BM19" s="626"/>
      <c r="BN19" s="627"/>
      <c r="BO19" s="685">
        <v>9.8000000000000007</v>
      </c>
      <c r="BP19" s="685"/>
      <c r="BQ19" s="685"/>
      <c r="BR19" s="685"/>
      <c r="BS19" s="631" t="s">
        <v>138</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233</v>
      </c>
      <c r="CS19" s="626"/>
      <c r="CT19" s="626"/>
      <c r="CU19" s="626"/>
      <c r="CV19" s="626"/>
      <c r="CW19" s="626"/>
      <c r="CX19" s="626"/>
      <c r="CY19" s="627"/>
      <c r="CZ19" s="685" t="s">
        <v>233</v>
      </c>
      <c r="DA19" s="685"/>
      <c r="DB19" s="685"/>
      <c r="DC19" s="685"/>
      <c r="DD19" s="631" t="s">
        <v>138</v>
      </c>
      <c r="DE19" s="626"/>
      <c r="DF19" s="626"/>
      <c r="DG19" s="626"/>
      <c r="DH19" s="626"/>
      <c r="DI19" s="626"/>
      <c r="DJ19" s="626"/>
      <c r="DK19" s="626"/>
      <c r="DL19" s="626"/>
      <c r="DM19" s="626"/>
      <c r="DN19" s="626"/>
      <c r="DO19" s="626"/>
      <c r="DP19" s="627"/>
      <c r="DQ19" s="631" t="s">
        <v>233</v>
      </c>
      <c r="DR19" s="626"/>
      <c r="DS19" s="626"/>
      <c r="DT19" s="626"/>
      <c r="DU19" s="626"/>
      <c r="DV19" s="626"/>
      <c r="DW19" s="626"/>
      <c r="DX19" s="626"/>
      <c r="DY19" s="626"/>
      <c r="DZ19" s="626"/>
      <c r="EA19" s="626"/>
      <c r="EB19" s="626"/>
      <c r="EC19" s="666"/>
    </row>
    <row r="20" spans="2:133" ht="11.25" customHeight="1" x14ac:dyDescent="0.2">
      <c r="B20" s="620" t="s">
        <v>273</v>
      </c>
      <c r="C20" s="621"/>
      <c r="D20" s="621"/>
      <c r="E20" s="621"/>
      <c r="F20" s="621"/>
      <c r="G20" s="621"/>
      <c r="H20" s="621"/>
      <c r="I20" s="621"/>
      <c r="J20" s="621"/>
      <c r="K20" s="621"/>
      <c r="L20" s="621"/>
      <c r="M20" s="621"/>
      <c r="N20" s="621"/>
      <c r="O20" s="621"/>
      <c r="P20" s="621"/>
      <c r="Q20" s="622"/>
      <c r="R20" s="623">
        <v>267867</v>
      </c>
      <c r="S20" s="626"/>
      <c r="T20" s="626"/>
      <c r="U20" s="626"/>
      <c r="V20" s="626"/>
      <c r="W20" s="626"/>
      <c r="X20" s="626"/>
      <c r="Y20" s="627"/>
      <c r="Z20" s="685">
        <v>0</v>
      </c>
      <c r="AA20" s="685"/>
      <c r="AB20" s="685"/>
      <c r="AC20" s="685"/>
      <c r="AD20" s="686" t="s">
        <v>233</v>
      </c>
      <c r="AE20" s="686"/>
      <c r="AF20" s="686"/>
      <c r="AG20" s="686"/>
      <c r="AH20" s="686"/>
      <c r="AI20" s="686"/>
      <c r="AJ20" s="686"/>
      <c r="AK20" s="686"/>
      <c r="AL20" s="628" t="s">
        <v>233</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34767954</v>
      </c>
      <c r="BH20" s="626"/>
      <c r="BI20" s="626"/>
      <c r="BJ20" s="626"/>
      <c r="BK20" s="626"/>
      <c r="BL20" s="626"/>
      <c r="BM20" s="626"/>
      <c r="BN20" s="627"/>
      <c r="BO20" s="685">
        <v>9.8000000000000007</v>
      </c>
      <c r="BP20" s="685"/>
      <c r="BQ20" s="685"/>
      <c r="BR20" s="685"/>
      <c r="BS20" s="631" t="s">
        <v>138</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712401058</v>
      </c>
      <c r="CS20" s="626"/>
      <c r="CT20" s="626"/>
      <c r="CU20" s="626"/>
      <c r="CV20" s="626"/>
      <c r="CW20" s="626"/>
      <c r="CX20" s="626"/>
      <c r="CY20" s="627"/>
      <c r="CZ20" s="685">
        <v>100</v>
      </c>
      <c r="DA20" s="685"/>
      <c r="DB20" s="685"/>
      <c r="DC20" s="685"/>
      <c r="DD20" s="631">
        <v>92466191</v>
      </c>
      <c r="DE20" s="626"/>
      <c r="DF20" s="626"/>
      <c r="DG20" s="626"/>
      <c r="DH20" s="626"/>
      <c r="DI20" s="626"/>
      <c r="DJ20" s="626"/>
      <c r="DK20" s="626"/>
      <c r="DL20" s="626"/>
      <c r="DM20" s="626"/>
      <c r="DN20" s="626"/>
      <c r="DO20" s="626"/>
      <c r="DP20" s="627"/>
      <c r="DQ20" s="631">
        <v>451837026</v>
      </c>
      <c r="DR20" s="626"/>
      <c r="DS20" s="626"/>
      <c r="DT20" s="626"/>
      <c r="DU20" s="626"/>
      <c r="DV20" s="626"/>
      <c r="DW20" s="626"/>
      <c r="DX20" s="626"/>
      <c r="DY20" s="626"/>
      <c r="DZ20" s="626"/>
      <c r="EA20" s="626"/>
      <c r="EB20" s="626"/>
      <c r="EC20" s="666"/>
    </row>
    <row r="21" spans="2:133" ht="11.25" customHeight="1" x14ac:dyDescent="0.2">
      <c r="B21" s="620" t="s">
        <v>276</v>
      </c>
      <c r="C21" s="621"/>
      <c r="D21" s="621"/>
      <c r="E21" s="621"/>
      <c r="F21" s="621"/>
      <c r="G21" s="621"/>
      <c r="H21" s="621"/>
      <c r="I21" s="621"/>
      <c r="J21" s="621"/>
      <c r="K21" s="621"/>
      <c r="L21" s="621"/>
      <c r="M21" s="621"/>
      <c r="N21" s="621"/>
      <c r="O21" s="621"/>
      <c r="P21" s="621"/>
      <c r="Q21" s="622"/>
      <c r="R21" s="623">
        <v>1114</v>
      </c>
      <c r="S21" s="626"/>
      <c r="T21" s="626"/>
      <c r="U21" s="626"/>
      <c r="V21" s="626"/>
      <c r="W21" s="626"/>
      <c r="X21" s="626"/>
      <c r="Y21" s="627"/>
      <c r="Z21" s="685">
        <v>0</v>
      </c>
      <c r="AA21" s="685"/>
      <c r="AB21" s="685"/>
      <c r="AC21" s="685"/>
      <c r="AD21" s="686" t="s">
        <v>138</v>
      </c>
      <c r="AE21" s="686"/>
      <c r="AF21" s="686"/>
      <c r="AG21" s="686"/>
      <c r="AH21" s="686"/>
      <c r="AI21" s="686"/>
      <c r="AJ21" s="686"/>
      <c r="AK21" s="686"/>
      <c r="AL21" s="628" t="s">
        <v>138</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3407</v>
      </c>
      <c r="BH21" s="626"/>
      <c r="BI21" s="626"/>
      <c r="BJ21" s="626"/>
      <c r="BK21" s="626"/>
      <c r="BL21" s="626"/>
      <c r="BM21" s="626"/>
      <c r="BN21" s="627"/>
      <c r="BO21" s="685">
        <v>0</v>
      </c>
      <c r="BP21" s="685"/>
      <c r="BQ21" s="685"/>
      <c r="BR21" s="685"/>
      <c r="BS21" s="631" t="s">
        <v>138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278</v>
      </c>
      <c r="C22" s="621"/>
      <c r="D22" s="621"/>
      <c r="E22" s="621"/>
      <c r="F22" s="621"/>
      <c r="G22" s="621"/>
      <c r="H22" s="621"/>
      <c r="I22" s="621"/>
      <c r="J22" s="621"/>
      <c r="K22" s="621"/>
      <c r="L22" s="621"/>
      <c r="M22" s="621"/>
      <c r="N22" s="621"/>
      <c r="O22" s="621"/>
      <c r="P22" s="621"/>
      <c r="Q22" s="622"/>
      <c r="R22" s="623">
        <v>398357421</v>
      </c>
      <c r="S22" s="626"/>
      <c r="T22" s="626"/>
      <c r="U22" s="626"/>
      <c r="V22" s="626"/>
      <c r="W22" s="626"/>
      <c r="X22" s="626"/>
      <c r="Y22" s="627"/>
      <c r="Z22" s="685">
        <v>55.7</v>
      </c>
      <c r="AA22" s="685"/>
      <c r="AB22" s="685"/>
      <c r="AC22" s="685"/>
      <c r="AD22" s="686">
        <v>372247182</v>
      </c>
      <c r="AE22" s="686"/>
      <c r="AF22" s="686"/>
      <c r="AG22" s="686"/>
      <c r="AH22" s="686"/>
      <c r="AI22" s="686"/>
      <c r="AJ22" s="686"/>
      <c r="AK22" s="686"/>
      <c r="AL22" s="628">
        <v>98.9</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v>8923289</v>
      </c>
      <c r="BH22" s="626"/>
      <c r="BI22" s="626"/>
      <c r="BJ22" s="626"/>
      <c r="BK22" s="626"/>
      <c r="BL22" s="626"/>
      <c r="BM22" s="626"/>
      <c r="BN22" s="627"/>
      <c r="BO22" s="685">
        <v>2.5</v>
      </c>
      <c r="BP22" s="685"/>
      <c r="BQ22" s="685"/>
      <c r="BR22" s="685"/>
      <c r="BS22" s="631" t="s">
        <v>233</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281</v>
      </c>
      <c r="C23" s="621"/>
      <c r="D23" s="621"/>
      <c r="E23" s="621"/>
      <c r="F23" s="621"/>
      <c r="G23" s="621"/>
      <c r="H23" s="621"/>
      <c r="I23" s="621"/>
      <c r="J23" s="621"/>
      <c r="K23" s="621"/>
      <c r="L23" s="621"/>
      <c r="M23" s="621"/>
      <c r="N23" s="621"/>
      <c r="O23" s="621"/>
      <c r="P23" s="621"/>
      <c r="Q23" s="622"/>
      <c r="R23" s="623">
        <v>302962</v>
      </c>
      <c r="S23" s="626"/>
      <c r="T23" s="626"/>
      <c r="U23" s="626"/>
      <c r="V23" s="626"/>
      <c r="W23" s="626"/>
      <c r="X23" s="626"/>
      <c r="Y23" s="627"/>
      <c r="Z23" s="685">
        <v>0</v>
      </c>
      <c r="AA23" s="685"/>
      <c r="AB23" s="685"/>
      <c r="AC23" s="685"/>
      <c r="AD23" s="686">
        <v>302962</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25841258</v>
      </c>
      <c r="BH23" s="626"/>
      <c r="BI23" s="626"/>
      <c r="BJ23" s="626"/>
      <c r="BK23" s="626"/>
      <c r="BL23" s="626"/>
      <c r="BM23" s="626"/>
      <c r="BN23" s="627"/>
      <c r="BO23" s="685">
        <v>7.3</v>
      </c>
      <c r="BP23" s="685"/>
      <c r="BQ23" s="685"/>
      <c r="BR23" s="685"/>
      <c r="BS23" s="631" t="s">
        <v>233</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2">
      <c r="B24" s="620" t="s">
        <v>288</v>
      </c>
      <c r="C24" s="621"/>
      <c r="D24" s="621"/>
      <c r="E24" s="621"/>
      <c r="F24" s="621"/>
      <c r="G24" s="621"/>
      <c r="H24" s="621"/>
      <c r="I24" s="621"/>
      <c r="J24" s="621"/>
      <c r="K24" s="621"/>
      <c r="L24" s="621"/>
      <c r="M24" s="621"/>
      <c r="N24" s="621"/>
      <c r="O24" s="621"/>
      <c r="P24" s="621"/>
      <c r="Q24" s="622"/>
      <c r="R24" s="623">
        <v>14843325</v>
      </c>
      <c r="S24" s="626"/>
      <c r="T24" s="626"/>
      <c r="U24" s="626"/>
      <c r="V24" s="626"/>
      <c r="W24" s="626"/>
      <c r="X24" s="626"/>
      <c r="Y24" s="627"/>
      <c r="Z24" s="685">
        <v>2.1</v>
      </c>
      <c r="AA24" s="685"/>
      <c r="AB24" s="685"/>
      <c r="AC24" s="685"/>
      <c r="AD24" s="686" t="s">
        <v>138</v>
      </c>
      <c r="AE24" s="686"/>
      <c r="AF24" s="686"/>
      <c r="AG24" s="686"/>
      <c r="AH24" s="686"/>
      <c r="AI24" s="686"/>
      <c r="AJ24" s="686"/>
      <c r="AK24" s="686"/>
      <c r="AL24" s="628" t="s">
        <v>233</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138</v>
      </c>
      <c r="BH24" s="626"/>
      <c r="BI24" s="626"/>
      <c r="BJ24" s="626"/>
      <c r="BK24" s="626"/>
      <c r="BL24" s="626"/>
      <c r="BM24" s="626"/>
      <c r="BN24" s="627"/>
      <c r="BO24" s="685" t="s">
        <v>138</v>
      </c>
      <c r="BP24" s="685"/>
      <c r="BQ24" s="685"/>
      <c r="BR24" s="685"/>
      <c r="BS24" s="631" t="s">
        <v>138</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404560472</v>
      </c>
      <c r="CS24" s="689"/>
      <c r="CT24" s="689"/>
      <c r="CU24" s="689"/>
      <c r="CV24" s="689"/>
      <c r="CW24" s="689"/>
      <c r="CX24" s="689"/>
      <c r="CY24" s="735"/>
      <c r="CZ24" s="736">
        <v>56.8</v>
      </c>
      <c r="DA24" s="705"/>
      <c r="DB24" s="705"/>
      <c r="DC24" s="739"/>
      <c r="DD24" s="734">
        <v>263920276</v>
      </c>
      <c r="DE24" s="689"/>
      <c r="DF24" s="689"/>
      <c r="DG24" s="689"/>
      <c r="DH24" s="689"/>
      <c r="DI24" s="689"/>
      <c r="DJ24" s="689"/>
      <c r="DK24" s="735"/>
      <c r="DL24" s="734">
        <v>261144383</v>
      </c>
      <c r="DM24" s="689"/>
      <c r="DN24" s="689"/>
      <c r="DO24" s="689"/>
      <c r="DP24" s="689"/>
      <c r="DQ24" s="689"/>
      <c r="DR24" s="689"/>
      <c r="DS24" s="689"/>
      <c r="DT24" s="689"/>
      <c r="DU24" s="689"/>
      <c r="DV24" s="735"/>
      <c r="DW24" s="736">
        <v>69.400000000000006</v>
      </c>
      <c r="DX24" s="705"/>
      <c r="DY24" s="705"/>
      <c r="DZ24" s="705"/>
      <c r="EA24" s="705"/>
      <c r="EB24" s="705"/>
      <c r="EC24" s="737"/>
    </row>
    <row r="25" spans="2:133" ht="11.25" customHeight="1" x14ac:dyDescent="0.2">
      <c r="B25" s="620" t="s">
        <v>291</v>
      </c>
      <c r="C25" s="621"/>
      <c r="D25" s="621"/>
      <c r="E25" s="621"/>
      <c r="F25" s="621"/>
      <c r="G25" s="621"/>
      <c r="H25" s="621"/>
      <c r="I25" s="621"/>
      <c r="J25" s="621"/>
      <c r="K25" s="621"/>
      <c r="L25" s="621"/>
      <c r="M25" s="621"/>
      <c r="N25" s="621"/>
      <c r="O25" s="621"/>
      <c r="P25" s="621"/>
      <c r="Q25" s="622"/>
      <c r="R25" s="623">
        <v>12912246</v>
      </c>
      <c r="S25" s="626"/>
      <c r="T25" s="626"/>
      <c r="U25" s="626"/>
      <c r="V25" s="626"/>
      <c r="W25" s="626"/>
      <c r="X25" s="626"/>
      <c r="Y25" s="627"/>
      <c r="Z25" s="685">
        <v>1.8</v>
      </c>
      <c r="AA25" s="685"/>
      <c r="AB25" s="685"/>
      <c r="AC25" s="685"/>
      <c r="AD25" s="686">
        <v>2995658</v>
      </c>
      <c r="AE25" s="686"/>
      <c r="AF25" s="686"/>
      <c r="AG25" s="686"/>
      <c r="AH25" s="686"/>
      <c r="AI25" s="686"/>
      <c r="AJ25" s="686"/>
      <c r="AK25" s="686"/>
      <c r="AL25" s="628">
        <v>0.8</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138</v>
      </c>
      <c r="BH25" s="626"/>
      <c r="BI25" s="626"/>
      <c r="BJ25" s="626"/>
      <c r="BK25" s="626"/>
      <c r="BL25" s="626"/>
      <c r="BM25" s="626"/>
      <c r="BN25" s="627"/>
      <c r="BO25" s="685" t="s">
        <v>138</v>
      </c>
      <c r="BP25" s="685"/>
      <c r="BQ25" s="685"/>
      <c r="BR25" s="685"/>
      <c r="BS25" s="631" t="s">
        <v>233</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146189128</v>
      </c>
      <c r="CS25" s="624"/>
      <c r="CT25" s="624"/>
      <c r="CU25" s="624"/>
      <c r="CV25" s="624"/>
      <c r="CW25" s="624"/>
      <c r="CX25" s="624"/>
      <c r="CY25" s="625"/>
      <c r="CZ25" s="628">
        <v>20.5</v>
      </c>
      <c r="DA25" s="657"/>
      <c r="DB25" s="657"/>
      <c r="DC25" s="658"/>
      <c r="DD25" s="631">
        <v>124342903</v>
      </c>
      <c r="DE25" s="624"/>
      <c r="DF25" s="624"/>
      <c r="DG25" s="624"/>
      <c r="DH25" s="624"/>
      <c r="DI25" s="624"/>
      <c r="DJ25" s="624"/>
      <c r="DK25" s="625"/>
      <c r="DL25" s="631">
        <v>123084680</v>
      </c>
      <c r="DM25" s="624"/>
      <c r="DN25" s="624"/>
      <c r="DO25" s="624"/>
      <c r="DP25" s="624"/>
      <c r="DQ25" s="624"/>
      <c r="DR25" s="624"/>
      <c r="DS25" s="624"/>
      <c r="DT25" s="624"/>
      <c r="DU25" s="624"/>
      <c r="DV25" s="625"/>
      <c r="DW25" s="628">
        <v>32.700000000000003</v>
      </c>
      <c r="DX25" s="657"/>
      <c r="DY25" s="657"/>
      <c r="DZ25" s="657"/>
      <c r="EA25" s="657"/>
      <c r="EB25" s="657"/>
      <c r="EC25" s="659"/>
    </row>
    <row r="26" spans="2:133" ht="11.25" customHeight="1" x14ac:dyDescent="0.2">
      <c r="B26" s="620" t="s">
        <v>294</v>
      </c>
      <c r="C26" s="621"/>
      <c r="D26" s="621"/>
      <c r="E26" s="621"/>
      <c r="F26" s="621"/>
      <c r="G26" s="621"/>
      <c r="H26" s="621"/>
      <c r="I26" s="621"/>
      <c r="J26" s="621"/>
      <c r="K26" s="621"/>
      <c r="L26" s="621"/>
      <c r="M26" s="621"/>
      <c r="N26" s="621"/>
      <c r="O26" s="621"/>
      <c r="P26" s="621"/>
      <c r="Q26" s="622"/>
      <c r="R26" s="623">
        <v>3415825</v>
      </c>
      <c r="S26" s="626"/>
      <c r="T26" s="626"/>
      <c r="U26" s="626"/>
      <c r="V26" s="626"/>
      <c r="W26" s="626"/>
      <c r="X26" s="626"/>
      <c r="Y26" s="627"/>
      <c r="Z26" s="685">
        <v>0.5</v>
      </c>
      <c r="AA26" s="685"/>
      <c r="AB26" s="685"/>
      <c r="AC26" s="685"/>
      <c r="AD26" s="686" t="s">
        <v>233</v>
      </c>
      <c r="AE26" s="686"/>
      <c r="AF26" s="686"/>
      <c r="AG26" s="686"/>
      <c r="AH26" s="686"/>
      <c r="AI26" s="686"/>
      <c r="AJ26" s="686"/>
      <c r="AK26" s="686"/>
      <c r="AL26" s="628" t="s">
        <v>233</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138</v>
      </c>
      <c r="BH26" s="626"/>
      <c r="BI26" s="626"/>
      <c r="BJ26" s="626"/>
      <c r="BK26" s="626"/>
      <c r="BL26" s="626"/>
      <c r="BM26" s="626"/>
      <c r="BN26" s="627"/>
      <c r="BO26" s="685" t="s">
        <v>138</v>
      </c>
      <c r="BP26" s="685"/>
      <c r="BQ26" s="685"/>
      <c r="BR26" s="685"/>
      <c r="BS26" s="631" t="s">
        <v>138</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107733146</v>
      </c>
      <c r="CS26" s="626"/>
      <c r="CT26" s="626"/>
      <c r="CU26" s="626"/>
      <c r="CV26" s="626"/>
      <c r="CW26" s="626"/>
      <c r="CX26" s="626"/>
      <c r="CY26" s="627"/>
      <c r="CZ26" s="628">
        <v>15.1</v>
      </c>
      <c r="DA26" s="657"/>
      <c r="DB26" s="657"/>
      <c r="DC26" s="658"/>
      <c r="DD26" s="631">
        <v>87226096</v>
      </c>
      <c r="DE26" s="626"/>
      <c r="DF26" s="626"/>
      <c r="DG26" s="626"/>
      <c r="DH26" s="626"/>
      <c r="DI26" s="626"/>
      <c r="DJ26" s="626"/>
      <c r="DK26" s="627"/>
      <c r="DL26" s="631" t="s">
        <v>233</v>
      </c>
      <c r="DM26" s="626"/>
      <c r="DN26" s="626"/>
      <c r="DO26" s="626"/>
      <c r="DP26" s="626"/>
      <c r="DQ26" s="626"/>
      <c r="DR26" s="626"/>
      <c r="DS26" s="626"/>
      <c r="DT26" s="626"/>
      <c r="DU26" s="626"/>
      <c r="DV26" s="627"/>
      <c r="DW26" s="628" t="s">
        <v>233</v>
      </c>
      <c r="DX26" s="657"/>
      <c r="DY26" s="657"/>
      <c r="DZ26" s="657"/>
      <c r="EA26" s="657"/>
      <c r="EB26" s="657"/>
      <c r="EC26" s="659"/>
    </row>
    <row r="27" spans="2:133" ht="11.25" customHeight="1" x14ac:dyDescent="0.2">
      <c r="B27" s="620" t="s">
        <v>297</v>
      </c>
      <c r="C27" s="621"/>
      <c r="D27" s="621"/>
      <c r="E27" s="621"/>
      <c r="F27" s="621"/>
      <c r="G27" s="621"/>
      <c r="H27" s="621"/>
      <c r="I27" s="621"/>
      <c r="J27" s="621"/>
      <c r="K27" s="621"/>
      <c r="L27" s="621"/>
      <c r="M27" s="621"/>
      <c r="N27" s="621"/>
      <c r="O27" s="621"/>
      <c r="P27" s="621"/>
      <c r="Q27" s="622"/>
      <c r="R27" s="623">
        <v>125749996</v>
      </c>
      <c r="S27" s="626"/>
      <c r="T27" s="626"/>
      <c r="U27" s="626"/>
      <c r="V27" s="626"/>
      <c r="W27" s="626"/>
      <c r="X27" s="626"/>
      <c r="Y27" s="627"/>
      <c r="Z27" s="685">
        <v>17.600000000000001</v>
      </c>
      <c r="AA27" s="685"/>
      <c r="AB27" s="685"/>
      <c r="AC27" s="685"/>
      <c r="AD27" s="686" t="s">
        <v>233</v>
      </c>
      <c r="AE27" s="686"/>
      <c r="AF27" s="686"/>
      <c r="AG27" s="686"/>
      <c r="AH27" s="686"/>
      <c r="AI27" s="686"/>
      <c r="AJ27" s="686"/>
      <c r="AK27" s="686"/>
      <c r="AL27" s="628" t="s">
        <v>138</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353077005</v>
      </c>
      <c r="BH27" s="626"/>
      <c r="BI27" s="626"/>
      <c r="BJ27" s="626"/>
      <c r="BK27" s="626"/>
      <c r="BL27" s="626"/>
      <c r="BM27" s="626"/>
      <c r="BN27" s="627"/>
      <c r="BO27" s="685">
        <v>100</v>
      </c>
      <c r="BP27" s="685"/>
      <c r="BQ27" s="685"/>
      <c r="BR27" s="685"/>
      <c r="BS27" s="631">
        <v>2336472</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185627852</v>
      </c>
      <c r="CS27" s="624"/>
      <c r="CT27" s="624"/>
      <c r="CU27" s="624"/>
      <c r="CV27" s="624"/>
      <c r="CW27" s="624"/>
      <c r="CX27" s="624"/>
      <c r="CY27" s="625"/>
      <c r="CZ27" s="628">
        <v>26.1</v>
      </c>
      <c r="DA27" s="657"/>
      <c r="DB27" s="657"/>
      <c r="DC27" s="658"/>
      <c r="DD27" s="631">
        <v>69920387</v>
      </c>
      <c r="DE27" s="624"/>
      <c r="DF27" s="624"/>
      <c r="DG27" s="624"/>
      <c r="DH27" s="624"/>
      <c r="DI27" s="624"/>
      <c r="DJ27" s="624"/>
      <c r="DK27" s="625"/>
      <c r="DL27" s="631">
        <v>69920387</v>
      </c>
      <c r="DM27" s="624"/>
      <c r="DN27" s="624"/>
      <c r="DO27" s="624"/>
      <c r="DP27" s="624"/>
      <c r="DQ27" s="624"/>
      <c r="DR27" s="624"/>
      <c r="DS27" s="624"/>
      <c r="DT27" s="624"/>
      <c r="DU27" s="624"/>
      <c r="DV27" s="625"/>
      <c r="DW27" s="628">
        <v>18.600000000000001</v>
      </c>
      <c r="DX27" s="657"/>
      <c r="DY27" s="657"/>
      <c r="DZ27" s="657"/>
      <c r="EA27" s="657"/>
      <c r="EB27" s="657"/>
      <c r="EC27" s="659"/>
    </row>
    <row r="28" spans="2:133" ht="11.25" customHeight="1" x14ac:dyDescent="0.2">
      <c r="B28" s="728" t="s">
        <v>300</v>
      </c>
      <c r="C28" s="729"/>
      <c r="D28" s="729"/>
      <c r="E28" s="729"/>
      <c r="F28" s="729"/>
      <c r="G28" s="729"/>
      <c r="H28" s="729"/>
      <c r="I28" s="729"/>
      <c r="J28" s="729"/>
      <c r="K28" s="729"/>
      <c r="L28" s="729"/>
      <c r="M28" s="729"/>
      <c r="N28" s="729"/>
      <c r="O28" s="729"/>
      <c r="P28" s="729"/>
      <c r="Q28" s="730"/>
      <c r="R28" s="623" t="s">
        <v>138</v>
      </c>
      <c r="S28" s="626"/>
      <c r="T28" s="626"/>
      <c r="U28" s="626"/>
      <c r="V28" s="626"/>
      <c r="W28" s="626"/>
      <c r="X28" s="626"/>
      <c r="Y28" s="627"/>
      <c r="Z28" s="685" t="s">
        <v>138</v>
      </c>
      <c r="AA28" s="685"/>
      <c r="AB28" s="685"/>
      <c r="AC28" s="685"/>
      <c r="AD28" s="686" t="s">
        <v>138</v>
      </c>
      <c r="AE28" s="686"/>
      <c r="AF28" s="686"/>
      <c r="AG28" s="686"/>
      <c r="AH28" s="686"/>
      <c r="AI28" s="686"/>
      <c r="AJ28" s="686"/>
      <c r="AK28" s="686"/>
      <c r="AL28" s="628" t="s">
        <v>233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72743492</v>
      </c>
      <c r="CS28" s="626"/>
      <c r="CT28" s="626"/>
      <c r="CU28" s="626"/>
      <c r="CV28" s="626"/>
      <c r="CW28" s="626"/>
      <c r="CX28" s="626"/>
      <c r="CY28" s="627"/>
      <c r="CZ28" s="628">
        <v>10.199999999999999</v>
      </c>
      <c r="DA28" s="657"/>
      <c r="DB28" s="657"/>
      <c r="DC28" s="658"/>
      <c r="DD28" s="631">
        <v>69656986</v>
      </c>
      <c r="DE28" s="626"/>
      <c r="DF28" s="626"/>
      <c r="DG28" s="626"/>
      <c r="DH28" s="626"/>
      <c r="DI28" s="626"/>
      <c r="DJ28" s="626"/>
      <c r="DK28" s="627"/>
      <c r="DL28" s="631">
        <v>68139316</v>
      </c>
      <c r="DM28" s="626"/>
      <c r="DN28" s="626"/>
      <c r="DO28" s="626"/>
      <c r="DP28" s="626"/>
      <c r="DQ28" s="626"/>
      <c r="DR28" s="626"/>
      <c r="DS28" s="626"/>
      <c r="DT28" s="626"/>
      <c r="DU28" s="626"/>
      <c r="DV28" s="627"/>
      <c r="DW28" s="628">
        <v>18.100000000000001</v>
      </c>
      <c r="DX28" s="657"/>
      <c r="DY28" s="657"/>
      <c r="DZ28" s="657"/>
      <c r="EA28" s="657"/>
      <c r="EB28" s="657"/>
      <c r="EC28" s="659"/>
    </row>
    <row r="29" spans="2:133" ht="11.25" customHeight="1" x14ac:dyDescent="0.2">
      <c r="B29" s="620" t="s">
        <v>302</v>
      </c>
      <c r="C29" s="621"/>
      <c r="D29" s="621"/>
      <c r="E29" s="621"/>
      <c r="F29" s="621"/>
      <c r="G29" s="621"/>
      <c r="H29" s="621"/>
      <c r="I29" s="621"/>
      <c r="J29" s="621"/>
      <c r="K29" s="621"/>
      <c r="L29" s="621"/>
      <c r="M29" s="621"/>
      <c r="N29" s="621"/>
      <c r="O29" s="621"/>
      <c r="P29" s="621"/>
      <c r="Q29" s="622"/>
      <c r="R29" s="623">
        <v>25861859</v>
      </c>
      <c r="S29" s="626"/>
      <c r="T29" s="626"/>
      <c r="U29" s="626"/>
      <c r="V29" s="626"/>
      <c r="W29" s="626"/>
      <c r="X29" s="626"/>
      <c r="Y29" s="627"/>
      <c r="Z29" s="685">
        <v>3.6</v>
      </c>
      <c r="AA29" s="685"/>
      <c r="AB29" s="685"/>
      <c r="AC29" s="685"/>
      <c r="AD29" s="686" t="s">
        <v>138</v>
      </c>
      <c r="AE29" s="686"/>
      <c r="AF29" s="686"/>
      <c r="AG29" s="686"/>
      <c r="AH29" s="686"/>
      <c r="AI29" s="686"/>
      <c r="AJ29" s="686"/>
      <c r="AK29" s="686"/>
      <c r="AL29" s="628" t="s">
        <v>233</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72743410</v>
      </c>
      <c r="CS29" s="624"/>
      <c r="CT29" s="624"/>
      <c r="CU29" s="624"/>
      <c r="CV29" s="624"/>
      <c r="CW29" s="624"/>
      <c r="CX29" s="624"/>
      <c r="CY29" s="625"/>
      <c r="CZ29" s="628">
        <v>10.199999999999999</v>
      </c>
      <c r="DA29" s="657"/>
      <c r="DB29" s="657"/>
      <c r="DC29" s="658"/>
      <c r="DD29" s="631">
        <v>69656904</v>
      </c>
      <c r="DE29" s="624"/>
      <c r="DF29" s="624"/>
      <c r="DG29" s="624"/>
      <c r="DH29" s="624"/>
      <c r="DI29" s="624"/>
      <c r="DJ29" s="624"/>
      <c r="DK29" s="625"/>
      <c r="DL29" s="631">
        <v>68139234</v>
      </c>
      <c r="DM29" s="624"/>
      <c r="DN29" s="624"/>
      <c r="DO29" s="624"/>
      <c r="DP29" s="624"/>
      <c r="DQ29" s="624"/>
      <c r="DR29" s="624"/>
      <c r="DS29" s="624"/>
      <c r="DT29" s="624"/>
      <c r="DU29" s="624"/>
      <c r="DV29" s="625"/>
      <c r="DW29" s="628">
        <v>18.100000000000001</v>
      </c>
      <c r="DX29" s="657"/>
      <c r="DY29" s="657"/>
      <c r="DZ29" s="657"/>
      <c r="EA29" s="657"/>
      <c r="EB29" s="657"/>
      <c r="EC29" s="659"/>
    </row>
    <row r="30" spans="2:133" ht="11.25" customHeight="1" x14ac:dyDescent="0.2">
      <c r="B30" s="620" t="s">
        <v>307</v>
      </c>
      <c r="C30" s="621"/>
      <c r="D30" s="621"/>
      <c r="E30" s="621"/>
      <c r="F30" s="621"/>
      <c r="G30" s="621"/>
      <c r="H30" s="621"/>
      <c r="I30" s="621"/>
      <c r="J30" s="621"/>
      <c r="K30" s="621"/>
      <c r="L30" s="621"/>
      <c r="M30" s="621"/>
      <c r="N30" s="621"/>
      <c r="O30" s="621"/>
      <c r="P30" s="621"/>
      <c r="Q30" s="622"/>
      <c r="R30" s="623">
        <v>4132697</v>
      </c>
      <c r="S30" s="626"/>
      <c r="T30" s="626"/>
      <c r="U30" s="626"/>
      <c r="V30" s="626"/>
      <c r="W30" s="626"/>
      <c r="X30" s="626"/>
      <c r="Y30" s="627"/>
      <c r="Z30" s="685">
        <v>0.6</v>
      </c>
      <c r="AA30" s="685"/>
      <c r="AB30" s="685"/>
      <c r="AC30" s="685"/>
      <c r="AD30" s="686">
        <v>681712</v>
      </c>
      <c r="AE30" s="686"/>
      <c r="AF30" s="686"/>
      <c r="AG30" s="686"/>
      <c r="AH30" s="686"/>
      <c r="AI30" s="686"/>
      <c r="AJ30" s="686"/>
      <c r="AK30" s="686"/>
      <c r="AL30" s="628">
        <v>0.2</v>
      </c>
      <c r="AM30" s="629"/>
      <c r="AN30" s="629"/>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99.6</v>
      </c>
      <c r="BH30" s="704"/>
      <c r="BI30" s="704"/>
      <c r="BJ30" s="704"/>
      <c r="BK30" s="704"/>
      <c r="BL30" s="704"/>
      <c r="BM30" s="705">
        <v>99.2</v>
      </c>
      <c r="BN30" s="704"/>
      <c r="BO30" s="704"/>
      <c r="BP30" s="704"/>
      <c r="BQ30" s="706"/>
      <c r="BR30" s="703">
        <v>99.5</v>
      </c>
      <c r="BS30" s="704"/>
      <c r="BT30" s="704"/>
      <c r="BU30" s="704"/>
      <c r="BV30" s="704"/>
      <c r="BW30" s="704"/>
      <c r="BX30" s="705">
        <v>99</v>
      </c>
      <c r="BY30" s="704"/>
      <c r="BZ30" s="704"/>
      <c r="CA30" s="704"/>
      <c r="CB30" s="706"/>
      <c r="CD30" s="709"/>
      <c r="CE30" s="710"/>
      <c r="CF30" s="667" t="s">
        <v>310</v>
      </c>
      <c r="CG30" s="664"/>
      <c r="CH30" s="664"/>
      <c r="CI30" s="664"/>
      <c r="CJ30" s="664"/>
      <c r="CK30" s="664"/>
      <c r="CL30" s="664"/>
      <c r="CM30" s="664"/>
      <c r="CN30" s="664"/>
      <c r="CO30" s="664"/>
      <c r="CP30" s="664"/>
      <c r="CQ30" s="665"/>
      <c r="CR30" s="623">
        <v>60186464</v>
      </c>
      <c r="CS30" s="626"/>
      <c r="CT30" s="626"/>
      <c r="CU30" s="626"/>
      <c r="CV30" s="626"/>
      <c r="CW30" s="626"/>
      <c r="CX30" s="626"/>
      <c r="CY30" s="627"/>
      <c r="CZ30" s="628">
        <v>8.4</v>
      </c>
      <c r="DA30" s="657"/>
      <c r="DB30" s="657"/>
      <c r="DC30" s="658"/>
      <c r="DD30" s="631">
        <v>57676666</v>
      </c>
      <c r="DE30" s="626"/>
      <c r="DF30" s="626"/>
      <c r="DG30" s="626"/>
      <c r="DH30" s="626"/>
      <c r="DI30" s="626"/>
      <c r="DJ30" s="626"/>
      <c r="DK30" s="627"/>
      <c r="DL30" s="631">
        <v>56327636</v>
      </c>
      <c r="DM30" s="626"/>
      <c r="DN30" s="626"/>
      <c r="DO30" s="626"/>
      <c r="DP30" s="626"/>
      <c r="DQ30" s="626"/>
      <c r="DR30" s="626"/>
      <c r="DS30" s="626"/>
      <c r="DT30" s="626"/>
      <c r="DU30" s="626"/>
      <c r="DV30" s="627"/>
      <c r="DW30" s="628">
        <v>15</v>
      </c>
      <c r="DX30" s="657"/>
      <c r="DY30" s="657"/>
      <c r="DZ30" s="657"/>
      <c r="EA30" s="657"/>
      <c r="EB30" s="657"/>
      <c r="EC30" s="659"/>
    </row>
    <row r="31" spans="2:133" ht="11.25" customHeight="1" x14ac:dyDescent="0.2">
      <c r="B31" s="620" t="s">
        <v>311</v>
      </c>
      <c r="C31" s="621"/>
      <c r="D31" s="621"/>
      <c r="E31" s="621"/>
      <c r="F31" s="621"/>
      <c r="G31" s="621"/>
      <c r="H31" s="621"/>
      <c r="I31" s="621"/>
      <c r="J31" s="621"/>
      <c r="K31" s="621"/>
      <c r="L31" s="621"/>
      <c r="M31" s="621"/>
      <c r="N31" s="621"/>
      <c r="O31" s="621"/>
      <c r="P31" s="621"/>
      <c r="Q31" s="622"/>
      <c r="R31" s="623">
        <v>463086</v>
      </c>
      <c r="S31" s="626"/>
      <c r="T31" s="626"/>
      <c r="U31" s="626"/>
      <c r="V31" s="626"/>
      <c r="W31" s="626"/>
      <c r="X31" s="626"/>
      <c r="Y31" s="627"/>
      <c r="Z31" s="685">
        <v>0.1</v>
      </c>
      <c r="AA31" s="685"/>
      <c r="AB31" s="685"/>
      <c r="AC31" s="685"/>
      <c r="AD31" s="686" t="s">
        <v>233</v>
      </c>
      <c r="AE31" s="686"/>
      <c r="AF31" s="686"/>
      <c r="AG31" s="686"/>
      <c r="AH31" s="686"/>
      <c r="AI31" s="686"/>
      <c r="AJ31" s="686"/>
      <c r="AK31" s="686"/>
      <c r="AL31" s="628" t="s">
        <v>233</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99.4</v>
      </c>
      <c r="BH31" s="624"/>
      <c r="BI31" s="624"/>
      <c r="BJ31" s="624"/>
      <c r="BK31" s="624"/>
      <c r="BL31" s="624"/>
      <c r="BM31" s="629">
        <v>98.9</v>
      </c>
      <c r="BN31" s="702"/>
      <c r="BO31" s="702"/>
      <c r="BP31" s="702"/>
      <c r="BQ31" s="663"/>
      <c r="BR31" s="701">
        <v>99.3</v>
      </c>
      <c r="BS31" s="624"/>
      <c r="BT31" s="624"/>
      <c r="BU31" s="624"/>
      <c r="BV31" s="624"/>
      <c r="BW31" s="624"/>
      <c r="BX31" s="629">
        <v>98.5</v>
      </c>
      <c r="BY31" s="702"/>
      <c r="BZ31" s="702"/>
      <c r="CA31" s="702"/>
      <c r="CB31" s="663"/>
      <c r="CD31" s="709"/>
      <c r="CE31" s="710"/>
      <c r="CF31" s="667" t="s">
        <v>314</v>
      </c>
      <c r="CG31" s="664"/>
      <c r="CH31" s="664"/>
      <c r="CI31" s="664"/>
      <c r="CJ31" s="664"/>
      <c r="CK31" s="664"/>
      <c r="CL31" s="664"/>
      <c r="CM31" s="664"/>
      <c r="CN31" s="664"/>
      <c r="CO31" s="664"/>
      <c r="CP31" s="664"/>
      <c r="CQ31" s="665"/>
      <c r="CR31" s="623">
        <v>12556946</v>
      </c>
      <c r="CS31" s="624"/>
      <c r="CT31" s="624"/>
      <c r="CU31" s="624"/>
      <c r="CV31" s="624"/>
      <c r="CW31" s="624"/>
      <c r="CX31" s="624"/>
      <c r="CY31" s="625"/>
      <c r="CZ31" s="628">
        <v>1.8</v>
      </c>
      <c r="DA31" s="657"/>
      <c r="DB31" s="657"/>
      <c r="DC31" s="658"/>
      <c r="DD31" s="631">
        <v>11980238</v>
      </c>
      <c r="DE31" s="624"/>
      <c r="DF31" s="624"/>
      <c r="DG31" s="624"/>
      <c r="DH31" s="624"/>
      <c r="DI31" s="624"/>
      <c r="DJ31" s="624"/>
      <c r="DK31" s="625"/>
      <c r="DL31" s="631">
        <v>11811598</v>
      </c>
      <c r="DM31" s="624"/>
      <c r="DN31" s="624"/>
      <c r="DO31" s="624"/>
      <c r="DP31" s="624"/>
      <c r="DQ31" s="624"/>
      <c r="DR31" s="624"/>
      <c r="DS31" s="624"/>
      <c r="DT31" s="624"/>
      <c r="DU31" s="624"/>
      <c r="DV31" s="625"/>
      <c r="DW31" s="628">
        <v>3.1</v>
      </c>
      <c r="DX31" s="657"/>
      <c r="DY31" s="657"/>
      <c r="DZ31" s="657"/>
      <c r="EA31" s="657"/>
      <c r="EB31" s="657"/>
      <c r="EC31" s="659"/>
    </row>
    <row r="32" spans="2:133" ht="11.25" customHeight="1" x14ac:dyDescent="0.2">
      <c r="B32" s="620" t="s">
        <v>315</v>
      </c>
      <c r="C32" s="621"/>
      <c r="D32" s="621"/>
      <c r="E32" s="621"/>
      <c r="F32" s="621"/>
      <c r="G32" s="621"/>
      <c r="H32" s="621"/>
      <c r="I32" s="621"/>
      <c r="J32" s="621"/>
      <c r="K32" s="621"/>
      <c r="L32" s="621"/>
      <c r="M32" s="621"/>
      <c r="N32" s="621"/>
      <c r="O32" s="621"/>
      <c r="P32" s="621"/>
      <c r="Q32" s="622"/>
      <c r="R32" s="623">
        <v>47446924</v>
      </c>
      <c r="S32" s="626"/>
      <c r="T32" s="626"/>
      <c r="U32" s="626"/>
      <c r="V32" s="626"/>
      <c r="W32" s="626"/>
      <c r="X32" s="626"/>
      <c r="Y32" s="627"/>
      <c r="Z32" s="685">
        <v>6.6</v>
      </c>
      <c r="AA32" s="685"/>
      <c r="AB32" s="685"/>
      <c r="AC32" s="685"/>
      <c r="AD32" s="686" t="s">
        <v>233</v>
      </c>
      <c r="AE32" s="686"/>
      <c r="AF32" s="686"/>
      <c r="AG32" s="686"/>
      <c r="AH32" s="686"/>
      <c r="AI32" s="686"/>
      <c r="AJ32" s="686"/>
      <c r="AK32" s="686"/>
      <c r="AL32" s="628" t="s">
        <v>233</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99.8</v>
      </c>
      <c r="BH32" s="639"/>
      <c r="BI32" s="639"/>
      <c r="BJ32" s="639"/>
      <c r="BK32" s="639"/>
      <c r="BL32" s="639"/>
      <c r="BM32" s="683">
        <v>99.6</v>
      </c>
      <c r="BN32" s="639"/>
      <c r="BO32" s="639"/>
      <c r="BP32" s="639"/>
      <c r="BQ32" s="676"/>
      <c r="BR32" s="700">
        <v>99.7</v>
      </c>
      <c r="BS32" s="639"/>
      <c r="BT32" s="639"/>
      <c r="BU32" s="639"/>
      <c r="BV32" s="639"/>
      <c r="BW32" s="639"/>
      <c r="BX32" s="683">
        <v>99.5</v>
      </c>
      <c r="BY32" s="639"/>
      <c r="BZ32" s="639"/>
      <c r="CA32" s="639"/>
      <c r="CB32" s="676"/>
      <c r="CD32" s="711"/>
      <c r="CE32" s="712"/>
      <c r="CF32" s="667" t="s">
        <v>317</v>
      </c>
      <c r="CG32" s="664"/>
      <c r="CH32" s="664"/>
      <c r="CI32" s="664"/>
      <c r="CJ32" s="664"/>
      <c r="CK32" s="664"/>
      <c r="CL32" s="664"/>
      <c r="CM32" s="664"/>
      <c r="CN32" s="664"/>
      <c r="CO32" s="664"/>
      <c r="CP32" s="664"/>
      <c r="CQ32" s="665"/>
      <c r="CR32" s="623">
        <v>82</v>
      </c>
      <c r="CS32" s="626"/>
      <c r="CT32" s="626"/>
      <c r="CU32" s="626"/>
      <c r="CV32" s="626"/>
      <c r="CW32" s="626"/>
      <c r="CX32" s="626"/>
      <c r="CY32" s="627"/>
      <c r="CZ32" s="628">
        <v>0</v>
      </c>
      <c r="DA32" s="657"/>
      <c r="DB32" s="657"/>
      <c r="DC32" s="658"/>
      <c r="DD32" s="631">
        <v>82</v>
      </c>
      <c r="DE32" s="626"/>
      <c r="DF32" s="626"/>
      <c r="DG32" s="626"/>
      <c r="DH32" s="626"/>
      <c r="DI32" s="626"/>
      <c r="DJ32" s="626"/>
      <c r="DK32" s="627"/>
      <c r="DL32" s="631">
        <v>82</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318</v>
      </c>
      <c r="C33" s="621"/>
      <c r="D33" s="621"/>
      <c r="E33" s="621"/>
      <c r="F33" s="621"/>
      <c r="G33" s="621"/>
      <c r="H33" s="621"/>
      <c r="I33" s="621"/>
      <c r="J33" s="621"/>
      <c r="K33" s="621"/>
      <c r="L33" s="621"/>
      <c r="M33" s="621"/>
      <c r="N33" s="621"/>
      <c r="O33" s="621"/>
      <c r="P33" s="621"/>
      <c r="Q33" s="622"/>
      <c r="R33" s="623">
        <v>3686462</v>
      </c>
      <c r="S33" s="626"/>
      <c r="T33" s="626"/>
      <c r="U33" s="626"/>
      <c r="V33" s="626"/>
      <c r="W33" s="626"/>
      <c r="X33" s="626"/>
      <c r="Y33" s="627"/>
      <c r="Z33" s="685">
        <v>0.5</v>
      </c>
      <c r="AA33" s="685"/>
      <c r="AB33" s="685"/>
      <c r="AC33" s="685"/>
      <c r="AD33" s="686" t="s">
        <v>233</v>
      </c>
      <c r="AE33" s="686"/>
      <c r="AF33" s="686"/>
      <c r="AG33" s="686"/>
      <c r="AH33" s="686"/>
      <c r="AI33" s="686"/>
      <c r="AJ33" s="686"/>
      <c r="AK33" s="686"/>
      <c r="AL33" s="628" t="s">
        <v>138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215374395</v>
      </c>
      <c r="CS33" s="624"/>
      <c r="CT33" s="624"/>
      <c r="CU33" s="624"/>
      <c r="CV33" s="624"/>
      <c r="CW33" s="624"/>
      <c r="CX33" s="624"/>
      <c r="CY33" s="625"/>
      <c r="CZ33" s="628">
        <v>30.2</v>
      </c>
      <c r="DA33" s="657"/>
      <c r="DB33" s="657"/>
      <c r="DC33" s="658"/>
      <c r="DD33" s="631">
        <v>167933664</v>
      </c>
      <c r="DE33" s="624"/>
      <c r="DF33" s="624"/>
      <c r="DG33" s="624"/>
      <c r="DH33" s="624"/>
      <c r="DI33" s="624"/>
      <c r="DJ33" s="624"/>
      <c r="DK33" s="625"/>
      <c r="DL33" s="631">
        <v>114312838</v>
      </c>
      <c r="DM33" s="624"/>
      <c r="DN33" s="624"/>
      <c r="DO33" s="624"/>
      <c r="DP33" s="624"/>
      <c r="DQ33" s="624"/>
      <c r="DR33" s="624"/>
      <c r="DS33" s="624"/>
      <c r="DT33" s="624"/>
      <c r="DU33" s="624"/>
      <c r="DV33" s="625"/>
      <c r="DW33" s="628">
        <v>30.4</v>
      </c>
      <c r="DX33" s="657"/>
      <c r="DY33" s="657"/>
      <c r="DZ33" s="657"/>
      <c r="EA33" s="657"/>
      <c r="EB33" s="657"/>
      <c r="EC33" s="659"/>
    </row>
    <row r="34" spans="2:133" ht="11.25" customHeight="1" x14ac:dyDescent="0.2">
      <c r="B34" s="620" t="s">
        <v>320</v>
      </c>
      <c r="C34" s="621"/>
      <c r="D34" s="621"/>
      <c r="E34" s="621"/>
      <c r="F34" s="621"/>
      <c r="G34" s="621"/>
      <c r="H34" s="621"/>
      <c r="I34" s="621"/>
      <c r="J34" s="621"/>
      <c r="K34" s="621"/>
      <c r="L34" s="621"/>
      <c r="M34" s="621"/>
      <c r="N34" s="621"/>
      <c r="O34" s="621"/>
      <c r="P34" s="621"/>
      <c r="Q34" s="622"/>
      <c r="R34" s="623">
        <v>31326837</v>
      </c>
      <c r="S34" s="626"/>
      <c r="T34" s="626"/>
      <c r="U34" s="626"/>
      <c r="V34" s="626"/>
      <c r="W34" s="626"/>
      <c r="X34" s="626"/>
      <c r="Y34" s="627"/>
      <c r="Z34" s="685">
        <v>4.4000000000000004</v>
      </c>
      <c r="AA34" s="685"/>
      <c r="AB34" s="685"/>
      <c r="AC34" s="685"/>
      <c r="AD34" s="686">
        <v>159857</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69584176</v>
      </c>
      <c r="CS34" s="626"/>
      <c r="CT34" s="626"/>
      <c r="CU34" s="626"/>
      <c r="CV34" s="626"/>
      <c r="CW34" s="626"/>
      <c r="CX34" s="626"/>
      <c r="CY34" s="627"/>
      <c r="CZ34" s="628">
        <v>9.8000000000000007</v>
      </c>
      <c r="DA34" s="657"/>
      <c r="DB34" s="657"/>
      <c r="DC34" s="658"/>
      <c r="DD34" s="631">
        <v>59396561</v>
      </c>
      <c r="DE34" s="626"/>
      <c r="DF34" s="626"/>
      <c r="DG34" s="626"/>
      <c r="DH34" s="626"/>
      <c r="DI34" s="626"/>
      <c r="DJ34" s="626"/>
      <c r="DK34" s="627"/>
      <c r="DL34" s="631">
        <v>53779081</v>
      </c>
      <c r="DM34" s="626"/>
      <c r="DN34" s="626"/>
      <c r="DO34" s="626"/>
      <c r="DP34" s="626"/>
      <c r="DQ34" s="626"/>
      <c r="DR34" s="626"/>
      <c r="DS34" s="626"/>
      <c r="DT34" s="626"/>
      <c r="DU34" s="626"/>
      <c r="DV34" s="627"/>
      <c r="DW34" s="628">
        <v>14.3</v>
      </c>
      <c r="DX34" s="657"/>
      <c r="DY34" s="657"/>
      <c r="DZ34" s="657"/>
      <c r="EA34" s="657"/>
      <c r="EB34" s="657"/>
      <c r="EC34" s="659"/>
    </row>
    <row r="35" spans="2:133" ht="11.25" customHeight="1" x14ac:dyDescent="0.2">
      <c r="B35" s="620" t="s">
        <v>324</v>
      </c>
      <c r="C35" s="621"/>
      <c r="D35" s="621"/>
      <c r="E35" s="621"/>
      <c r="F35" s="621"/>
      <c r="G35" s="621"/>
      <c r="H35" s="621"/>
      <c r="I35" s="621"/>
      <c r="J35" s="621"/>
      <c r="K35" s="621"/>
      <c r="L35" s="621"/>
      <c r="M35" s="621"/>
      <c r="N35" s="621"/>
      <c r="O35" s="621"/>
      <c r="P35" s="621"/>
      <c r="Q35" s="622"/>
      <c r="R35" s="623">
        <v>46893800</v>
      </c>
      <c r="S35" s="626"/>
      <c r="T35" s="626"/>
      <c r="U35" s="626"/>
      <c r="V35" s="626"/>
      <c r="W35" s="626"/>
      <c r="X35" s="626"/>
      <c r="Y35" s="627"/>
      <c r="Z35" s="685">
        <v>6.6</v>
      </c>
      <c r="AA35" s="685"/>
      <c r="AB35" s="685"/>
      <c r="AC35" s="685"/>
      <c r="AD35" s="686" t="s">
        <v>138</v>
      </c>
      <c r="AE35" s="686"/>
      <c r="AF35" s="686"/>
      <c r="AG35" s="686"/>
      <c r="AH35" s="686"/>
      <c r="AI35" s="686"/>
      <c r="AJ35" s="686"/>
      <c r="AK35" s="686"/>
      <c r="AL35" s="628" t="s">
        <v>233</v>
      </c>
      <c r="AM35" s="629"/>
      <c r="AN35" s="629"/>
      <c r="AO35" s="687"/>
      <c r="AP35" s="234"/>
      <c r="AQ35" s="691" t="s">
        <v>325</v>
      </c>
      <c r="AR35" s="692"/>
      <c r="AS35" s="692"/>
      <c r="AT35" s="692"/>
      <c r="AU35" s="692"/>
      <c r="AV35" s="692"/>
      <c r="AW35" s="692"/>
      <c r="AX35" s="692"/>
      <c r="AY35" s="693"/>
      <c r="AZ35" s="688">
        <v>63945174</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709472</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6737572</v>
      </c>
      <c r="CS35" s="624"/>
      <c r="CT35" s="624"/>
      <c r="CU35" s="624"/>
      <c r="CV35" s="624"/>
      <c r="CW35" s="624"/>
      <c r="CX35" s="624"/>
      <c r="CY35" s="625"/>
      <c r="CZ35" s="628">
        <v>0.9</v>
      </c>
      <c r="DA35" s="657"/>
      <c r="DB35" s="657"/>
      <c r="DC35" s="658"/>
      <c r="DD35" s="631">
        <v>4459322</v>
      </c>
      <c r="DE35" s="624"/>
      <c r="DF35" s="624"/>
      <c r="DG35" s="624"/>
      <c r="DH35" s="624"/>
      <c r="DI35" s="624"/>
      <c r="DJ35" s="624"/>
      <c r="DK35" s="625"/>
      <c r="DL35" s="631">
        <v>4459322</v>
      </c>
      <c r="DM35" s="624"/>
      <c r="DN35" s="624"/>
      <c r="DO35" s="624"/>
      <c r="DP35" s="624"/>
      <c r="DQ35" s="624"/>
      <c r="DR35" s="624"/>
      <c r="DS35" s="624"/>
      <c r="DT35" s="624"/>
      <c r="DU35" s="624"/>
      <c r="DV35" s="625"/>
      <c r="DW35" s="628">
        <v>1.2</v>
      </c>
      <c r="DX35" s="657"/>
      <c r="DY35" s="657"/>
      <c r="DZ35" s="657"/>
      <c r="EA35" s="657"/>
      <c r="EB35" s="657"/>
      <c r="EC35" s="659"/>
    </row>
    <row r="36" spans="2:133" ht="11.25" customHeight="1" x14ac:dyDescent="0.2">
      <c r="B36" s="620" t="s">
        <v>328</v>
      </c>
      <c r="C36" s="621"/>
      <c r="D36" s="621"/>
      <c r="E36" s="621"/>
      <c r="F36" s="621"/>
      <c r="G36" s="621"/>
      <c r="H36" s="621"/>
      <c r="I36" s="621"/>
      <c r="J36" s="621"/>
      <c r="K36" s="621"/>
      <c r="L36" s="621"/>
      <c r="M36" s="621"/>
      <c r="N36" s="621"/>
      <c r="O36" s="621"/>
      <c r="P36" s="621"/>
      <c r="Q36" s="622"/>
      <c r="R36" s="623" t="s">
        <v>233</v>
      </c>
      <c r="S36" s="626"/>
      <c r="T36" s="626"/>
      <c r="U36" s="626"/>
      <c r="V36" s="626"/>
      <c r="W36" s="626"/>
      <c r="X36" s="626"/>
      <c r="Y36" s="627"/>
      <c r="Z36" s="685" t="s">
        <v>233</v>
      </c>
      <c r="AA36" s="685"/>
      <c r="AB36" s="685"/>
      <c r="AC36" s="685"/>
      <c r="AD36" s="686" t="s">
        <v>233</v>
      </c>
      <c r="AE36" s="686"/>
      <c r="AF36" s="686"/>
      <c r="AG36" s="686"/>
      <c r="AH36" s="686"/>
      <c r="AI36" s="686"/>
      <c r="AJ36" s="686"/>
      <c r="AK36" s="686"/>
      <c r="AL36" s="628" t="s">
        <v>138</v>
      </c>
      <c r="AM36" s="629"/>
      <c r="AN36" s="629"/>
      <c r="AO36" s="687"/>
      <c r="AQ36" s="660" t="s">
        <v>329</v>
      </c>
      <c r="AR36" s="661"/>
      <c r="AS36" s="661"/>
      <c r="AT36" s="661"/>
      <c r="AU36" s="661"/>
      <c r="AV36" s="661"/>
      <c r="AW36" s="661"/>
      <c r="AX36" s="661"/>
      <c r="AY36" s="662"/>
      <c r="AZ36" s="623">
        <v>17126143</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-3017600</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70234601</v>
      </c>
      <c r="CS36" s="626"/>
      <c r="CT36" s="626"/>
      <c r="CU36" s="626"/>
      <c r="CV36" s="626"/>
      <c r="CW36" s="626"/>
      <c r="CX36" s="626"/>
      <c r="CY36" s="627"/>
      <c r="CZ36" s="628">
        <v>9.9</v>
      </c>
      <c r="DA36" s="657"/>
      <c r="DB36" s="657"/>
      <c r="DC36" s="658"/>
      <c r="DD36" s="631">
        <v>64780236</v>
      </c>
      <c r="DE36" s="626"/>
      <c r="DF36" s="626"/>
      <c r="DG36" s="626"/>
      <c r="DH36" s="626"/>
      <c r="DI36" s="626"/>
      <c r="DJ36" s="626"/>
      <c r="DK36" s="627"/>
      <c r="DL36" s="631">
        <v>28992451</v>
      </c>
      <c r="DM36" s="626"/>
      <c r="DN36" s="626"/>
      <c r="DO36" s="626"/>
      <c r="DP36" s="626"/>
      <c r="DQ36" s="626"/>
      <c r="DR36" s="626"/>
      <c r="DS36" s="626"/>
      <c r="DT36" s="626"/>
      <c r="DU36" s="626"/>
      <c r="DV36" s="627"/>
      <c r="DW36" s="628">
        <v>7.7</v>
      </c>
      <c r="DX36" s="657"/>
      <c r="DY36" s="657"/>
      <c r="DZ36" s="657"/>
      <c r="EA36" s="657"/>
      <c r="EB36" s="657"/>
      <c r="EC36" s="659"/>
    </row>
    <row r="37" spans="2:133" ht="11.25" customHeight="1" x14ac:dyDescent="0.2">
      <c r="B37" s="620" t="s">
        <v>332</v>
      </c>
      <c r="C37" s="621"/>
      <c r="D37" s="621"/>
      <c r="E37" s="621"/>
      <c r="F37" s="621"/>
      <c r="G37" s="621"/>
      <c r="H37" s="621"/>
      <c r="I37" s="621"/>
      <c r="J37" s="621"/>
      <c r="K37" s="621"/>
      <c r="L37" s="621"/>
      <c r="M37" s="621"/>
      <c r="N37" s="621"/>
      <c r="O37" s="621"/>
      <c r="P37" s="621"/>
      <c r="Q37" s="622"/>
      <c r="R37" s="623" t="s">
        <v>233</v>
      </c>
      <c r="S37" s="626"/>
      <c r="T37" s="626"/>
      <c r="U37" s="626"/>
      <c r="V37" s="626"/>
      <c r="W37" s="626"/>
      <c r="X37" s="626"/>
      <c r="Y37" s="627"/>
      <c r="Z37" s="685" t="s">
        <v>233</v>
      </c>
      <c r="AA37" s="685"/>
      <c r="AB37" s="685"/>
      <c r="AC37" s="685"/>
      <c r="AD37" s="686" t="s">
        <v>233</v>
      </c>
      <c r="AE37" s="686"/>
      <c r="AF37" s="686"/>
      <c r="AG37" s="686"/>
      <c r="AH37" s="686"/>
      <c r="AI37" s="686"/>
      <c r="AJ37" s="686"/>
      <c r="AK37" s="686"/>
      <c r="AL37" s="628" t="s">
        <v>138</v>
      </c>
      <c r="AM37" s="629"/>
      <c r="AN37" s="629"/>
      <c r="AO37" s="687"/>
      <c r="AQ37" s="660" t="s">
        <v>333</v>
      </c>
      <c r="AR37" s="661"/>
      <c r="AS37" s="661"/>
      <c r="AT37" s="661"/>
      <c r="AU37" s="661"/>
      <c r="AV37" s="661"/>
      <c r="AW37" s="661"/>
      <c r="AX37" s="661"/>
      <c r="AY37" s="662"/>
      <c r="AZ37" s="623">
        <v>7887774</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181441</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48121</v>
      </c>
      <c r="CS37" s="624"/>
      <c r="CT37" s="624"/>
      <c r="CU37" s="624"/>
      <c r="CV37" s="624"/>
      <c r="CW37" s="624"/>
      <c r="CX37" s="624"/>
      <c r="CY37" s="625"/>
      <c r="CZ37" s="628">
        <v>0</v>
      </c>
      <c r="DA37" s="657"/>
      <c r="DB37" s="657"/>
      <c r="DC37" s="658"/>
      <c r="DD37" s="631">
        <v>48121</v>
      </c>
      <c r="DE37" s="624"/>
      <c r="DF37" s="624"/>
      <c r="DG37" s="624"/>
      <c r="DH37" s="624"/>
      <c r="DI37" s="624"/>
      <c r="DJ37" s="624"/>
      <c r="DK37" s="625"/>
      <c r="DL37" s="631">
        <v>48121</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2">
      <c r="B38" s="635" t="s">
        <v>336</v>
      </c>
      <c r="C38" s="636"/>
      <c r="D38" s="636"/>
      <c r="E38" s="636"/>
      <c r="F38" s="636"/>
      <c r="G38" s="636"/>
      <c r="H38" s="636"/>
      <c r="I38" s="636"/>
      <c r="J38" s="636"/>
      <c r="K38" s="636"/>
      <c r="L38" s="636"/>
      <c r="M38" s="636"/>
      <c r="N38" s="636"/>
      <c r="O38" s="636"/>
      <c r="P38" s="636"/>
      <c r="Q38" s="637"/>
      <c r="R38" s="638">
        <v>715393440</v>
      </c>
      <c r="S38" s="675"/>
      <c r="T38" s="675"/>
      <c r="U38" s="675"/>
      <c r="V38" s="675"/>
      <c r="W38" s="675"/>
      <c r="X38" s="675"/>
      <c r="Y38" s="680"/>
      <c r="Z38" s="681">
        <v>100</v>
      </c>
      <c r="AA38" s="681"/>
      <c r="AB38" s="681"/>
      <c r="AC38" s="681"/>
      <c r="AD38" s="682">
        <v>376387371</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1252094</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266570</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36845255</v>
      </c>
      <c r="CS38" s="626"/>
      <c r="CT38" s="626"/>
      <c r="CU38" s="626"/>
      <c r="CV38" s="626"/>
      <c r="CW38" s="626"/>
      <c r="CX38" s="626"/>
      <c r="CY38" s="627"/>
      <c r="CZ38" s="628">
        <v>5.2</v>
      </c>
      <c r="DA38" s="657"/>
      <c r="DB38" s="657"/>
      <c r="DC38" s="658"/>
      <c r="DD38" s="631">
        <v>31854920</v>
      </c>
      <c r="DE38" s="626"/>
      <c r="DF38" s="626"/>
      <c r="DG38" s="626"/>
      <c r="DH38" s="626"/>
      <c r="DI38" s="626"/>
      <c r="DJ38" s="626"/>
      <c r="DK38" s="627"/>
      <c r="DL38" s="631">
        <v>27061321</v>
      </c>
      <c r="DM38" s="626"/>
      <c r="DN38" s="626"/>
      <c r="DO38" s="626"/>
      <c r="DP38" s="626"/>
      <c r="DQ38" s="626"/>
      <c r="DR38" s="626"/>
      <c r="DS38" s="626"/>
      <c r="DT38" s="626"/>
      <c r="DU38" s="626"/>
      <c r="DV38" s="627"/>
      <c r="DW38" s="628">
        <v>7.2</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23">
        <v>657636</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117</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2679080</v>
      </c>
      <c r="CS39" s="624"/>
      <c r="CT39" s="624"/>
      <c r="CU39" s="624"/>
      <c r="CV39" s="624"/>
      <c r="CW39" s="624"/>
      <c r="CX39" s="624"/>
      <c r="CY39" s="625"/>
      <c r="CZ39" s="628">
        <v>0.4</v>
      </c>
      <c r="DA39" s="657"/>
      <c r="DB39" s="657"/>
      <c r="DC39" s="658"/>
      <c r="DD39" s="631">
        <v>270476</v>
      </c>
      <c r="DE39" s="624"/>
      <c r="DF39" s="624"/>
      <c r="DG39" s="624"/>
      <c r="DH39" s="624"/>
      <c r="DI39" s="624"/>
      <c r="DJ39" s="624"/>
      <c r="DK39" s="625"/>
      <c r="DL39" s="631" t="s">
        <v>233</v>
      </c>
      <c r="DM39" s="624"/>
      <c r="DN39" s="624"/>
      <c r="DO39" s="624"/>
      <c r="DP39" s="624"/>
      <c r="DQ39" s="624"/>
      <c r="DR39" s="624"/>
      <c r="DS39" s="624"/>
      <c r="DT39" s="624"/>
      <c r="DU39" s="624"/>
      <c r="DV39" s="625"/>
      <c r="DW39" s="628" t="s">
        <v>138</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3">
        <v>11274193</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233</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29293711</v>
      </c>
      <c r="CS40" s="626"/>
      <c r="CT40" s="626"/>
      <c r="CU40" s="626"/>
      <c r="CV40" s="626"/>
      <c r="CW40" s="626"/>
      <c r="CX40" s="626"/>
      <c r="CY40" s="627"/>
      <c r="CZ40" s="628">
        <v>4.0999999999999996</v>
      </c>
      <c r="DA40" s="657"/>
      <c r="DB40" s="657"/>
      <c r="DC40" s="658"/>
      <c r="DD40" s="631">
        <v>7172149</v>
      </c>
      <c r="DE40" s="626"/>
      <c r="DF40" s="626"/>
      <c r="DG40" s="626"/>
      <c r="DH40" s="626"/>
      <c r="DI40" s="626"/>
      <c r="DJ40" s="626"/>
      <c r="DK40" s="627"/>
      <c r="DL40" s="631">
        <v>20663</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38">
        <v>25747334</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295</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233</v>
      </c>
      <c r="CS41" s="624"/>
      <c r="CT41" s="624"/>
      <c r="CU41" s="624"/>
      <c r="CV41" s="624"/>
      <c r="CW41" s="624"/>
      <c r="CX41" s="624"/>
      <c r="CY41" s="625"/>
      <c r="CZ41" s="628" t="s">
        <v>138</v>
      </c>
      <c r="DA41" s="657"/>
      <c r="DB41" s="657"/>
      <c r="DC41" s="658"/>
      <c r="DD41" s="631" t="s">
        <v>233</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92466191</v>
      </c>
      <c r="CS42" s="626"/>
      <c r="CT42" s="626"/>
      <c r="CU42" s="626"/>
      <c r="CV42" s="626"/>
      <c r="CW42" s="626"/>
      <c r="CX42" s="626"/>
      <c r="CY42" s="627"/>
      <c r="CZ42" s="628">
        <v>13</v>
      </c>
      <c r="DA42" s="629"/>
      <c r="DB42" s="629"/>
      <c r="DC42" s="630"/>
      <c r="DD42" s="631">
        <v>19983086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3387317</v>
      </c>
      <c r="CS43" s="624"/>
      <c r="CT43" s="624"/>
      <c r="CU43" s="624"/>
      <c r="CV43" s="624"/>
      <c r="CW43" s="624"/>
      <c r="CX43" s="624"/>
      <c r="CY43" s="625"/>
      <c r="CZ43" s="628">
        <v>0.5</v>
      </c>
      <c r="DA43" s="657"/>
      <c r="DB43" s="657"/>
      <c r="DC43" s="658"/>
      <c r="DD43" s="631">
        <v>3234024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354</v>
      </c>
      <c r="CD44" s="651" t="s">
        <v>305</v>
      </c>
      <c r="CE44" s="652"/>
      <c r="CF44" s="620" t="s">
        <v>355</v>
      </c>
      <c r="CG44" s="621"/>
      <c r="CH44" s="621"/>
      <c r="CI44" s="621"/>
      <c r="CJ44" s="621"/>
      <c r="CK44" s="621"/>
      <c r="CL44" s="621"/>
      <c r="CM44" s="621"/>
      <c r="CN44" s="621"/>
      <c r="CO44" s="621"/>
      <c r="CP44" s="621"/>
      <c r="CQ44" s="622"/>
      <c r="CR44" s="623">
        <v>92466191</v>
      </c>
      <c r="CS44" s="626"/>
      <c r="CT44" s="626"/>
      <c r="CU44" s="626"/>
      <c r="CV44" s="626"/>
      <c r="CW44" s="626"/>
      <c r="CX44" s="626"/>
      <c r="CY44" s="627"/>
      <c r="CZ44" s="628">
        <v>13</v>
      </c>
      <c r="DA44" s="629"/>
      <c r="DB44" s="629"/>
      <c r="DC44" s="630"/>
      <c r="DD44" s="631">
        <v>19983086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356</v>
      </c>
      <c r="CG45" s="621"/>
      <c r="CH45" s="621"/>
      <c r="CI45" s="621"/>
      <c r="CJ45" s="621"/>
      <c r="CK45" s="621"/>
      <c r="CL45" s="621"/>
      <c r="CM45" s="621"/>
      <c r="CN45" s="621"/>
      <c r="CO45" s="621"/>
      <c r="CP45" s="621"/>
      <c r="CQ45" s="622"/>
      <c r="CR45" s="623">
        <v>40263280</v>
      </c>
      <c r="CS45" s="624"/>
      <c r="CT45" s="624"/>
      <c r="CU45" s="624"/>
      <c r="CV45" s="624"/>
      <c r="CW45" s="624"/>
      <c r="CX45" s="624"/>
      <c r="CY45" s="625"/>
      <c r="CZ45" s="628">
        <v>5.7</v>
      </c>
      <c r="DA45" s="657"/>
      <c r="DB45" s="657"/>
      <c r="DC45" s="658"/>
      <c r="DD45" s="631">
        <v>2373832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357</v>
      </c>
      <c r="CG46" s="621"/>
      <c r="CH46" s="621"/>
      <c r="CI46" s="621"/>
      <c r="CJ46" s="621"/>
      <c r="CK46" s="621"/>
      <c r="CL46" s="621"/>
      <c r="CM46" s="621"/>
      <c r="CN46" s="621"/>
      <c r="CO46" s="621"/>
      <c r="CP46" s="621"/>
      <c r="CQ46" s="622"/>
      <c r="CR46" s="623">
        <v>49446950</v>
      </c>
      <c r="CS46" s="626"/>
      <c r="CT46" s="626"/>
      <c r="CU46" s="626"/>
      <c r="CV46" s="626"/>
      <c r="CW46" s="626"/>
      <c r="CX46" s="626"/>
      <c r="CY46" s="627"/>
      <c r="CZ46" s="628">
        <v>6.9</v>
      </c>
      <c r="DA46" s="629"/>
      <c r="DB46" s="629"/>
      <c r="DC46" s="630"/>
      <c r="DD46" s="631">
        <v>17416646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358</v>
      </c>
      <c r="CG47" s="621"/>
      <c r="CH47" s="621"/>
      <c r="CI47" s="621"/>
      <c r="CJ47" s="621"/>
      <c r="CK47" s="621"/>
      <c r="CL47" s="621"/>
      <c r="CM47" s="621"/>
      <c r="CN47" s="621"/>
      <c r="CO47" s="621"/>
      <c r="CP47" s="621"/>
      <c r="CQ47" s="622"/>
      <c r="CR47" s="623" t="s">
        <v>138</v>
      </c>
      <c r="CS47" s="624"/>
      <c r="CT47" s="624"/>
      <c r="CU47" s="624"/>
      <c r="CV47" s="624"/>
      <c r="CW47" s="624"/>
      <c r="CX47" s="624"/>
      <c r="CY47" s="625"/>
      <c r="CZ47" s="628" t="s">
        <v>138</v>
      </c>
      <c r="DA47" s="657"/>
      <c r="DB47" s="657"/>
      <c r="DC47" s="658"/>
      <c r="DD47" s="631" t="s">
        <v>233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359</v>
      </c>
      <c r="CG48" s="621"/>
      <c r="CH48" s="621"/>
      <c r="CI48" s="621"/>
      <c r="CJ48" s="621"/>
      <c r="CK48" s="621"/>
      <c r="CL48" s="621"/>
      <c r="CM48" s="621"/>
      <c r="CN48" s="621"/>
      <c r="CO48" s="621"/>
      <c r="CP48" s="621"/>
      <c r="CQ48" s="622"/>
      <c r="CR48" s="623" t="s">
        <v>138</v>
      </c>
      <c r="CS48" s="626"/>
      <c r="CT48" s="626"/>
      <c r="CU48" s="626"/>
      <c r="CV48" s="626"/>
      <c r="CW48" s="626"/>
      <c r="CX48" s="626"/>
      <c r="CY48" s="627"/>
      <c r="CZ48" s="628" t="s">
        <v>233</v>
      </c>
      <c r="DA48" s="629"/>
      <c r="DB48" s="629"/>
      <c r="DC48" s="630"/>
      <c r="DD48" s="631" t="s">
        <v>233</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360</v>
      </c>
      <c r="CE49" s="636"/>
      <c r="CF49" s="636"/>
      <c r="CG49" s="636"/>
      <c r="CH49" s="636"/>
      <c r="CI49" s="636"/>
      <c r="CJ49" s="636"/>
      <c r="CK49" s="636"/>
      <c r="CL49" s="636"/>
      <c r="CM49" s="636"/>
      <c r="CN49" s="636"/>
      <c r="CO49" s="636"/>
      <c r="CP49" s="636"/>
      <c r="CQ49" s="637"/>
      <c r="CR49" s="638">
        <v>712401058</v>
      </c>
      <c r="CS49" s="639"/>
      <c r="CT49" s="639"/>
      <c r="CU49" s="639"/>
      <c r="CV49" s="639"/>
      <c r="CW49" s="639"/>
      <c r="CX49" s="639"/>
      <c r="CY49" s="640"/>
      <c r="CZ49" s="641">
        <v>100</v>
      </c>
      <c r="DA49" s="642"/>
      <c r="DB49" s="642"/>
      <c r="DC49" s="643"/>
      <c r="DD49" s="644">
        <v>451837026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mO03d3L9dn0XwcuIGd+RKHASQi530DBRCQd26BmdCkolQDAON8oG5G7KnMQhHW51A7SQNUOl34vSpD3K8fs44w==" saltValue="rjXmsX+iLZdqbCBpZJnM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383</v>
      </c>
      <c r="C7" s="1102"/>
      <c r="D7" s="1102"/>
      <c r="E7" s="1102"/>
      <c r="F7" s="1102"/>
      <c r="G7" s="1102"/>
      <c r="H7" s="1102"/>
      <c r="I7" s="1102"/>
      <c r="J7" s="1102"/>
      <c r="K7" s="1102"/>
      <c r="L7" s="1102"/>
      <c r="M7" s="1102"/>
      <c r="N7" s="1102"/>
      <c r="O7" s="1102"/>
      <c r="P7" s="1103"/>
      <c r="Q7" s="1155">
        <v>715316</v>
      </c>
      <c r="R7" s="1156"/>
      <c r="S7" s="1156"/>
      <c r="T7" s="1156"/>
      <c r="U7" s="1156"/>
      <c r="V7" s="1156">
        <v>712892</v>
      </c>
      <c r="W7" s="1156"/>
      <c r="X7" s="1156"/>
      <c r="Y7" s="1156"/>
      <c r="Z7" s="1156"/>
      <c r="AA7" s="1156">
        <f>Q7-V7</f>
        <v>2424</v>
      </c>
      <c r="AB7" s="1156"/>
      <c r="AC7" s="1156"/>
      <c r="AD7" s="1156"/>
      <c r="AE7" s="1157"/>
      <c r="AF7" s="1158">
        <v>192</v>
      </c>
      <c r="AG7" s="1159"/>
      <c r="AH7" s="1159"/>
      <c r="AI7" s="1159"/>
      <c r="AJ7" s="1160"/>
      <c r="AK7" s="1142">
        <v>47423</v>
      </c>
      <c r="AL7" s="1143"/>
      <c r="AM7" s="1143"/>
      <c r="AN7" s="1143"/>
      <c r="AO7" s="1143"/>
      <c r="AP7" s="1143">
        <v>1047427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597</v>
      </c>
      <c r="BT7" s="1147"/>
      <c r="BU7" s="1147"/>
      <c r="BV7" s="1147"/>
      <c r="BW7" s="1147"/>
      <c r="BX7" s="1147"/>
      <c r="BY7" s="1147"/>
      <c r="BZ7" s="1147"/>
      <c r="CA7" s="1147"/>
      <c r="CB7" s="1147"/>
      <c r="CC7" s="1147"/>
      <c r="CD7" s="1147"/>
      <c r="CE7" s="1147"/>
      <c r="CF7" s="1147"/>
      <c r="CG7" s="1148"/>
      <c r="CH7" s="1139">
        <v>9</v>
      </c>
      <c r="CI7" s="1140"/>
      <c r="CJ7" s="1140"/>
      <c r="CK7" s="1140"/>
      <c r="CL7" s="1141"/>
      <c r="CM7" s="1139">
        <v>155</v>
      </c>
      <c r="CN7" s="1140"/>
      <c r="CO7" s="1140"/>
      <c r="CP7" s="1140"/>
      <c r="CQ7" s="1141"/>
      <c r="CR7" s="1139">
        <v>77</v>
      </c>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2">
      <c r="A8" s="261">
        <v>2</v>
      </c>
      <c r="B8" s="1088" t="s">
        <v>384</v>
      </c>
      <c r="C8" s="1089"/>
      <c r="D8" s="1089"/>
      <c r="E8" s="1089"/>
      <c r="F8" s="1089"/>
      <c r="G8" s="1089"/>
      <c r="H8" s="1089"/>
      <c r="I8" s="1089"/>
      <c r="J8" s="1089"/>
      <c r="K8" s="1089"/>
      <c r="L8" s="1089"/>
      <c r="M8" s="1089"/>
      <c r="N8" s="1089"/>
      <c r="O8" s="1089"/>
      <c r="P8" s="1090"/>
      <c r="Q8" s="1094">
        <v>349</v>
      </c>
      <c r="R8" s="1095"/>
      <c r="S8" s="1095"/>
      <c r="T8" s="1095"/>
      <c r="U8" s="1095"/>
      <c r="V8" s="1095">
        <v>298</v>
      </c>
      <c r="W8" s="1095"/>
      <c r="X8" s="1095"/>
      <c r="Y8" s="1095"/>
      <c r="Z8" s="1095"/>
      <c r="AA8" s="1095">
        <f t="shared" ref="AA8:AA13" si="0">Q8-V8</f>
        <v>51</v>
      </c>
      <c r="AB8" s="1095"/>
      <c r="AC8" s="1095"/>
      <c r="AD8" s="1095"/>
      <c r="AE8" s="1096"/>
      <c r="AF8" s="1070" t="s">
        <v>138</v>
      </c>
      <c r="AG8" s="1071"/>
      <c r="AH8" s="1071"/>
      <c r="AI8" s="1071"/>
      <c r="AJ8" s="1072"/>
      <c r="AK8" s="1137">
        <v>23</v>
      </c>
      <c r="AL8" s="1138"/>
      <c r="AM8" s="1138"/>
      <c r="AN8" s="1138"/>
      <c r="AO8" s="1138"/>
      <c r="AP8" s="1138">
        <v>1441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598</v>
      </c>
      <c r="BT8" s="1066"/>
      <c r="BU8" s="1066"/>
      <c r="BV8" s="1066"/>
      <c r="BW8" s="1066"/>
      <c r="BX8" s="1066"/>
      <c r="BY8" s="1066"/>
      <c r="BZ8" s="1066"/>
      <c r="CA8" s="1066"/>
      <c r="CB8" s="1066"/>
      <c r="CC8" s="1066"/>
      <c r="CD8" s="1066"/>
      <c r="CE8" s="1066"/>
      <c r="CF8" s="1066"/>
      <c r="CG8" s="1067"/>
      <c r="CH8" s="1040">
        <v>19</v>
      </c>
      <c r="CI8" s="1041"/>
      <c r="CJ8" s="1041"/>
      <c r="CK8" s="1041"/>
      <c r="CL8" s="1042"/>
      <c r="CM8" s="1040">
        <v>1518</v>
      </c>
      <c r="CN8" s="1041"/>
      <c r="CO8" s="1041"/>
      <c r="CP8" s="1041"/>
      <c r="CQ8" s="1042"/>
      <c r="CR8" s="1040">
        <v>20</v>
      </c>
      <c r="CS8" s="1041"/>
      <c r="CT8" s="1041"/>
      <c r="CU8" s="1041"/>
      <c r="CV8" s="1042"/>
      <c r="CW8" s="1040"/>
      <c r="CX8" s="1041"/>
      <c r="CY8" s="1041"/>
      <c r="CZ8" s="1041"/>
      <c r="DA8" s="1042"/>
      <c r="DB8" s="1040"/>
      <c r="DC8" s="1041"/>
      <c r="DD8" s="1041"/>
      <c r="DE8" s="1041"/>
      <c r="DF8" s="1042"/>
      <c r="DG8" s="1040"/>
      <c r="DH8" s="1041"/>
      <c r="DI8" s="1041"/>
      <c r="DJ8" s="1041"/>
      <c r="DK8" s="1042"/>
      <c r="DL8" s="1040">
        <v>9511</v>
      </c>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8" t="s">
        <v>385</v>
      </c>
      <c r="C9" s="1089"/>
      <c r="D9" s="1089"/>
      <c r="E9" s="1089"/>
      <c r="F9" s="1089"/>
      <c r="G9" s="1089"/>
      <c r="H9" s="1089"/>
      <c r="I9" s="1089"/>
      <c r="J9" s="1089"/>
      <c r="K9" s="1089"/>
      <c r="L9" s="1089"/>
      <c r="M9" s="1089"/>
      <c r="N9" s="1089"/>
      <c r="O9" s="1089"/>
      <c r="P9" s="1090"/>
      <c r="Q9" s="1094">
        <v>218</v>
      </c>
      <c r="R9" s="1095"/>
      <c r="S9" s="1095"/>
      <c r="T9" s="1095"/>
      <c r="U9" s="1095"/>
      <c r="V9" s="1095">
        <v>68</v>
      </c>
      <c r="W9" s="1095"/>
      <c r="X9" s="1095"/>
      <c r="Y9" s="1095"/>
      <c r="Z9" s="1095"/>
      <c r="AA9" s="1095">
        <f t="shared" si="0"/>
        <v>150</v>
      </c>
      <c r="AB9" s="1095"/>
      <c r="AC9" s="1095"/>
      <c r="AD9" s="1095"/>
      <c r="AE9" s="1096"/>
      <c r="AF9" s="1070">
        <v>150</v>
      </c>
      <c r="AG9" s="1071"/>
      <c r="AH9" s="1071"/>
      <c r="AI9" s="1071"/>
      <c r="AJ9" s="1072"/>
      <c r="AK9" s="1137">
        <v>33</v>
      </c>
      <c r="AL9" s="1138"/>
      <c r="AM9" s="1138"/>
      <c r="AN9" s="1138"/>
      <c r="AO9" s="1138"/>
      <c r="AP9" s="1138">
        <v>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599</v>
      </c>
      <c r="BT9" s="1066"/>
      <c r="BU9" s="1066"/>
      <c r="BV9" s="1066"/>
      <c r="BW9" s="1066"/>
      <c r="BX9" s="1066"/>
      <c r="BY9" s="1066"/>
      <c r="BZ9" s="1066"/>
      <c r="CA9" s="1066"/>
      <c r="CB9" s="1066"/>
      <c r="CC9" s="1066"/>
      <c r="CD9" s="1066"/>
      <c r="CE9" s="1066"/>
      <c r="CF9" s="1066"/>
      <c r="CG9" s="1067"/>
      <c r="CH9" s="1040">
        <v>47</v>
      </c>
      <c r="CI9" s="1041"/>
      <c r="CJ9" s="1041"/>
      <c r="CK9" s="1041"/>
      <c r="CL9" s="1042"/>
      <c r="CM9" s="1040">
        <v>471</v>
      </c>
      <c r="CN9" s="1041"/>
      <c r="CO9" s="1041"/>
      <c r="CP9" s="1041"/>
      <c r="CQ9" s="1042"/>
      <c r="CR9" s="1040">
        <v>30</v>
      </c>
      <c r="CS9" s="1041"/>
      <c r="CT9" s="1041"/>
      <c r="CU9" s="1041"/>
      <c r="CV9" s="1042"/>
      <c r="CW9" s="1040">
        <v>332</v>
      </c>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t="s">
        <v>386</v>
      </c>
      <c r="C10" s="1089"/>
      <c r="D10" s="1089"/>
      <c r="E10" s="1089"/>
      <c r="F10" s="1089"/>
      <c r="G10" s="1089"/>
      <c r="H10" s="1089"/>
      <c r="I10" s="1089"/>
      <c r="J10" s="1089"/>
      <c r="K10" s="1089"/>
      <c r="L10" s="1089"/>
      <c r="M10" s="1089"/>
      <c r="N10" s="1089"/>
      <c r="O10" s="1089"/>
      <c r="P10" s="1090"/>
      <c r="Q10" s="1094">
        <v>120</v>
      </c>
      <c r="R10" s="1095"/>
      <c r="S10" s="1095"/>
      <c r="T10" s="1095"/>
      <c r="U10" s="1095"/>
      <c r="V10" s="1095">
        <v>120</v>
      </c>
      <c r="W10" s="1095"/>
      <c r="X10" s="1095"/>
      <c r="Y10" s="1095"/>
      <c r="Z10" s="1095"/>
      <c r="AA10" s="1095">
        <f t="shared" si="0"/>
        <v>0</v>
      </c>
      <c r="AB10" s="1095"/>
      <c r="AC10" s="1095"/>
      <c r="AD10" s="1095"/>
      <c r="AE10" s="1096"/>
      <c r="AF10" s="1070" t="s">
        <v>387</v>
      </c>
      <c r="AG10" s="1071"/>
      <c r="AH10" s="1071"/>
      <c r="AI10" s="1071"/>
      <c r="AJ10" s="1072"/>
      <c r="AK10" s="1137">
        <v>40</v>
      </c>
      <c r="AL10" s="1138"/>
      <c r="AM10" s="1138"/>
      <c r="AN10" s="1138"/>
      <c r="AO10" s="1138"/>
      <c r="AP10" s="1138">
        <v>0</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600</v>
      </c>
      <c r="BT10" s="1066"/>
      <c r="BU10" s="1066"/>
      <c r="BV10" s="1066"/>
      <c r="BW10" s="1066"/>
      <c r="BX10" s="1066"/>
      <c r="BY10" s="1066"/>
      <c r="BZ10" s="1066"/>
      <c r="CA10" s="1066"/>
      <c r="CB10" s="1066"/>
      <c r="CC10" s="1066"/>
      <c r="CD10" s="1066"/>
      <c r="CE10" s="1066"/>
      <c r="CF10" s="1066"/>
      <c r="CG10" s="1067"/>
      <c r="CH10" s="1040">
        <v>-4</v>
      </c>
      <c r="CI10" s="1041"/>
      <c r="CJ10" s="1041"/>
      <c r="CK10" s="1041"/>
      <c r="CL10" s="1042"/>
      <c r="CM10" s="1040">
        <v>318</v>
      </c>
      <c r="CN10" s="1041"/>
      <c r="CO10" s="1041"/>
      <c r="CP10" s="1041"/>
      <c r="CQ10" s="1042"/>
      <c r="CR10" s="1040">
        <v>300</v>
      </c>
      <c r="CS10" s="1041"/>
      <c r="CT10" s="1041"/>
      <c r="CU10" s="1041"/>
      <c r="CV10" s="1042"/>
      <c r="CW10" s="1040">
        <v>26</v>
      </c>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t="s">
        <v>388</v>
      </c>
      <c r="C11" s="1089"/>
      <c r="D11" s="1089"/>
      <c r="E11" s="1089"/>
      <c r="F11" s="1089"/>
      <c r="G11" s="1089"/>
      <c r="H11" s="1089"/>
      <c r="I11" s="1089"/>
      <c r="J11" s="1089"/>
      <c r="K11" s="1089"/>
      <c r="L11" s="1089"/>
      <c r="M11" s="1089"/>
      <c r="N11" s="1089"/>
      <c r="O11" s="1089"/>
      <c r="P11" s="1090"/>
      <c r="Q11" s="1094">
        <v>782</v>
      </c>
      <c r="R11" s="1095"/>
      <c r="S11" s="1095"/>
      <c r="T11" s="1095"/>
      <c r="U11" s="1095"/>
      <c r="V11" s="1095">
        <v>416</v>
      </c>
      <c r="W11" s="1095"/>
      <c r="X11" s="1095"/>
      <c r="Y11" s="1095"/>
      <c r="Z11" s="1095"/>
      <c r="AA11" s="1095">
        <f t="shared" si="0"/>
        <v>366</v>
      </c>
      <c r="AB11" s="1095"/>
      <c r="AC11" s="1095"/>
      <c r="AD11" s="1095"/>
      <c r="AE11" s="1096"/>
      <c r="AF11" s="1070">
        <v>287</v>
      </c>
      <c r="AG11" s="1071"/>
      <c r="AH11" s="1071"/>
      <c r="AI11" s="1071"/>
      <c r="AJ11" s="1072"/>
      <c r="AK11" s="1137">
        <v>0</v>
      </c>
      <c r="AL11" s="1138"/>
      <c r="AM11" s="1138"/>
      <c r="AN11" s="1138"/>
      <c r="AO11" s="1138"/>
      <c r="AP11" s="1138">
        <v>497</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601</v>
      </c>
      <c r="BT11" s="1066"/>
      <c r="BU11" s="1066"/>
      <c r="BV11" s="1066"/>
      <c r="BW11" s="1066"/>
      <c r="BX11" s="1066"/>
      <c r="BY11" s="1066"/>
      <c r="BZ11" s="1066"/>
      <c r="CA11" s="1066"/>
      <c r="CB11" s="1066"/>
      <c r="CC11" s="1066"/>
      <c r="CD11" s="1066"/>
      <c r="CE11" s="1066"/>
      <c r="CF11" s="1066"/>
      <c r="CG11" s="1067"/>
      <c r="CH11" s="1040">
        <v>-10</v>
      </c>
      <c r="CI11" s="1041"/>
      <c r="CJ11" s="1041"/>
      <c r="CK11" s="1041"/>
      <c r="CL11" s="1042"/>
      <c r="CM11" s="1040">
        <v>183</v>
      </c>
      <c r="CN11" s="1041"/>
      <c r="CO11" s="1041"/>
      <c r="CP11" s="1041"/>
      <c r="CQ11" s="1042"/>
      <c r="CR11" s="1040">
        <v>45</v>
      </c>
      <c r="CS11" s="1041"/>
      <c r="CT11" s="1041"/>
      <c r="CU11" s="1041"/>
      <c r="CV11" s="1042"/>
      <c r="CW11" s="1040">
        <v>3</v>
      </c>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t="s">
        <v>389</v>
      </c>
      <c r="C12" s="1089"/>
      <c r="D12" s="1089"/>
      <c r="E12" s="1089"/>
      <c r="F12" s="1089"/>
      <c r="G12" s="1089"/>
      <c r="H12" s="1089"/>
      <c r="I12" s="1089"/>
      <c r="J12" s="1089"/>
      <c r="K12" s="1089"/>
      <c r="L12" s="1089"/>
      <c r="M12" s="1089"/>
      <c r="N12" s="1089"/>
      <c r="O12" s="1089"/>
      <c r="P12" s="1090"/>
      <c r="Q12" s="1094">
        <v>478</v>
      </c>
      <c r="R12" s="1095"/>
      <c r="S12" s="1095"/>
      <c r="T12" s="1095"/>
      <c r="U12" s="1095"/>
      <c r="V12" s="1095">
        <v>478</v>
      </c>
      <c r="W12" s="1095"/>
      <c r="X12" s="1095"/>
      <c r="Y12" s="1095"/>
      <c r="Z12" s="1095"/>
      <c r="AA12" s="1095">
        <f t="shared" si="0"/>
        <v>0</v>
      </c>
      <c r="AB12" s="1095"/>
      <c r="AC12" s="1095"/>
      <c r="AD12" s="1095"/>
      <c r="AE12" s="1096"/>
      <c r="AF12" s="1070" t="s">
        <v>390</v>
      </c>
      <c r="AG12" s="1071"/>
      <c r="AH12" s="1071"/>
      <c r="AI12" s="1071"/>
      <c r="AJ12" s="1072"/>
      <c r="AK12" s="1137">
        <v>470</v>
      </c>
      <c r="AL12" s="1138"/>
      <c r="AM12" s="1138"/>
      <c r="AN12" s="1138"/>
      <c r="AO12" s="1138"/>
      <c r="AP12" s="1138">
        <v>0</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602</v>
      </c>
      <c r="BT12" s="1066"/>
      <c r="BU12" s="1066"/>
      <c r="BV12" s="1066"/>
      <c r="BW12" s="1066"/>
      <c r="BX12" s="1066"/>
      <c r="BY12" s="1066"/>
      <c r="BZ12" s="1066"/>
      <c r="CA12" s="1066"/>
      <c r="CB12" s="1066"/>
      <c r="CC12" s="1066"/>
      <c r="CD12" s="1066"/>
      <c r="CE12" s="1066"/>
      <c r="CF12" s="1066"/>
      <c r="CG12" s="1067"/>
      <c r="CH12" s="1040">
        <v>-370</v>
      </c>
      <c r="CI12" s="1041"/>
      <c r="CJ12" s="1041"/>
      <c r="CK12" s="1041"/>
      <c r="CL12" s="1042"/>
      <c r="CM12" s="1040">
        <v>6295</v>
      </c>
      <c r="CN12" s="1041"/>
      <c r="CO12" s="1041"/>
      <c r="CP12" s="1041"/>
      <c r="CQ12" s="1042"/>
      <c r="CR12" s="1040">
        <v>2143</v>
      </c>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t="s">
        <v>391</v>
      </c>
      <c r="C13" s="1089"/>
      <c r="D13" s="1089"/>
      <c r="E13" s="1089"/>
      <c r="F13" s="1089"/>
      <c r="G13" s="1089"/>
      <c r="H13" s="1089"/>
      <c r="I13" s="1089"/>
      <c r="J13" s="1089"/>
      <c r="K13" s="1089"/>
      <c r="L13" s="1089"/>
      <c r="M13" s="1089"/>
      <c r="N13" s="1089"/>
      <c r="O13" s="1089"/>
      <c r="P13" s="1090"/>
      <c r="Q13" s="1094">
        <v>215298</v>
      </c>
      <c r="R13" s="1095"/>
      <c r="S13" s="1095"/>
      <c r="T13" s="1095"/>
      <c r="U13" s="1095"/>
      <c r="V13" s="1095">
        <v>215298</v>
      </c>
      <c r="W13" s="1095"/>
      <c r="X13" s="1095"/>
      <c r="Y13" s="1095"/>
      <c r="Z13" s="1095"/>
      <c r="AA13" s="1095">
        <f t="shared" si="0"/>
        <v>0</v>
      </c>
      <c r="AB13" s="1095"/>
      <c r="AC13" s="1095"/>
      <c r="AD13" s="1095"/>
      <c r="AE13" s="1096"/>
      <c r="AF13" s="1070" t="s">
        <v>392</v>
      </c>
      <c r="AG13" s="1071"/>
      <c r="AH13" s="1071"/>
      <c r="AI13" s="1071"/>
      <c r="AJ13" s="1072"/>
      <c r="AK13" s="1137">
        <v>169364</v>
      </c>
      <c r="AL13" s="1138"/>
      <c r="AM13" s="1138"/>
      <c r="AN13" s="1138"/>
      <c r="AO13" s="1138"/>
      <c r="AP13" s="1138">
        <v>0</v>
      </c>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603</v>
      </c>
      <c r="BT13" s="1066"/>
      <c r="BU13" s="1066"/>
      <c r="BV13" s="1066"/>
      <c r="BW13" s="1066"/>
      <c r="BX13" s="1066"/>
      <c r="BY13" s="1066"/>
      <c r="BZ13" s="1066"/>
      <c r="CA13" s="1066"/>
      <c r="CB13" s="1066"/>
      <c r="CC13" s="1066"/>
      <c r="CD13" s="1066"/>
      <c r="CE13" s="1066"/>
      <c r="CF13" s="1066"/>
      <c r="CG13" s="1067"/>
      <c r="CH13" s="1040">
        <v>38</v>
      </c>
      <c r="CI13" s="1041"/>
      <c r="CJ13" s="1041"/>
      <c r="CK13" s="1041"/>
      <c r="CL13" s="1042"/>
      <c r="CM13" s="1040">
        <v>-22</v>
      </c>
      <c r="CN13" s="1041"/>
      <c r="CO13" s="1041"/>
      <c r="CP13" s="1041"/>
      <c r="CQ13" s="1042"/>
      <c r="CR13" s="1040">
        <v>40</v>
      </c>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604</v>
      </c>
      <c r="BT14" s="1066"/>
      <c r="BU14" s="1066"/>
      <c r="BV14" s="1066"/>
      <c r="BW14" s="1066"/>
      <c r="BX14" s="1066"/>
      <c r="BY14" s="1066"/>
      <c r="BZ14" s="1066"/>
      <c r="CA14" s="1066"/>
      <c r="CB14" s="1066"/>
      <c r="CC14" s="1066"/>
      <c r="CD14" s="1066"/>
      <c r="CE14" s="1066"/>
      <c r="CF14" s="1066"/>
      <c r="CG14" s="1067"/>
      <c r="CH14" s="1040">
        <v>-115</v>
      </c>
      <c r="CI14" s="1041"/>
      <c r="CJ14" s="1041"/>
      <c r="CK14" s="1041"/>
      <c r="CL14" s="1042"/>
      <c r="CM14" s="1040">
        <v>2395</v>
      </c>
      <c r="CN14" s="1041"/>
      <c r="CO14" s="1041"/>
      <c r="CP14" s="1041"/>
      <c r="CQ14" s="1042"/>
      <c r="CR14" s="1040">
        <v>100</v>
      </c>
      <c r="CS14" s="1041"/>
      <c r="CT14" s="1041"/>
      <c r="CU14" s="1041"/>
      <c r="CV14" s="1042"/>
      <c r="CW14" s="1040">
        <v>195</v>
      </c>
      <c r="CX14" s="1041"/>
      <c r="CY14" s="1041"/>
      <c r="CZ14" s="1041"/>
      <c r="DA14" s="1042"/>
      <c r="DB14" s="1040">
        <v>1000</v>
      </c>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605</v>
      </c>
      <c r="BT15" s="1066"/>
      <c r="BU15" s="1066"/>
      <c r="BV15" s="1066"/>
      <c r="BW15" s="1066"/>
      <c r="BX15" s="1066"/>
      <c r="BY15" s="1066"/>
      <c r="BZ15" s="1066"/>
      <c r="CA15" s="1066"/>
      <c r="CB15" s="1066"/>
      <c r="CC15" s="1066"/>
      <c r="CD15" s="1066"/>
      <c r="CE15" s="1066"/>
      <c r="CF15" s="1066"/>
      <c r="CG15" s="1067"/>
      <c r="CH15" s="1040">
        <v>-6</v>
      </c>
      <c r="CI15" s="1041"/>
      <c r="CJ15" s="1041"/>
      <c r="CK15" s="1041"/>
      <c r="CL15" s="1042"/>
      <c r="CM15" s="1040">
        <v>177</v>
      </c>
      <c r="CN15" s="1041"/>
      <c r="CO15" s="1041"/>
      <c r="CP15" s="1041"/>
      <c r="CQ15" s="1042"/>
      <c r="CR15" s="1040">
        <v>7</v>
      </c>
      <c r="CS15" s="1041"/>
      <c r="CT15" s="1041"/>
      <c r="CU15" s="1041"/>
      <c r="CV15" s="1042"/>
      <c r="CW15" s="1040">
        <v>28</v>
      </c>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606</v>
      </c>
      <c r="BT16" s="1066"/>
      <c r="BU16" s="1066"/>
      <c r="BV16" s="1066"/>
      <c r="BW16" s="1066"/>
      <c r="BX16" s="1066"/>
      <c r="BY16" s="1066"/>
      <c r="BZ16" s="1066"/>
      <c r="CA16" s="1066"/>
      <c r="CB16" s="1066"/>
      <c r="CC16" s="1066"/>
      <c r="CD16" s="1066"/>
      <c r="CE16" s="1066"/>
      <c r="CF16" s="1066"/>
      <c r="CG16" s="1067"/>
      <c r="CH16" s="1040">
        <v>-3</v>
      </c>
      <c r="CI16" s="1041"/>
      <c r="CJ16" s="1041"/>
      <c r="CK16" s="1041"/>
      <c r="CL16" s="1042"/>
      <c r="CM16" s="1040">
        <v>196</v>
      </c>
      <c r="CN16" s="1041"/>
      <c r="CO16" s="1041"/>
      <c r="CP16" s="1041"/>
      <c r="CQ16" s="1042"/>
      <c r="CR16" s="1040">
        <v>10</v>
      </c>
      <c r="CS16" s="1041"/>
      <c r="CT16" s="1041"/>
      <c r="CU16" s="1041"/>
      <c r="CV16" s="1042"/>
      <c r="CW16" s="1040">
        <v>48</v>
      </c>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607</v>
      </c>
      <c r="BT17" s="1066"/>
      <c r="BU17" s="1066"/>
      <c r="BV17" s="1066"/>
      <c r="BW17" s="1066"/>
      <c r="BX17" s="1066"/>
      <c r="BY17" s="1066"/>
      <c r="BZ17" s="1066"/>
      <c r="CA17" s="1066"/>
      <c r="CB17" s="1066"/>
      <c r="CC17" s="1066"/>
      <c r="CD17" s="1066"/>
      <c r="CE17" s="1066"/>
      <c r="CF17" s="1066"/>
      <c r="CG17" s="1067"/>
      <c r="CH17" s="1040">
        <v>-4</v>
      </c>
      <c r="CI17" s="1041"/>
      <c r="CJ17" s="1041"/>
      <c r="CK17" s="1041"/>
      <c r="CL17" s="1042"/>
      <c r="CM17" s="1040">
        <v>139</v>
      </c>
      <c r="CN17" s="1041"/>
      <c r="CO17" s="1041"/>
      <c r="CP17" s="1041"/>
      <c r="CQ17" s="1042"/>
      <c r="CR17" s="1040">
        <v>10</v>
      </c>
      <c r="CS17" s="1041"/>
      <c r="CT17" s="1041"/>
      <c r="CU17" s="1041"/>
      <c r="CV17" s="1042"/>
      <c r="CW17" s="1040">
        <v>79</v>
      </c>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t="s">
        <v>608</v>
      </c>
      <c r="BT18" s="1066"/>
      <c r="BU18" s="1066"/>
      <c r="BV18" s="1066"/>
      <c r="BW18" s="1066"/>
      <c r="BX18" s="1066"/>
      <c r="BY18" s="1066"/>
      <c r="BZ18" s="1066"/>
      <c r="CA18" s="1066"/>
      <c r="CB18" s="1066"/>
      <c r="CC18" s="1066"/>
      <c r="CD18" s="1066"/>
      <c r="CE18" s="1066"/>
      <c r="CF18" s="1066"/>
      <c r="CG18" s="1067"/>
      <c r="CH18" s="1040">
        <v>-9</v>
      </c>
      <c r="CI18" s="1041"/>
      <c r="CJ18" s="1041"/>
      <c r="CK18" s="1041"/>
      <c r="CL18" s="1042"/>
      <c r="CM18" s="1040">
        <v>-171</v>
      </c>
      <c r="CN18" s="1041"/>
      <c r="CO18" s="1041"/>
      <c r="CP18" s="1041"/>
      <c r="CQ18" s="1042"/>
      <c r="CR18" s="1040">
        <v>140</v>
      </c>
      <c r="CS18" s="1041"/>
      <c r="CT18" s="1041"/>
      <c r="CU18" s="1041"/>
      <c r="CV18" s="1042"/>
      <c r="CW18" s="1040">
        <v>90</v>
      </c>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t="s">
        <v>609</v>
      </c>
      <c r="BT19" s="1066"/>
      <c r="BU19" s="1066"/>
      <c r="BV19" s="1066"/>
      <c r="BW19" s="1066"/>
      <c r="BX19" s="1066"/>
      <c r="BY19" s="1066"/>
      <c r="BZ19" s="1066"/>
      <c r="CA19" s="1066"/>
      <c r="CB19" s="1066"/>
      <c r="CC19" s="1066"/>
      <c r="CD19" s="1066"/>
      <c r="CE19" s="1066"/>
      <c r="CF19" s="1066"/>
      <c r="CG19" s="1067"/>
      <c r="CH19" s="1040">
        <v>-3</v>
      </c>
      <c r="CI19" s="1041"/>
      <c r="CJ19" s="1041"/>
      <c r="CK19" s="1041"/>
      <c r="CL19" s="1042"/>
      <c r="CM19" s="1040">
        <v>101</v>
      </c>
      <c r="CN19" s="1041"/>
      <c r="CO19" s="1041"/>
      <c r="CP19" s="1041"/>
      <c r="CQ19" s="1042"/>
      <c r="CR19" s="1040">
        <v>15</v>
      </c>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t="s">
        <v>610</v>
      </c>
      <c r="BT20" s="1066"/>
      <c r="BU20" s="1066"/>
      <c r="BV20" s="1066"/>
      <c r="BW20" s="1066"/>
      <c r="BX20" s="1066"/>
      <c r="BY20" s="1066"/>
      <c r="BZ20" s="1066"/>
      <c r="CA20" s="1066"/>
      <c r="CB20" s="1066"/>
      <c r="CC20" s="1066"/>
      <c r="CD20" s="1066"/>
      <c r="CE20" s="1066"/>
      <c r="CF20" s="1066"/>
      <c r="CG20" s="1067"/>
      <c r="CH20" s="1040">
        <v>2676</v>
      </c>
      <c r="CI20" s="1041"/>
      <c r="CJ20" s="1041"/>
      <c r="CK20" s="1041"/>
      <c r="CL20" s="1042"/>
      <c r="CM20" s="1040">
        <v>61164</v>
      </c>
      <c r="CN20" s="1041"/>
      <c r="CO20" s="1041"/>
      <c r="CP20" s="1041"/>
      <c r="CQ20" s="1042"/>
      <c r="CR20" s="1040">
        <v>8</v>
      </c>
      <c r="CS20" s="1041"/>
      <c r="CT20" s="1041"/>
      <c r="CU20" s="1041"/>
      <c r="CV20" s="1042"/>
      <c r="CW20" s="1040"/>
      <c r="CX20" s="1041"/>
      <c r="CY20" s="1041"/>
      <c r="CZ20" s="1041"/>
      <c r="DA20" s="1042"/>
      <c r="DB20" s="1040">
        <v>97</v>
      </c>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t="s">
        <v>611</v>
      </c>
      <c r="BT21" s="1066"/>
      <c r="BU21" s="1066"/>
      <c r="BV21" s="1066"/>
      <c r="BW21" s="1066"/>
      <c r="BX21" s="1066"/>
      <c r="BY21" s="1066"/>
      <c r="BZ21" s="1066"/>
      <c r="CA21" s="1066"/>
      <c r="CB21" s="1066"/>
      <c r="CC21" s="1066"/>
      <c r="CD21" s="1066"/>
      <c r="CE21" s="1066"/>
      <c r="CF21" s="1066"/>
      <c r="CG21" s="1067"/>
      <c r="CH21" s="1040">
        <v>91</v>
      </c>
      <c r="CI21" s="1041"/>
      <c r="CJ21" s="1041"/>
      <c r="CK21" s="1041"/>
      <c r="CL21" s="1042"/>
      <c r="CM21" s="1040">
        <v>4670</v>
      </c>
      <c r="CN21" s="1041"/>
      <c r="CO21" s="1041"/>
      <c r="CP21" s="1041"/>
      <c r="CQ21" s="1042"/>
      <c r="CR21" s="1040">
        <v>481</v>
      </c>
      <c r="CS21" s="1041"/>
      <c r="CT21" s="1041"/>
      <c r="CU21" s="1041"/>
      <c r="CV21" s="1042"/>
      <c r="CW21" s="1040">
        <v>6</v>
      </c>
      <c r="CX21" s="1041"/>
      <c r="CY21" s="1041"/>
      <c r="CZ21" s="1041"/>
      <c r="DA21" s="1042"/>
      <c r="DB21" s="1040">
        <v>12461</v>
      </c>
      <c r="DC21" s="1041"/>
      <c r="DD21" s="1041"/>
      <c r="DE21" s="1041"/>
      <c r="DF21" s="1042"/>
      <c r="DG21" s="1040"/>
      <c r="DH21" s="1041"/>
      <c r="DI21" s="1041"/>
      <c r="DJ21" s="1041"/>
      <c r="DK21" s="1042"/>
      <c r="DL21" s="1040">
        <v>930</v>
      </c>
      <c r="DM21" s="1041"/>
      <c r="DN21" s="1041"/>
      <c r="DO21" s="1041"/>
      <c r="DP21" s="1042"/>
      <c r="DQ21" s="1040">
        <v>93</v>
      </c>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393</v>
      </c>
      <c r="BA22" s="1086"/>
      <c r="BB22" s="1086"/>
      <c r="BC22" s="1086"/>
      <c r="BD22" s="1087"/>
      <c r="BE22" s="253"/>
      <c r="BF22" s="253"/>
      <c r="BG22" s="253"/>
      <c r="BH22" s="253"/>
      <c r="BI22" s="253"/>
      <c r="BJ22" s="253"/>
      <c r="BK22" s="253"/>
      <c r="BL22" s="253"/>
      <c r="BM22" s="253"/>
      <c r="BN22" s="253"/>
      <c r="BO22" s="253"/>
      <c r="BP22" s="253"/>
      <c r="BQ22" s="262">
        <v>16</v>
      </c>
      <c r="BR22" s="263"/>
      <c r="BS22" s="1065" t="s">
        <v>612</v>
      </c>
      <c r="BT22" s="1066"/>
      <c r="BU22" s="1066"/>
      <c r="BV22" s="1066"/>
      <c r="BW22" s="1066"/>
      <c r="BX22" s="1066"/>
      <c r="BY22" s="1066"/>
      <c r="BZ22" s="1066"/>
      <c r="CA22" s="1066"/>
      <c r="CB22" s="1066"/>
      <c r="CC22" s="1066"/>
      <c r="CD22" s="1066"/>
      <c r="CE22" s="1066"/>
      <c r="CF22" s="1066"/>
      <c r="CG22" s="1067"/>
      <c r="CH22" s="1040">
        <v>225</v>
      </c>
      <c r="CI22" s="1041"/>
      <c r="CJ22" s="1041"/>
      <c r="CK22" s="1041"/>
      <c r="CL22" s="1042"/>
      <c r="CM22" s="1040">
        <v>10148</v>
      </c>
      <c r="CN22" s="1041"/>
      <c r="CO22" s="1041"/>
      <c r="CP22" s="1041"/>
      <c r="CQ22" s="1042"/>
      <c r="CR22" s="1040">
        <v>10</v>
      </c>
      <c r="CS22" s="1041"/>
      <c r="CT22" s="1041"/>
      <c r="CU22" s="1041"/>
      <c r="CV22" s="1042"/>
      <c r="CW22" s="1040">
        <v>11</v>
      </c>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394</v>
      </c>
      <c r="B23" s="995" t="s">
        <v>395</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629</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396</v>
      </c>
      <c r="BA23" s="1117"/>
      <c r="BB23" s="1117"/>
      <c r="BC23" s="1117"/>
      <c r="BD23" s="1118"/>
      <c r="BE23" s="253"/>
      <c r="BF23" s="253"/>
      <c r="BG23" s="253"/>
      <c r="BH23" s="253"/>
      <c r="BI23" s="253"/>
      <c r="BJ23" s="253"/>
      <c r="BK23" s="253"/>
      <c r="BL23" s="253"/>
      <c r="BM23" s="253"/>
      <c r="BN23" s="253"/>
      <c r="BO23" s="253"/>
      <c r="BP23" s="253"/>
      <c r="BQ23" s="262">
        <v>17</v>
      </c>
      <c r="BR23" s="263"/>
      <c r="BS23" s="1065" t="s">
        <v>613</v>
      </c>
      <c r="BT23" s="1066"/>
      <c r="BU23" s="1066"/>
      <c r="BV23" s="1066"/>
      <c r="BW23" s="1066"/>
      <c r="BX23" s="1066"/>
      <c r="BY23" s="1066"/>
      <c r="BZ23" s="1066"/>
      <c r="CA23" s="1066"/>
      <c r="CB23" s="1066"/>
      <c r="CC23" s="1066"/>
      <c r="CD23" s="1066"/>
      <c r="CE23" s="1066"/>
      <c r="CF23" s="1066"/>
      <c r="CG23" s="1067"/>
      <c r="CH23" s="1040">
        <v>54</v>
      </c>
      <c r="CI23" s="1041"/>
      <c r="CJ23" s="1041"/>
      <c r="CK23" s="1041"/>
      <c r="CL23" s="1042"/>
      <c r="CM23" s="1040">
        <v>1408</v>
      </c>
      <c r="CN23" s="1041"/>
      <c r="CO23" s="1041"/>
      <c r="CP23" s="1041"/>
      <c r="CQ23" s="1042"/>
      <c r="CR23" s="1040">
        <v>105</v>
      </c>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397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t="s">
        <v>614</v>
      </c>
      <c r="BT24" s="1066"/>
      <c r="BU24" s="1066"/>
      <c r="BV24" s="1066"/>
      <c r="BW24" s="1066"/>
      <c r="BX24" s="1066"/>
      <c r="BY24" s="1066"/>
      <c r="BZ24" s="1066"/>
      <c r="CA24" s="1066"/>
      <c r="CB24" s="1066"/>
      <c r="CC24" s="1066"/>
      <c r="CD24" s="1066"/>
      <c r="CE24" s="1066"/>
      <c r="CF24" s="1066"/>
      <c r="CG24" s="1067"/>
      <c r="CH24" s="1040">
        <v>38</v>
      </c>
      <c r="CI24" s="1041"/>
      <c r="CJ24" s="1041"/>
      <c r="CK24" s="1041"/>
      <c r="CL24" s="1042"/>
      <c r="CM24" s="1040">
        <v>556</v>
      </c>
      <c r="CN24" s="1041"/>
      <c r="CO24" s="1041"/>
      <c r="CP24" s="1041"/>
      <c r="CQ24" s="1042"/>
      <c r="CR24" s="1040">
        <v>131</v>
      </c>
      <c r="CS24" s="1041"/>
      <c r="CT24" s="1041"/>
      <c r="CU24" s="1041"/>
      <c r="CV24" s="1042"/>
      <c r="CW24" s="1040">
        <v>98</v>
      </c>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t="s">
        <v>615</v>
      </c>
      <c r="BT25" s="1066"/>
      <c r="BU25" s="1066"/>
      <c r="BV25" s="1066"/>
      <c r="BW25" s="1066"/>
      <c r="BX25" s="1066"/>
      <c r="BY25" s="1066"/>
      <c r="BZ25" s="1066"/>
      <c r="CA25" s="1066"/>
      <c r="CB25" s="1066"/>
      <c r="CC25" s="1066"/>
      <c r="CD25" s="1066"/>
      <c r="CE25" s="1066"/>
      <c r="CF25" s="1066"/>
      <c r="CG25" s="1067"/>
      <c r="CH25" s="1040">
        <v>166</v>
      </c>
      <c r="CI25" s="1041"/>
      <c r="CJ25" s="1041"/>
      <c r="CK25" s="1041"/>
      <c r="CL25" s="1042"/>
      <c r="CM25" s="1040">
        <v>2754</v>
      </c>
      <c r="CN25" s="1041"/>
      <c r="CO25" s="1041"/>
      <c r="CP25" s="1041"/>
      <c r="CQ25" s="1042"/>
      <c r="CR25" s="1040">
        <v>50</v>
      </c>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366</v>
      </c>
      <c r="B26" s="1047"/>
      <c r="C26" s="1047"/>
      <c r="D26" s="1047"/>
      <c r="E26" s="1047"/>
      <c r="F26" s="1047"/>
      <c r="G26" s="1047"/>
      <c r="H26" s="1047"/>
      <c r="I26" s="1047"/>
      <c r="J26" s="1047"/>
      <c r="K26" s="1047"/>
      <c r="L26" s="1047"/>
      <c r="M26" s="1047"/>
      <c r="N26" s="1047"/>
      <c r="O26" s="1047"/>
      <c r="P26" s="1048"/>
      <c r="Q26" s="1052" t="s">
        <v>399</v>
      </c>
      <c r="R26" s="1053"/>
      <c r="S26" s="1053"/>
      <c r="T26" s="1053"/>
      <c r="U26" s="1054"/>
      <c r="V26" s="1052" t="s">
        <v>400</v>
      </c>
      <c r="W26" s="1053"/>
      <c r="X26" s="1053"/>
      <c r="Y26" s="1053"/>
      <c r="Z26" s="1054"/>
      <c r="AA26" s="1052" t="s">
        <v>401</v>
      </c>
      <c r="AB26" s="1053"/>
      <c r="AC26" s="1053"/>
      <c r="AD26" s="1053"/>
      <c r="AE26" s="1053"/>
      <c r="AF26" s="1110" t="s">
        <v>402</v>
      </c>
      <c r="AG26" s="1059"/>
      <c r="AH26" s="1059"/>
      <c r="AI26" s="1059"/>
      <c r="AJ26" s="1111"/>
      <c r="AK26" s="1053" t="s">
        <v>403</v>
      </c>
      <c r="AL26" s="1053"/>
      <c r="AM26" s="1053"/>
      <c r="AN26" s="1053"/>
      <c r="AO26" s="1054"/>
      <c r="AP26" s="1052" t="s">
        <v>404</v>
      </c>
      <c r="AQ26" s="1053"/>
      <c r="AR26" s="1053"/>
      <c r="AS26" s="1053"/>
      <c r="AT26" s="1054"/>
      <c r="AU26" s="1052" t="s">
        <v>405</v>
      </c>
      <c r="AV26" s="1053"/>
      <c r="AW26" s="1053"/>
      <c r="AX26" s="1053"/>
      <c r="AY26" s="1054"/>
      <c r="AZ26" s="1052" t="s">
        <v>406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t="s">
        <v>616</v>
      </c>
      <c r="BT26" s="1066"/>
      <c r="BU26" s="1066"/>
      <c r="BV26" s="1066"/>
      <c r="BW26" s="1066"/>
      <c r="BX26" s="1066"/>
      <c r="BY26" s="1066"/>
      <c r="BZ26" s="1066"/>
      <c r="CA26" s="1066"/>
      <c r="CB26" s="1066"/>
      <c r="CC26" s="1066"/>
      <c r="CD26" s="1066"/>
      <c r="CE26" s="1066"/>
      <c r="CF26" s="1066"/>
      <c r="CG26" s="1067"/>
      <c r="CH26" s="1040">
        <v>659</v>
      </c>
      <c r="CI26" s="1041"/>
      <c r="CJ26" s="1041"/>
      <c r="CK26" s="1041"/>
      <c r="CL26" s="1042"/>
      <c r="CM26" s="1040">
        <v>5026</v>
      </c>
      <c r="CN26" s="1041"/>
      <c r="CO26" s="1041"/>
      <c r="CP26" s="1041"/>
      <c r="CQ26" s="1042"/>
      <c r="CR26" s="1040">
        <v>1700</v>
      </c>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t="s">
        <v>617</v>
      </c>
      <c r="BT27" s="1066"/>
      <c r="BU27" s="1066"/>
      <c r="BV27" s="1066"/>
      <c r="BW27" s="1066"/>
      <c r="BX27" s="1066"/>
      <c r="BY27" s="1066"/>
      <c r="BZ27" s="1066"/>
      <c r="CA27" s="1066"/>
      <c r="CB27" s="1066"/>
      <c r="CC27" s="1066"/>
      <c r="CD27" s="1066"/>
      <c r="CE27" s="1066"/>
      <c r="CF27" s="1066"/>
      <c r="CG27" s="1067"/>
      <c r="CH27" s="1040">
        <v>-3</v>
      </c>
      <c r="CI27" s="1041"/>
      <c r="CJ27" s="1041"/>
      <c r="CK27" s="1041"/>
      <c r="CL27" s="1042"/>
      <c r="CM27" s="1040">
        <v>749</v>
      </c>
      <c r="CN27" s="1041"/>
      <c r="CO27" s="1041"/>
      <c r="CP27" s="1041"/>
      <c r="CQ27" s="1042"/>
      <c r="CR27" s="1040">
        <v>100</v>
      </c>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407</v>
      </c>
      <c r="C28" s="1102"/>
      <c r="D28" s="1102"/>
      <c r="E28" s="1102"/>
      <c r="F28" s="1102"/>
      <c r="G28" s="1102"/>
      <c r="H28" s="1102"/>
      <c r="I28" s="1102"/>
      <c r="J28" s="1102"/>
      <c r="K28" s="1102"/>
      <c r="L28" s="1102"/>
      <c r="M28" s="1102"/>
      <c r="N28" s="1102"/>
      <c r="O28" s="1102"/>
      <c r="P28" s="1103"/>
      <c r="Q28" s="1104">
        <v>18506</v>
      </c>
      <c r="R28" s="1105"/>
      <c r="S28" s="1105"/>
      <c r="T28" s="1105"/>
      <c r="U28" s="1105"/>
      <c r="V28" s="1105">
        <v>18479</v>
      </c>
      <c r="W28" s="1105"/>
      <c r="X28" s="1105"/>
      <c r="Y28" s="1105"/>
      <c r="Z28" s="1105"/>
      <c r="AA28" s="1105">
        <f>Q28-V28</f>
        <v>27</v>
      </c>
      <c r="AB28" s="1105"/>
      <c r="AC28" s="1105"/>
      <c r="AD28" s="1105"/>
      <c r="AE28" s="1106"/>
      <c r="AF28" s="1107">
        <v>27</v>
      </c>
      <c r="AG28" s="1105"/>
      <c r="AH28" s="1105"/>
      <c r="AI28" s="1105"/>
      <c r="AJ28" s="1108"/>
      <c r="AK28" s="1109">
        <v>0</v>
      </c>
      <c r="AL28" s="1097"/>
      <c r="AM28" s="1097"/>
      <c r="AN28" s="1097"/>
      <c r="AO28" s="1097"/>
      <c r="AP28" s="1097">
        <v>0</v>
      </c>
      <c r="AQ28" s="1097"/>
      <c r="AR28" s="1097"/>
      <c r="AS28" s="1097"/>
      <c r="AT28" s="1097"/>
      <c r="AU28" s="1097">
        <v>0</v>
      </c>
      <c r="AV28" s="1097"/>
      <c r="AW28" s="1097"/>
      <c r="AX28" s="1097"/>
      <c r="AY28" s="1097"/>
      <c r="AZ28" s="1098" t="s">
        <v>534</v>
      </c>
      <c r="BA28" s="1098"/>
      <c r="BB28" s="1098"/>
      <c r="BC28" s="1098"/>
      <c r="BD28" s="1098"/>
      <c r="BE28" s="1099"/>
      <c r="BF28" s="1099"/>
      <c r="BG28" s="1099"/>
      <c r="BH28" s="1099"/>
      <c r="BI28" s="1100"/>
      <c r="BJ28" s="252"/>
      <c r="BK28" s="252"/>
      <c r="BL28" s="252"/>
      <c r="BM28" s="252"/>
      <c r="BN28" s="252"/>
      <c r="BO28" s="265"/>
      <c r="BP28" s="265"/>
      <c r="BQ28" s="262">
        <v>22</v>
      </c>
      <c r="BR28" s="263"/>
      <c r="BS28" s="1065" t="s">
        <v>618</v>
      </c>
      <c r="BT28" s="1066"/>
      <c r="BU28" s="1066"/>
      <c r="BV28" s="1066"/>
      <c r="BW28" s="1066"/>
      <c r="BX28" s="1066"/>
      <c r="BY28" s="1066"/>
      <c r="BZ28" s="1066"/>
      <c r="CA28" s="1066"/>
      <c r="CB28" s="1066"/>
      <c r="CC28" s="1066"/>
      <c r="CD28" s="1066"/>
      <c r="CE28" s="1066"/>
      <c r="CF28" s="1066"/>
      <c r="CG28" s="1067"/>
      <c r="CH28" s="1040">
        <v>261</v>
      </c>
      <c r="CI28" s="1041"/>
      <c r="CJ28" s="1041"/>
      <c r="CK28" s="1041"/>
      <c r="CL28" s="1042"/>
      <c r="CM28" s="1040">
        <v>376</v>
      </c>
      <c r="CN28" s="1041"/>
      <c r="CO28" s="1041"/>
      <c r="CP28" s="1041"/>
      <c r="CQ28" s="1042"/>
      <c r="CR28" s="1040">
        <v>1</v>
      </c>
      <c r="CS28" s="1041"/>
      <c r="CT28" s="1041"/>
      <c r="CU28" s="1041"/>
      <c r="CV28" s="1042"/>
      <c r="CW28" s="1040">
        <v>67</v>
      </c>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408</v>
      </c>
      <c r="C29" s="1089"/>
      <c r="D29" s="1089"/>
      <c r="E29" s="1089"/>
      <c r="F29" s="1089"/>
      <c r="G29" s="1089"/>
      <c r="H29" s="1089"/>
      <c r="I29" s="1089"/>
      <c r="J29" s="1089"/>
      <c r="K29" s="1089"/>
      <c r="L29" s="1089"/>
      <c r="M29" s="1089"/>
      <c r="N29" s="1089"/>
      <c r="O29" s="1089"/>
      <c r="P29" s="1090"/>
      <c r="Q29" s="1094">
        <v>126570</v>
      </c>
      <c r="R29" s="1095"/>
      <c r="S29" s="1095"/>
      <c r="T29" s="1095"/>
      <c r="U29" s="1095"/>
      <c r="V29" s="1095">
        <v>125861</v>
      </c>
      <c r="W29" s="1095"/>
      <c r="X29" s="1095"/>
      <c r="Y29" s="1095"/>
      <c r="Z29" s="1095"/>
      <c r="AA29" s="1095">
        <f t="shared" ref="AA29:AA30" si="1">Q29-V29</f>
        <v>709</v>
      </c>
      <c r="AB29" s="1095"/>
      <c r="AC29" s="1095"/>
      <c r="AD29" s="1095"/>
      <c r="AE29" s="1096"/>
      <c r="AF29" s="1070" t="s">
        <v>390</v>
      </c>
      <c r="AG29" s="1071"/>
      <c r="AH29" s="1071"/>
      <c r="AI29" s="1071"/>
      <c r="AJ29" s="1072"/>
      <c r="AK29" s="1031">
        <v>11274</v>
      </c>
      <c r="AL29" s="1022"/>
      <c r="AM29" s="1022"/>
      <c r="AN29" s="1022"/>
      <c r="AO29" s="1022"/>
      <c r="AP29" s="1022">
        <v>0</v>
      </c>
      <c r="AQ29" s="1022"/>
      <c r="AR29" s="1022"/>
      <c r="AS29" s="1022"/>
      <c r="AT29" s="1022"/>
      <c r="AU29" s="1022">
        <v>0</v>
      </c>
      <c r="AV29" s="1022"/>
      <c r="AW29" s="1022"/>
      <c r="AX29" s="1022"/>
      <c r="AY29" s="1022"/>
      <c r="AZ29" s="1093" t="s">
        <v>534</v>
      </c>
      <c r="BA29" s="1093"/>
      <c r="BB29" s="1093"/>
      <c r="BC29" s="1093"/>
      <c r="BD29" s="1093"/>
      <c r="BE29" s="1083"/>
      <c r="BF29" s="1083"/>
      <c r="BG29" s="1083"/>
      <c r="BH29" s="1083"/>
      <c r="BI29" s="1084"/>
      <c r="BJ29" s="252"/>
      <c r="BK29" s="252"/>
      <c r="BL29" s="252"/>
      <c r="BM29" s="252"/>
      <c r="BN29" s="252"/>
      <c r="BO29" s="265"/>
      <c r="BP29" s="265"/>
      <c r="BQ29" s="262">
        <v>23</v>
      </c>
      <c r="BR29" s="263"/>
      <c r="BS29" s="1065" t="s">
        <v>619</v>
      </c>
      <c r="BT29" s="1066"/>
      <c r="BU29" s="1066"/>
      <c r="BV29" s="1066"/>
      <c r="BW29" s="1066"/>
      <c r="BX29" s="1066"/>
      <c r="BY29" s="1066"/>
      <c r="BZ29" s="1066"/>
      <c r="CA29" s="1066"/>
      <c r="CB29" s="1066"/>
      <c r="CC29" s="1066"/>
      <c r="CD29" s="1066"/>
      <c r="CE29" s="1066"/>
      <c r="CF29" s="1066"/>
      <c r="CG29" s="1067"/>
      <c r="CH29" s="1040">
        <v>-9</v>
      </c>
      <c r="CI29" s="1041"/>
      <c r="CJ29" s="1041"/>
      <c r="CK29" s="1041"/>
      <c r="CL29" s="1042"/>
      <c r="CM29" s="1040">
        <v>313</v>
      </c>
      <c r="CN29" s="1041"/>
      <c r="CO29" s="1041"/>
      <c r="CP29" s="1041"/>
      <c r="CQ29" s="1042"/>
      <c r="CR29" s="1040">
        <v>200</v>
      </c>
      <c r="CS29" s="1041"/>
      <c r="CT29" s="1041"/>
      <c r="CU29" s="1041"/>
      <c r="CV29" s="1042"/>
      <c r="CW29" s="1040">
        <v>139</v>
      </c>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409</v>
      </c>
      <c r="C30" s="1089"/>
      <c r="D30" s="1089"/>
      <c r="E30" s="1089"/>
      <c r="F30" s="1089"/>
      <c r="G30" s="1089"/>
      <c r="H30" s="1089"/>
      <c r="I30" s="1089"/>
      <c r="J30" s="1089"/>
      <c r="K30" s="1089"/>
      <c r="L30" s="1089"/>
      <c r="M30" s="1089"/>
      <c r="N30" s="1089"/>
      <c r="O30" s="1089"/>
      <c r="P30" s="1090"/>
      <c r="Q30" s="1094">
        <v>16179</v>
      </c>
      <c r="R30" s="1095"/>
      <c r="S30" s="1095"/>
      <c r="T30" s="1095"/>
      <c r="U30" s="1095"/>
      <c r="V30" s="1095">
        <v>15424</v>
      </c>
      <c r="W30" s="1095"/>
      <c r="X30" s="1095"/>
      <c r="Y30" s="1095"/>
      <c r="Z30" s="1095"/>
      <c r="AA30" s="1095">
        <f t="shared" si="1"/>
        <v>755</v>
      </c>
      <c r="AB30" s="1095"/>
      <c r="AC30" s="1095"/>
      <c r="AD30" s="1095"/>
      <c r="AE30" s="1096"/>
      <c r="AF30" s="1070" t="s">
        <v>390</v>
      </c>
      <c r="AG30" s="1071"/>
      <c r="AH30" s="1071"/>
      <c r="AI30" s="1071"/>
      <c r="AJ30" s="1072"/>
      <c r="AK30" s="1031">
        <v>2028</v>
      </c>
      <c r="AL30" s="1022"/>
      <c r="AM30" s="1022"/>
      <c r="AN30" s="1022"/>
      <c r="AO30" s="1022"/>
      <c r="AP30" s="1022">
        <v>0</v>
      </c>
      <c r="AQ30" s="1022"/>
      <c r="AR30" s="1022"/>
      <c r="AS30" s="1022"/>
      <c r="AT30" s="1022"/>
      <c r="AU30" s="1022">
        <v>0</v>
      </c>
      <c r="AV30" s="1022"/>
      <c r="AW30" s="1022"/>
      <c r="AX30" s="1022"/>
      <c r="AY30" s="1022"/>
      <c r="AZ30" s="1093" t="s">
        <v>534</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410</v>
      </c>
      <c r="C31" s="1089"/>
      <c r="D31" s="1089"/>
      <c r="E31" s="1089"/>
      <c r="F31" s="1089"/>
      <c r="G31" s="1089"/>
      <c r="H31" s="1089"/>
      <c r="I31" s="1089"/>
      <c r="J31" s="1089"/>
      <c r="K31" s="1089"/>
      <c r="L31" s="1089"/>
      <c r="M31" s="1089"/>
      <c r="N31" s="1089"/>
      <c r="O31" s="1089"/>
      <c r="P31" s="1090"/>
      <c r="Q31" s="1094">
        <v>90151</v>
      </c>
      <c r="R31" s="1095"/>
      <c r="S31" s="1095"/>
      <c r="T31" s="1095"/>
      <c r="U31" s="1095"/>
      <c r="V31" s="1095">
        <v>89434</v>
      </c>
      <c r="W31" s="1095"/>
      <c r="X31" s="1095"/>
      <c r="Y31" s="1095"/>
      <c r="Z31" s="1095"/>
      <c r="AA31" s="1095">
        <f>Q31-V31</f>
        <v>717</v>
      </c>
      <c r="AB31" s="1095"/>
      <c r="AC31" s="1095"/>
      <c r="AD31" s="1095"/>
      <c r="AE31" s="1096"/>
      <c r="AF31" s="1070">
        <v>717</v>
      </c>
      <c r="AG31" s="1071"/>
      <c r="AH31" s="1071"/>
      <c r="AI31" s="1071"/>
      <c r="AJ31" s="1072"/>
      <c r="AK31" s="1031">
        <v>13102</v>
      </c>
      <c r="AL31" s="1022"/>
      <c r="AM31" s="1022"/>
      <c r="AN31" s="1022"/>
      <c r="AO31" s="1022"/>
      <c r="AP31" s="1022">
        <v>2747</v>
      </c>
      <c r="AQ31" s="1022"/>
      <c r="AR31" s="1022"/>
      <c r="AS31" s="1022"/>
      <c r="AT31" s="1022"/>
      <c r="AU31" s="1022">
        <v>0</v>
      </c>
      <c r="AV31" s="1022"/>
      <c r="AW31" s="1022"/>
      <c r="AX31" s="1022"/>
      <c r="AY31" s="1022"/>
      <c r="AZ31" s="1093" t="s">
        <v>534</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411</v>
      </c>
      <c r="C32" s="1089"/>
      <c r="D32" s="1089"/>
      <c r="E32" s="1089"/>
      <c r="F32" s="1089"/>
      <c r="G32" s="1089"/>
      <c r="H32" s="1089"/>
      <c r="I32" s="1089"/>
      <c r="J32" s="1089"/>
      <c r="K32" s="1089"/>
      <c r="L32" s="1089"/>
      <c r="M32" s="1089"/>
      <c r="N32" s="1089"/>
      <c r="O32" s="1089"/>
      <c r="P32" s="1090"/>
      <c r="Q32" s="1094">
        <v>33155</v>
      </c>
      <c r="R32" s="1095"/>
      <c r="S32" s="1095"/>
      <c r="T32" s="1095"/>
      <c r="U32" s="1095"/>
      <c r="V32" s="1095">
        <v>32286</v>
      </c>
      <c r="W32" s="1095"/>
      <c r="X32" s="1095"/>
      <c r="Y32" s="1095"/>
      <c r="Z32" s="1095"/>
      <c r="AA32" s="1095">
        <f>Q32-V32</f>
        <v>869</v>
      </c>
      <c r="AB32" s="1095"/>
      <c r="AC32" s="1095"/>
      <c r="AD32" s="1095"/>
      <c r="AE32" s="1096"/>
      <c r="AF32" s="1070">
        <v>1872</v>
      </c>
      <c r="AG32" s="1071"/>
      <c r="AH32" s="1071"/>
      <c r="AI32" s="1071"/>
      <c r="AJ32" s="1072"/>
      <c r="AK32" s="1031">
        <v>5314</v>
      </c>
      <c r="AL32" s="1022"/>
      <c r="AM32" s="1022"/>
      <c r="AN32" s="1022"/>
      <c r="AO32" s="1022"/>
      <c r="AP32" s="1022">
        <v>50357</v>
      </c>
      <c r="AQ32" s="1022"/>
      <c r="AR32" s="1022"/>
      <c r="AS32" s="1022"/>
      <c r="AT32" s="1022"/>
      <c r="AU32" s="1022">
        <v>31826</v>
      </c>
      <c r="AV32" s="1022"/>
      <c r="AW32" s="1022"/>
      <c r="AX32" s="1022"/>
      <c r="AY32" s="1022"/>
      <c r="AZ32" s="1093" t="s">
        <v>534</v>
      </c>
      <c r="BA32" s="1093"/>
      <c r="BB32" s="1093"/>
      <c r="BC32" s="1093"/>
      <c r="BD32" s="1093"/>
      <c r="BE32" s="1083" t="s">
        <v>412</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413</v>
      </c>
      <c r="C33" s="1089"/>
      <c r="D33" s="1089"/>
      <c r="E33" s="1089"/>
      <c r="F33" s="1089"/>
      <c r="G33" s="1089"/>
      <c r="H33" s="1089"/>
      <c r="I33" s="1089"/>
      <c r="J33" s="1089"/>
      <c r="K33" s="1089"/>
      <c r="L33" s="1089"/>
      <c r="M33" s="1089"/>
      <c r="N33" s="1089"/>
      <c r="O33" s="1089"/>
      <c r="P33" s="1090"/>
      <c r="Q33" s="1094">
        <v>41583</v>
      </c>
      <c r="R33" s="1095"/>
      <c r="S33" s="1095"/>
      <c r="T33" s="1095"/>
      <c r="U33" s="1095"/>
      <c r="V33" s="1095">
        <v>37724</v>
      </c>
      <c r="W33" s="1095"/>
      <c r="X33" s="1095"/>
      <c r="Y33" s="1095"/>
      <c r="Z33" s="1095"/>
      <c r="AA33" s="1095">
        <f t="shared" ref="AA33:AA39" si="2">Q33-V33</f>
        <v>3859</v>
      </c>
      <c r="AB33" s="1095"/>
      <c r="AC33" s="1095"/>
      <c r="AD33" s="1095"/>
      <c r="AE33" s="1096"/>
      <c r="AF33" s="1070">
        <v>11340</v>
      </c>
      <c r="AG33" s="1071"/>
      <c r="AH33" s="1071"/>
      <c r="AI33" s="1071"/>
      <c r="AJ33" s="1072"/>
      <c r="AK33" s="1031">
        <v>11863</v>
      </c>
      <c r="AL33" s="1022"/>
      <c r="AM33" s="1022"/>
      <c r="AN33" s="1022"/>
      <c r="AO33" s="1022"/>
      <c r="AP33" s="1022">
        <v>313231</v>
      </c>
      <c r="AQ33" s="1022"/>
      <c r="AR33" s="1022"/>
      <c r="AS33" s="1022"/>
      <c r="AT33" s="1022"/>
      <c r="AU33" s="1022">
        <v>103366</v>
      </c>
      <c r="AV33" s="1022"/>
      <c r="AW33" s="1022"/>
      <c r="AX33" s="1022"/>
      <c r="AY33" s="1022"/>
      <c r="AZ33" s="1093" t="s">
        <v>534</v>
      </c>
      <c r="BA33" s="1093"/>
      <c r="BB33" s="1093"/>
      <c r="BC33" s="1093"/>
      <c r="BD33" s="1093"/>
      <c r="BE33" s="1083" t="s">
        <v>414</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415</v>
      </c>
      <c r="C34" s="1089"/>
      <c r="D34" s="1089"/>
      <c r="E34" s="1089"/>
      <c r="F34" s="1089"/>
      <c r="G34" s="1089"/>
      <c r="H34" s="1089"/>
      <c r="I34" s="1089"/>
      <c r="J34" s="1089"/>
      <c r="K34" s="1089"/>
      <c r="L34" s="1089"/>
      <c r="M34" s="1089"/>
      <c r="N34" s="1089"/>
      <c r="O34" s="1089"/>
      <c r="P34" s="1090"/>
      <c r="Q34" s="1094">
        <v>32445</v>
      </c>
      <c r="R34" s="1095"/>
      <c r="S34" s="1095"/>
      <c r="T34" s="1095"/>
      <c r="U34" s="1095"/>
      <c r="V34" s="1095">
        <v>29478</v>
      </c>
      <c r="W34" s="1095"/>
      <c r="X34" s="1095"/>
      <c r="Y34" s="1095"/>
      <c r="Z34" s="1095"/>
      <c r="AA34" s="1095">
        <f t="shared" si="2"/>
        <v>2967</v>
      </c>
      <c r="AB34" s="1095"/>
      <c r="AC34" s="1095"/>
      <c r="AD34" s="1095"/>
      <c r="AE34" s="1096"/>
      <c r="AF34" s="1070">
        <v>14265</v>
      </c>
      <c r="AG34" s="1071"/>
      <c r="AH34" s="1071"/>
      <c r="AI34" s="1071"/>
      <c r="AJ34" s="1072"/>
      <c r="AK34" s="1031">
        <v>376</v>
      </c>
      <c r="AL34" s="1022"/>
      <c r="AM34" s="1022"/>
      <c r="AN34" s="1022"/>
      <c r="AO34" s="1022"/>
      <c r="AP34" s="1022">
        <v>66219</v>
      </c>
      <c r="AQ34" s="1022"/>
      <c r="AR34" s="1022"/>
      <c r="AS34" s="1022"/>
      <c r="AT34" s="1022"/>
      <c r="AU34" s="1022">
        <v>2516</v>
      </c>
      <c r="AV34" s="1022"/>
      <c r="AW34" s="1022"/>
      <c r="AX34" s="1022"/>
      <c r="AY34" s="1022"/>
      <c r="AZ34" s="1093" t="s">
        <v>534</v>
      </c>
      <c r="BA34" s="1093"/>
      <c r="BB34" s="1093"/>
      <c r="BC34" s="1093"/>
      <c r="BD34" s="1093"/>
      <c r="BE34" s="1083" t="s">
        <v>414</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t="s">
        <v>416</v>
      </c>
      <c r="C35" s="1089"/>
      <c r="D35" s="1089"/>
      <c r="E35" s="1089"/>
      <c r="F35" s="1089"/>
      <c r="G35" s="1089"/>
      <c r="H35" s="1089"/>
      <c r="I35" s="1089"/>
      <c r="J35" s="1089"/>
      <c r="K35" s="1089"/>
      <c r="L35" s="1089"/>
      <c r="M35" s="1089"/>
      <c r="N35" s="1089"/>
      <c r="O35" s="1089"/>
      <c r="P35" s="1090"/>
      <c r="Q35" s="1094">
        <v>7505</v>
      </c>
      <c r="R35" s="1095"/>
      <c r="S35" s="1095"/>
      <c r="T35" s="1095"/>
      <c r="U35" s="1095"/>
      <c r="V35" s="1095">
        <v>6326</v>
      </c>
      <c r="W35" s="1095"/>
      <c r="X35" s="1095"/>
      <c r="Y35" s="1095"/>
      <c r="Z35" s="1095"/>
      <c r="AA35" s="1095">
        <f t="shared" si="2"/>
        <v>1179</v>
      </c>
      <c r="AB35" s="1095"/>
      <c r="AC35" s="1095"/>
      <c r="AD35" s="1095"/>
      <c r="AE35" s="1096"/>
      <c r="AF35" s="1070">
        <v>8381</v>
      </c>
      <c r="AG35" s="1071"/>
      <c r="AH35" s="1071"/>
      <c r="AI35" s="1071"/>
      <c r="AJ35" s="1072"/>
      <c r="AK35" s="1031">
        <v>36</v>
      </c>
      <c r="AL35" s="1022"/>
      <c r="AM35" s="1022"/>
      <c r="AN35" s="1022"/>
      <c r="AO35" s="1022"/>
      <c r="AP35" s="1022">
        <v>8545</v>
      </c>
      <c r="AQ35" s="1022"/>
      <c r="AR35" s="1022"/>
      <c r="AS35" s="1022"/>
      <c r="AT35" s="1022"/>
      <c r="AU35" s="1022">
        <v>1435</v>
      </c>
      <c r="AV35" s="1022"/>
      <c r="AW35" s="1022"/>
      <c r="AX35" s="1022"/>
      <c r="AY35" s="1022"/>
      <c r="AZ35" s="1093" t="s">
        <v>534</v>
      </c>
      <c r="BA35" s="1093"/>
      <c r="BB35" s="1093"/>
      <c r="BC35" s="1093"/>
      <c r="BD35" s="1093"/>
      <c r="BE35" s="1083" t="s">
        <v>417</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t="s">
        <v>418</v>
      </c>
      <c r="C36" s="1089"/>
      <c r="D36" s="1089"/>
      <c r="E36" s="1089"/>
      <c r="F36" s="1089"/>
      <c r="G36" s="1089"/>
      <c r="H36" s="1089"/>
      <c r="I36" s="1089"/>
      <c r="J36" s="1089"/>
      <c r="K36" s="1089"/>
      <c r="L36" s="1089"/>
      <c r="M36" s="1089"/>
      <c r="N36" s="1089"/>
      <c r="O36" s="1089"/>
      <c r="P36" s="1090"/>
      <c r="Q36" s="1094">
        <v>9531</v>
      </c>
      <c r="R36" s="1095"/>
      <c r="S36" s="1095"/>
      <c r="T36" s="1095"/>
      <c r="U36" s="1095"/>
      <c r="V36" s="1095">
        <v>9005</v>
      </c>
      <c r="W36" s="1095"/>
      <c r="X36" s="1095"/>
      <c r="Y36" s="1095"/>
      <c r="Z36" s="1095"/>
      <c r="AA36" s="1095">
        <f t="shared" si="2"/>
        <v>526</v>
      </c>
      <c r="AB36" s="1095"/>
      <c r="AC36" s="1095"/>
      <c r="AD36" s="1095"/>
      <c r="AE36" s="1096"/>
      <c r="AF36" s="1070">
        <v>47</v>
      </c>
      <c r="AG36" s="1071"/>
      <c r="AH36" s="1071"/>
      <c r="AI36" s="1071"/>
      <c r="AJ36" s="1072"/>
      <c r="AK36" s="1031">
        <v>1142</v>
      </c>
      <c r="AL36" s="1022"/>
      <c r="AM36" s="1022"/>
      <c r="AN36" s="1022"/>
      <c r="AO36" s="1022"/>
      <c r="AP36" s="1022">
        <v>1756</v>
      </c>
      <c r="AQ36" s="1022"/>
      <c r="AR36" s="1022"/>
      <c r="AS36" s="1022"/>
      <c r="AT36" s="1022"/>
      <c r="AU36" s="1022">
        <v>172</v>
      </c>
      <c r="AV36" s="1022"/>
      <c r="AW36" s="1022"/>
      <c r="AX36" s="1022"/>
      <c r="AY36" s="1022"/>
      <c r="AZ36" s="1093" t="s">
        <v>534</v>
      </c>
      <c r="BA36" s="1093"/>
      <c r="BB36" s="1093"/>
      <c r="BC36" s="1093"/>
      <c r="BD36" s="1093"/>
      <c r="BE36" s="1083" t="s">
        <v>414</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t="s">
        <v>419</v>
      </c>
      <c r="C37" s="1089"/>
      <c r="D37" s="1089"/>
      <c r="E37" s="1089"/>
      <c r="F37" s="1089"/>
      <c r="G37" s="1089"/>
      <c r="H37" s="1089"/>
      <c r="I37" s="1089"/>
      <c r="J37" s="1089"/>
      <c r="K37" s="1089"/>
      <c r="L37" s="1089"/>
      <c r="M37" s="1089"/>
      <c r="N37" s="1089"/>
      <c r="O37" s="1089"/>
      <c r="P37" s="1090"/>
      <c r="Q37" s="1094">
        <v>1233</v>
      </c>
      <c r="R37" s="1095"/>
      <c r="S37" s="1095"/>
      <c r="T37" s="1095"/>
      <c r="U37" s="1095"/>
      <c r="V37" s="1095">
        <v>769</v>
      </c>
      <c r="W37" s="1095"/>
      <c r="X37" s="1095"/>
      <c r="Y37" s="1095"/>
      <c r="Z37" s="1095"/>
      <c r="AA37" s="1095">
        <f t="shared" si="2"/>
        <v>464</v>
      </c>
      <c r="AB37" s="1095"/>
      <c r="AC37" s="1095"/>
      <c r="AD37" s="1095"/>
      <c r="AE37" s="1096"/>
      <c r="AF37" s="1070" t="s">
        <v>420</v>
      </c>
      <c r="AG37" s="1071"/>
      <c r="AH37" s="1071"/>
      <c r="AI37" s="1071"/>
      <c r="AJ37" s="1072"/>
      <c r="AK37" s="1031">
        <v>219</v>
      </c>
      <c r="AL37" s="1022"/>
      <c r="AM37" s="1022"/>
      <c r="AN37" s="1022"/>
      <c r="AO37" s="1022"/>
      <c r="AP37" s="1022">
        <v>4104</v>
      </c>
      <c r="AQ37" s="1022"/>
      <c r="AR37" s="1022"/>
      <c r="AS37" s="1022"/>
      <c r="AT37" s="1022"/>
      <c r="AU37" s="1022">
        <v>2368</v>
      </c>
      <c r="AV37" s="1022"/>
      <c r="AW37" s="1022"/>
      <c r="AX37" s="1022"/>
      <c r="AY37" s="1022"/>
      <c r="AZ37" s="1093" t="s">
        <v>620</v>
      </c>
      <c r="BA37" s="1093"/>
      <c r="BB37" s="1093"/>
      <c r="BC37" s="1093"/>
      <c r="BD37" s="1093"/>
      <c r="BE37" s="1083" t="s">
        <v>421</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t="s">
        <v>422</v>
      </c>
      <c r="C38" s="1089"/>
      <c r="D38" s="1089"/>
      <c r="E38" s="1089"/>
      <c r="F38" s="1089"/>
      <c r="G38" s="1089"/>
      <c r="H38" s="1089"/>
      <c r="I38" s="1089"/>
      <c r="J38" s="1089"/>
      <c r="K38" s="1089"/>
      <c r="L38" s="1089"/>
      <c r="M38" s="1089"/>
      <c r="N38" s="1089"/>
      <c r="O38" s="1089"/>
      <c r="P38" s="1090"/>
      <c r="Q38" s="1094">
        <v>1858</v>
      </c>
      <c r="R38" s="1095"/>
      <c r="S38" s="1095"/>
      <c r="T38" s="1095"/>
      <c r="U38" s="1095"/>
      <c r="V38" s="1095">
        <v>1271</v>
      </c>
      <c r="W38" s="1095"/>
      <c r="X38" s="1095"/>
      <c r="Y38" s="1095"/>
      <c r="Z38" s="1095"/>
      <c r="AA38" s="1095">
        <f t="shared" si="2"/>
        <v>587</v>
      </c>
      <c r="AB38" s="1095"/>
      <c r="AC38" s="1095"/>
      <c r="AD38" s="1095"/>
      <c r="AE38" s="1096"/>
      <c r="AF38" s="1070">
        <v>1799</v>
      </c>
      <c r="AG38" s="1071"/>
      <c r="AH38" s="1071"/>
      <c r="AI38" s="1071"/>
      <c r="AJ38" s="1072"/>
      <c r="AK38" s="1031">
        <v>0</v>
      </c>
      <c r="AL38" s="1022"/>
      <c r="AM38" s="1022"/>
      <c r="AN38" s="1022"/>
      <c r="AO38" s="1022"/>
      <c r="AP38" s="1022">
        <v>2543</v>
      </c>
      <c r="AQ38" s="1022"/>
      <c r="AR38" s="1022"/>
      <c r="AS38" s="1022"/>
      <c r="AT38" s="1022"/>
      <c r="AU38" s="1022">
        <v>0</v>
      </c>
      <c r="AV38" s="1022"/>
      <c r="AW38" s="1022"/>
      <c r="AX38" s="1022"/>
      <c r="AY38" s="1022"/>
      <c r="AZ38" s="1093" t="s">
        <v>620</v>
      </c>
      <c r="BA38" s="1093"/>
      <c r="BB38" s="1093"/>
      <c r="BC38" s="1093"/>
      <c r="BD38" s="1093"/>
      <c r="BE38" s="1083" t="s">
        <v>423</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t="s">
        <v>424</v>
      </c>
      <c r="C39" s="1089"/>
      <c r="D39" s="1089"/>
      <c r="E39" s="1089"/>
      <c r="F39" s="1089"/>
      <c r="G39" s="1089"/>
      <c r="H39" s="1089"/>
      <c r="I39" s="1089"/>
      <c r="J39" s="1089"/>
      <c r="K39" s="1089"/>
      <c r="L39" s="1089"/>
      <c r="M39" s="1089"/>
      <c r="N39" s="1089"/>
      <c r="O39" s="1089"/>
      <c r="P39" s="1090"/>
      <c r="Q39" s="1094">
        <v>373</v>
      </c>
      <c r="R39" s="1095"/>
      <c r="S39" s="1095"/>
      <c r="T39" s="1095"/>
      <c r="U39" s="1095"/>
      <c r="V39" s="1095">
        <v>25</v>
      </c>
      <c r="W39" s="1095"/>
      <c r="X39" s="1095"/>
      <c r="Y39" s="1095"/>
      <c r="Z39" s="1095"/>
      <c r="AA39" s="1095">
        <f t="shared" si="2"/>
        <v>348</v>
      </c>
      <c r="AB39" s="1095"/>
      <c r="AC39" s="1095"/>
      <c r="AD39" s="1095"/>
      <c r="AE39" s="1096"/>
      <c r="AF39" s="1070">
        <v>118</v>
      </c>
      <c r="AG39" s="1071"/>
      <c r="AH39" s="1071"/>
      <c r="AI39" s="1071"/>
      <c r="AJ39" s="1072"/>
      <c r="AK39" s="1031">
        <v>0</v>
      </c>
      <c r="AL39" s="1022"/>
      <c r="AM39" s="1022"/>
      <c r="AN39" s="1022"/>
      <c r="AO39" s="1022"/>
      <c r="AP39" s="1022">
        <v>418</v>
      </c>
      <c r="AQ39" s="1022"/>
      <c r="AR39" s="1022"/>
      <c r="AS39" s="1022"/>
      <c r="AT39" s="1022"/>
      <c r="AU39" s="1022">
        <v>0</v>
      </c>
      <c r="AV39" s="1022"/>
      <c r="AW39" s="1022"/>
      <c r="AX39" s="1022"/>
      <c r="AY39" s="1022"/>
      <c r="AZ39" s="1093" t="s">
        <v>620</v>
      </c>
      <c r="BA39" s="1093"/>
      <c r="BB39" s="1093"/>
      <c r="BC39" s="1093"/>
      <c r="BD39" s="1093"/>
      <c r="BE39" s="1083" t="s">
        <v>425</v>
      </c>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426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394</v>
      </c>
      <c r="B63" s="995" t="s">
        <v>427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38566</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420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428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429</v>
      </c>
      <c r="B66" s="1047"/>
      <c r="C66" s="1047"/>
      <c r="D66" s="1047"/>
      <c r="E66" s="1047"/>
      <c r="F66" s="1047"/>
      <c r="G66" s="1047"/>
      <c r="H66" s="1047"/>
      <c r="I66" s="1047"/>
      <c r="J66" s="1047"/>
      <c r="K66" s="1047"/>
      <c r="L66" s="1047"/>
      <c r="M66" s="1047"/>
      <c r="N66" s="1047"/>
      <c r="O66" s="1047"/>
      <c r="P66" s="1048"/>
      <c r="Q66" s="1052" t="s">
        <v>430</v>
      </c>
      <c r="R66" s="1053"/>
      <c r="S66" s="1053"/>
      <c r="T66" s="1053"/>
      <c r="U66" s="1054"/>
      <c r="V66" s="1052" t="s">
        <v>400</v>
      </c>
      <c r="W66" s="1053"/>
      <c r="X66" s="1053"/>
      <c r="Y66" s="1053"/>
      <c r="Z66" s="1054"/>
      <c r="AA66" s="1052" t="s">
        <v>431</v>
      </c>
      <c r="AB66" s="1053"/>
      <c r="AC66" s="1053"/>
      <c r="AD66" s="1053"/>
      <c r="AE66" s="1054"/>
      <c r="AF66" s="1058" t="s">
        <v>432</v>
      </c>
      <c r="AG66" s="1059"/>
      <c r="AH66" s="1059"/>
      <c r="AI66" s="1059"/>
      <c r="AJ66" s="1060"/>
      <c r="AK66" s="1052" t="s">
        <v>433</v>
      </c>
      <c r="AL66" s="1047"/>
      <c r="AM66" s="1047"/>
      <c r="AN66" s="1047"/>
      <c r="AO66" s="1048"/>
      <c r="AP66" s="1052" t="s">
        <v>434</v>
      </c>
      <c r="AQ66" s="1053"/>
      <c r="AR66" s="1053"/>
      <c r="AS66" s="1053"/>
      <c r="AT66" s="1054"/>
      <c r="AU66" s="1052" t="s">
        <v>435</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621</v>
      </c>
      <c r="C68" s="1037"/>
      <c r="D68" s="1037"/>
      <c r="E68" s="1037"/>
      <c r="F68" s="1037"/>
      <c r="G68" s="1037"/>
      <c r="H68" s="1037"/>
      <c r="I68" s="1037"/>
      <c r="J68" s="1037"/>
      <c r="K68" s="1037"/>
      <c r="L68" s="1037"/>
      <c r="M68" s="1037"/>
      <c r="N68" s="1037"/>
      <c r="O68" s="1037"/>
      <c r="P68" s="1038"/>
      <c r="Q68" s="1039">
        <v>78832</v>
      </c>
      <c r="R68" s="1033"/>
      <c r="S68" s="1033"/>
      <c r="T68" s="1033"/>
      <c r="U68" s="1033"/>
      <c r="V68" s="1033">
        <v>76119</v>
      </c>
      <c r="W68" s="1033"/>
      <c r="X68" s="1033"/>
      <c r="Y68" s="1033"/>
      <c r="Z68" s="1033"/>
      <c r="AA68" s="1033">
        <v>2713</v>
      </c>
      <c r="AB68" s="1033"/>
      <c r="AC68" s="1033"/>
      <c r="AD68" s="1033"/>
      <c r="AE68" s="1033"/>
      <c r="AF68" s="1033">
        <v>2713</v>
      </c>
      <c r="AG68" s="1033"/>
      <c r="AH68" s="1033"/>
      <c r="AI68" s="1033"/>
      <c r="AJ68" s="1033"/>
      <c r="AK68" s="1033"/>
      <c r="AL68" s="1033"/>
      <c r="AM68" s="1033"/>
      <c r="AN68" s="1033"/>
      <c r="AO68" s="1033"/>
      <c r="AP68" s="1033"/>
      <c r="AQ68" s="1033"/>
      <c r="AR68" s="1033"/>
      <c r="AS68" s="1033"/>
      <c r="AT68" s="1033"/>
      <c r="AU68" s="1033">
        <v>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622</v>
      </c>
      <c r="C69" s="1026"/>
      <c r="D69" s="1026"/>
      <c r="E69" s="1026"/>
      <c r="F69" s="1026"/>
      <c r="G69" s="1026"/>
      <c r="H69" s="1026"/>
      <c r="I69" s="1026"/>
      <c r="J69" s="1026"/>
      <c r="K69" s="1026"/>
      <c r="L69" s="1026"/>
      <c r="M69" s="1026"/>
      <c r="N69" s="1026"/>
      <c r="O69" s="1026"/>
      <c r="P69" s="1027"/>
      <c r="Q69" s="1028">
        <v>42706</v>
      </c>
      <c r="R69" s="1022"/>
      <c r="S69" s="1022"/>
      <c r="T69" s="1022"/>
      <c r="U69" s="1022"/>
      <c r="V69" s="1022">
        <v>40823</v>
      </c>
      <c r="W69" s="1022"/>
      <c r="X69" s="1022"/>
      <c r="Y69" s="1022"/>
      <c r="Z69" s="1022"/>
      <c r="AA69" s="1022">
        <v>1883</v>
      </c>
      <c r="AB69" s="1022"/>
      <c r="AC69" s="1022"/>
      <c r="AD69" s="1022"/>
      <c r="AE69" s="1022"/>
      <c r="AF69" s="1022">
        <v>11701</v>
      </c>
      <c r="AG69" s="1022"/>
      <c r="AH69" s="1022"/>
      <c r="AI69" s="1022"/>
      <c r="AJ69" s="1022"/>
      <c r="AK69" s="1022">
        <v>21</v>
      </c>
      <c r="AL69" s="1022"/>
      <c r="AM69" s="1022"/>
      <c r="AN69" s="1022"/>
      <c r="AO69" s="1022"/>
      <c r="AP69" s="1022">
        <v>117566</v>
      </c>
      <c r="AQ69" s="1022"/>
      <c r="AR69" s="1022"/>
      <c r="AS69" s="1022"/>
      <c r="AT69" s="1022"/>
      <c r="AU69" s="1022">
        <v>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623</v>
      </c>
      <c r="C70" s="1026"/>
      <c r="D70" s="1026"/>
      <c r="E70" s="1026"/>
      <c r="F70" s="1026"/>
      <c r="G70" s="1026"/>
      <c r="H70" s="1026"/>
      <c r="I70" s="1026"/>
      <c r="J70" s="1026"/>
      <c r="K70" s="1026"/>
      <c r="L70" s="1026"/>
      <c r="M70" s="1026"/>
      <c r="N70" s="1026"/>
      <c r="O70" s="1026"/>
      <c r="P70" s="1027"/>
      <c r="Q70" s="1028">
        <v>4857</v>
      </c>
      <c r="R70" s="1022"/>
      <c r="S70" s="1022"/>
      <c r="T70" s="1022"/>
      <c r="U70" s="1022"/>
      <c r="V70" s="1022">
        <v>3572</v>
      </c>
      <c r="W70" s="1022"/>
      <c r="X70" s="1022"/>
      <c r="Y70" s="1022"/>
      <c r="Z70" s="1022"/>
      <c r="AA70" s="1022">
        <v>1285</v>
      </c>
      <c r="AB70" s="1022"/>
      <c r="AC70" s="1022"/>
      <c r="AD70" s="1022"/>
      <c r="AE70" s="1022"/>
      <c r="AF70" s="1022">
        <v>1284</v>
      </c>
      <c r="AG70" s="1022"/>
      <c r="AH70" s="1022"/>
      <c r="AI70" s="1022"/>
      <c r="AJ70" s="1022"/>
      <c r="AK70" s="1022"/>
      <c r="AL70" s="1022"/>
      <c r="AM70" s="1022"/>
      <c r="AN70" s="1022"/>
      <c r="AO70" s="1022"/>
      <c r="AP70" s="1022"/>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624</v>
      </c>
      <c r="C71" s="1026"/>
      <c r="D71" s="1026"/>
      <c r="E71" s="1026"/>
      <c r="F71" s="1026"/>
      <c r="G71" s="1026"/>
      <c r="H71" s="1026"/>
      <c r="I71" s="1026"/>
      <c r="J71" s="1026"/>
      <c r="K71" s="1026"/>
      <c r="L71" s="1026"/>
      <c r="M71" s="1026"/>
      <c r="N71" s="1026"/>
      <c r="O71" s="1026"/>
      <c r="P71" s="1027"/>
      <c r="Q71" s="1028">
        <v>904813</v>
      </c>
      <c r="R71" s="1022"/>
      <c r="S71" s="1022"/>
      <c r="T71" s="1022"/>
      <c r="U71" s="1022"/>
      <c r="V71" s="1022">
        <v>891291</v>
      </c>
      <c r="W71" s="1022"/>
      <c r="X71" s="1022"/>
      <c r="Y71" s="1022"/>
      <c r="Z71" s="1022"/>
      <c r="AA71" s="1022">
        <v>13522</v>
      </c>
      <c r="AB71" s="1022"/>
      <c r="AC71" s="1022"/>
      <c r="AD71" s="1022"/>
      <c r="AE71" s="1022"/>
      <c r="AF71" s="1022">
        <v>13522</v>
      </c>
      <c r="AG71" s="1022"/>
      <c r="AH71" s="1022"/>
      <c r="AI71" s="1022"/>
      <c r="AJ71" s="1022"/>
      <c r="AK71" s="1022"/>
      <c r="AL71" s="1022"/>
      <c r="AM71" s="1022"/>
      <c r="AN71" s="1022"/>
      <c r="AO71" s="1022"/>
      <c r="AP71" s="1022"/>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394</v>
      </c>
      <c r="B88" s="995" t="s">
        <v>436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995" t="s">
        <v>437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440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442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443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444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445</v>
      </c>
      <c r="AB109" s="945"/>
      <c r="AC109" s="945"/>
      <c r="AD109" s="945"/>
      <c r="AE109" s="946"/>
      <c r="AF109" s="947" t="s">
        <v>304</v>
      </c>
      <c r="AG109" s="945"/>
      <c r="AH109" s="945"/>
      <c r="AI109" s="945"/>
      <c r="AJ109" s="946"/>
      <c r="AK109" s="947" t="s">
        <v>303</v>
      </c>
      <c r="AL109" s="945"/>
      <c r="AM109" s="945"/>
      <c r="AN109" s="945"/>
      <c r="AO109" s="946"/>
      <c r="AP109" s="947" t="s">
        <v>446</v>
      </c>
      <c r="AQ109" s="945"/>
      <c r="AR109" s="945"/>
      <c r="AS109" s="945"/>
      <c r="AT109" s="976"/>
      <c r="AU109" s="944" t="s">
        <v>444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445</v>
      </c>
      <c r="BR109" s="945"/>
      <c r="BS109" s="945"/>
      <c r="BT109" s="945"/>
      <c r="BU109" s="946"/>
      <c r="BV109" s="947" t="s">
        <v>304</v>
      </c>
      <c r="BW109" s="945"/>
      <c r="BX109" s="945"/>
      <c r="BY109" s="945"/>
      <c r="BZ109" s="946"/>
      <c r="CA109" s="947" t="s">
        <v>303</v>
      </c>
      <c r="CB109" s="945"/>
      <c r="CC109" s="945"/>
      <c r="CD109" s="945"/>
      <c r="CE109" s="946"/>
      <c r="CF109" s="983" t="s">
        <v>446</v>
      </c>
      <c r="CG109" s="983"/>
      <c r="CH109" s="983"/>
      <c r="CI109" s="983"/>
      <c r="CJ109" s="983"/>
      <c r="CK109" s="947" t="s">
        <v>447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445</v>
      </c>
      <c r="DH109" s="945"/>
      <c r="DI109" s="945"/>
      <c r="DJ109" s="945"/>
      <c r="DK109" s="946"/>
      <c r="DL109" s="947" t="s">
        <v>304</v>
      </c>
      <c r="DM109" s="945"/>
      <c r="DN109" s="945"/>
      <c r="DO109" s="945"/>
      <c r="DP109" s="946"/>
      <c r="DQ109" s="947" t="s">
        <v>303</v>
      </c>
      <c r="DR109" s="945"/>
      <c r="DS109" s="945"/>
      <c r="DT109" s="945"/>
      <c r="DU109" s="946"/>
      <c r="DV109" s="947" t="s">
        <v>446</v>
      </c>
      <c r="DW109" s="945"/>
      <c r="DX109" s="945"/>
      <c r="DY109" s="945"/>
      <c r="DZ109" s="976"/>
    </row>
    <row r="110" spans="1:131" s="246" customFormat="1" ht="26.25" customHeight="1" x14ac:dyDescent="0.2">
      <c r="A110" s="847" t="s">
        <v>448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27658567</v>
      </c>
      <c r="AB110" s="938"/>
      <c r="AC110" s="938"/>
      <c r="AD110" s="938"/>
      <c r="AE110" s="939"/>
      <c r="AF110" s="940">
        <v>26573827</v>
      </c>
      <c r="AG110" s="938"/>
      <c r="AH110" s="938"/>
      <c r="AI110" s="938"/>
      <c r="AJ110" s="939"/>
      <c r="AK110" s="940">
        <v>26386160</v>
      </c>
      <c r="AL110" s="938"/>
      <c r="AM110" s="938"/>
      <c r="AN110" s="938"/>
      <c r="AO110" s="939"/>
      <c r="AP110" s="941">
        <v>8.1</v>
      </c>
      <c r="AQ110" s="942"/>
      <c r="AR110" s="942"/>
      <c r="AS110" s="942"/>
      <c r="AT110" s="943"/>
      <c r="AU110" s="977" t="s">
        <v>73</v>
      </c>
      <c r="AV110" s="978"/>
      <c r="AW110" s="978"/>
      <c r="AX110" s="978"/>
      <c r="AY110" s="978"/>
      <c r="AZ110" s="903" t="s">
        <v>449</v>
      </c>
      <c r="BA110" s="848"/>
      <c r="BB110" s="848"/>
      <c r="BC110" s="848"/>
      <c r="BD110" s="848"/>
      <c r="BE110" s="848"/>
      <c r="BF110" s="848"/>
      <c r="BG110" s="848"/>
      <c r="BH110" s="848"/>
      <c r="BI110" s="848"/>
      <c r="BJ110" s="848"/>
      <c r="BK110" s="848"/>
      <c r="BL110" s="848"/>
      <c r="BM110" s="848"/>
      <c r="BN110" s="848"/>
      <c r="BO110" s="848"/>
      <c r="BP110" s="849"/>
      <c r="BQ110" s="904">
        <v>1034999720</v>
      </c>
      <c r="BR110" s="885"/>
      <c r="BS110" s="885"/>
      <c r="BT110" s="885"/>
      <c r="BU110" s="885"/>
      <c r="BV110" s="885">
        <v>1053471380</v>
      </c>
      <c r="BW110" s="885"/>
      <c r="BX110" s="885"/>
      <c r="BY110" s="885"/>
      <c r="BZ110" s="885"/>
      <c r="CA110" s="885">
        <v>1049364435</v>
      </c>
      <c r="CB110" s="885"/>
      <c r="CC110" s="885"/>
      <c r="CD110" s="885"/>
      <c r="CE110" s="885"/>
      <c r="CF110" s="909">
        <v>320.3</v>
      </c>
      <c r="CG110" s="910"/>
      <c r="CH110" s="910"/>
      <c r="CI110" s="910"/>
      <c r="CJ110" s="910"/>
      <c r="CK110" s="973" t="s">
        <v>450</v>
      </c>
      <c r="CL110" s="859"/>
      <c r="CM110" s="934" t="s">
        <v>451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12860609</v>
      </c>
      <c r="DH110" s="885"/>
      <c r="DI110" s="885"/>
      <c r="DJ110" s="885"/>
      <c r="DK110" s="885"/>
      <c r="DL110" s="885">
        <v>9784272</v>
      </c>
      <c r="DM110" s="885"/>
      <c r="DN110" s="885"/>
      <c r="DO110" s="885"/>
      <c r="DP110" s="885"/>
      <c r="DQ110" s="885">
        <v>8946366</v>
      </c>
      <c r="DR110" s="885"/>
      <c r="DS110" s="885"/>
      <c r="DT110" s="885"/>
      <c r="DU110" s="885"/>
      <c r="DV110" s="886">
        <v>2.7</v>
      </c>
      <c r="DW110" s="886"/>
      <c r="DX110" s="886"/>
      <c r="DY110" s="886"/>
      <c r="DZ110" s="887"/>
    </row>
    <row r="111" spans="1:131" s="246" customFormat="1" ht="26.25" customHeight="1" x14ac:dyDescent="0.2">
      <c r="A111" s="814" t="s">
        <v>452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v>785320</v>
      </c>
      <c r="AB111" s="966"/>
      <c r="AC111" s="966"/>
      <c r="AD111" s="966"/>
      <c r="AE111" s="967"/>
      <c r="AF111" s="968">
        <v>831107</v>
      </c>
      <c r="AG111" s="966"/>
      <c r="AH111" s="966"/>
      <c r="AI111" s="966"/>
      <c r="AJ111" s="967"/>
      <c r="AK111" s="968">
        <v>3070650</v>
      </c>
      <c r="AL111" s="966"/>
      <c r="AM111" s="966"/>
      <c r="AN111" s="966"/>
      <c r="AO111" s="967"/>
      <c r="AP111" s="969">
        <v>0.9</v>
      </c>
      <c r="AQ111" s="970"/>
      <c r="AR111" s="970"/>
      <c r="AS111" s="970"/>
      <c r="AT111" s="971"/>
      <c r="AU111" s="979"/>
      <c r="AV111" s="980"/>
      <c r="AW111" s="980"/>
      <c r="AX111" s="980"/>
      <c r="AY111" s="980"/>
      <c r="AZ111" s="855" t="s">
        <v>453</v>
      </c>
      <c r="BA111" s="790"/>
      <c r="BB111" s="790"/>
      <c r="BC111" s="790"/>
      <c r="BD111" s="790"/>
      <c r="BE111" s="790"/>
      <c r="BF111" s="790"/>
      <c r="BG111" s="790"/>
      <c r="BH111" s="790"/>
      <c r="BI111" s="790"/>
      <c r="BJ111" s="790"/>
      <c r="BK111" s="790"/>
      <c r="BL111" s="790"/>
      <c r="BM111" s="790"/>
      <c r="BN111" s="790"/>
      <c r="BO111" s="790"/>
      <c r="BP111" s="791"/>
      <c r="BQ111" s="856">
        <v>34475480</v>
      </c>
      <c r="BR111" s="857"/>
      <c r="BS111" s="857"/>
      <c r="BT111" s="857"/>
      <c r="BU111" s="857"/>
      <c r="BV111" s="857">
        <v>29342609</v>
      </c>
      <c r="BW111" s="857"/>
      <c r="BX111" s="857"/>
      <c r="BY111" s="857"/>
      <c r="BZ111" s="857"/>
      <c r="CA111" s="857">
        <v>26270459</v>
      </c>
      <c r="CB111" s="857"/>
      <c r="CC111" s="857"/>
      <c r="CD111" s="857"/>
      <c r="CE111" s="857"/>
      <c r="CF111" s="918">
        <v>8</v>
      </c>
      <c r="CG111" s="919"/>
      <c r="CH111" s="919"/>
      <c r="CI111" s="919"/>
      <c r="CJ111" s="919"/>
      <c r="CK111" s="974"/>
      <c r="CL111" s="861"/>
      <c r="CM111" s="864" t="s">
        <v>454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v>4164184</v>
      </c>
      <c r="DH111" s="857"/>
      <c r="DI111" s="857"/>
      <c r="DJ111" s="857"/>
      <c r="DK111" s="857"/>
      <c r="DL111" s="857">
        <v>3779953</v>
      </c>
      <c r="DM111" s="857"/>
      <c r="DN111" s="857"/>
      <c r="DO111" s="857"/>
      <c r="DP111" s="857"/>
      <c r="DQ111" s="857">
        <v>3389083</v>
      </c>
      <c r="DR111" s="857"/>
      <c r="DS111" s="857"/>
      <c r="DT111" s="857"/>
      <c r="DU111" s="857"/>
      <c r="DV111" s="834">
        <v>1</v>
      </c>
      <c r="DW111" s="834"/>
      <c r="DX111" s="834"/>
      <c r="DY111" s="834"/>
      <c r="DZ111" s="835"/>
    </row>
    <row r="112" spans="1:131" s="246" customFormat="1" ht="26.25" customHeight="1" x14ac:dyDescent="0.2">
      <c r="A112" s="959" t="s">
        <v>455</v>
      </c>
      <c r="B112" s="960"/>
      <c r="C112" s="790" t="s">
        <v>456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40690049</v>
      </c>
      <c r="AB112" s="820"/>
      <c r="AC112" s="820"/>
      <c r="AD112" s="820"/>
      <c r="AE112" s="821"/>
      <c r="AF112" s="822">
        <v>42112349</v>
      </c>
      <c r="AG112" s="820"/>
      <c r="AH112" s="820"/>
      <c r="AI112" s="820"/>
      <c r="AJ112" s="821"/>
      <c r="AK112" s="822">
        <v>43035428</v>
      </c>
      <c r="AL112" s="820"/>
      <c r="AM112" s="820"/>
      <c r="AN112" s="820"/>
      <c r="AO112" s="821"/>
      <c r="AP112" s="867">
        <v>13.1</v>
      </c>
      <c r="AQ112" s="868"/>
      <c r="AR112" s="868"/>
      <c r="AS112" s="868"/>
      <c r="AT112" s="869"/>
      <c r="AU112" s="979"/>
      <c r="AV112" s="980"/>
      <c r="AW112" s="980"/>
      <c r="AX112" s="980"/>
      <c r="AY112" s="980"/>
      <c r="AZ112" s="855" t="s">
        <v>457</v>
      </c>
      <c r="BA112" s="790"/>
      <c r="BB112" s="790"/>
      <c r="BC112" s="790"/>
      <c r="BD112" s="790"/>
      <c r="BE112" s="790"/>
      <c r="BF112" s="790"/>
      <c r="BG112" s="790"/>
      <c r="BH112" s="790"/>
      <c r="BI112" s="790"/>
      <c r="BJ112" s="790"/>
      <c r="BK112" s="790"/>
      <c r="BL112" s="790"/>
      <c r="BM112" s="790"/>
      <c r="BN112" s="790"/>
      <c r="BO112" s="790"/>
      <c r="BP112" s="791"/>
      <c r="BQ112" s="856">
        <v>156350938</v>
      </c>
      <c r="BR112" s="857"/>
      <c r="BS112" s="857"/>
      <c r="BT112" s="857"/>
      <c r="BU112" s="857"/>
      <c r="BV112" s="857">
        <v>142357825</v>
      </c>
      <c r="BW112" s="857"/>
      <c r="BX112" s="857"/>
      <c r="BY112" s="857"/>
      <c r="BZ112" s="857"/>
      <c r="CA112" s="857">
        <v>141684113</v>
      </c>
      <c r="CB112" s="857"/>
      <c r="CC112" s="857"/>
      <c r="CD112" s="857"/>
      <c r="CE112" s="857"/>
      <c r="CF112" s="918">
        <v>43.3</v>
      </c>
      <c r="CG112" s="919"/>
      <c r="CH112" s="919"/>
      <c r="CI112" s="919"/>
      <c r="CJ112" s="919"/>
      <c r="CK112" s="974"/>
      <c r="CL112" s="861"/>
      <c r="CM112" s="864" t="s">
        <v>458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459</v>
      </c>
      <c r="DH112" s="857"/>
      <c r="DI112" s="857"/>
      <c r="DJ112" s="857"/>
      <c r="DK112" s="857"/>
      <c r="DL112" s="857" t="s">
        <v>460</v>
      </c>
      <c r="DM112" s="857"/>
      <c r="DN112" s="857"/>
      <c r="DO112" s="857"/>
      <c r="DP112" s="857"/>
      <c r="DQ112" s="857" t="s">
        <v>420</v>
      </c>
      <c r="DR112" s="857"/>
      <c r="DS112" s="857"/>
      <c r="DT112" s="857"/>
      <c r="DU112" s="857"/>
      <c r="DV112" s="834" t="s">
        <v>138</v>
      </c>
      <c r="DW112" s="834"/>
      <c r="DX112" s="834"/>
      <c r="DY112" s="834"/>
      <c r="DZ112" s="835"/>
    </row>
    <row r="113" spans="1:130" s="246" customFormat="1" ht="26.25" customHeight="1" x14ac:dyDescent="0.2">
      <c r="A113" s="961"/>
      <c r="B113" s="962"/>
      <c r="C113" s="790" t="s">
        <v>461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13621589</v>
      </c>
      <c r="AB113" s="966"/>
      <c r="AC113" s="966"/>
      <c r="AD113" s="966"/>
      <c r="AE113" s="967"/>
      <c r="AF113" s="968">
        <v>13191625</v>
      </c>
      <c r="AG113" s="966"/>
      <c r="AH113" s="966"/>
      <c r="AI113" s="966"/>
      <c r="AJ113" s="967"/>
      <c r="AK113" s="968">
        <v>12613104</v>
      </c>
      <c r="AL113" s="966"/>
      <c r="AM113" s="966"/>
      <c r="AN113" s="966"/>
      <c r="AO113" s="967"/>
      <c r="AP113" s="969">
        <v>3.9</v>
      </c>
      <c r="AQ113" s="970"/>
      <c r="AR113" s="970"/>
      <c r="AS113" s="970"/>
      <c r="AT113" s="971"/>
      <c r="AU113" s="979"/>
      <c r="AV113" s="980"/>
      <c r="AW113" s="980"/>
      <c r="AX113" s="980"/>
      <c r="AY113" s="980"/>
      <c r="AZ113" s="855" t="s">
        <v>462</v>
      </c>
      <c r="BA113" s="790"/>
      <c r="BB113" s="790"/>
      <c r="BC113" s="790"/>
      <c r="BD113" s="790"/>
      <c r="BE113" s="790"/>
      <c r="BF113" s="790"/>
      <c r="BG113" s="790"/>
      <c r="BH113" s="790"/>
      <c r="BI113" s="790"/>
      <c r="BJ113" s="790"/>
      <c r="BK113" s="790"/>
      <c r="BL113" s="790"/>
      <c r="BM113" s="790"/>
      <c r="BN113" s="790"/>
      <c r="BO113" s="790"/>
      <c r="BP113" s="791"/>
      <c r="BQ113" s="856" t="s">
        <v>138</v>
      </c>
      <c r="BR113" s="857"/>
      <c r="BS113" s="857"/>
      <c r="BT113" s="857"/>
      <c r="BU113" s="857"/>
      <c r="BV113" s="857" t="s">
        <v>463</v>
      </c>
      <c r="BW113" s="857"/>
      <c r="BX113" s="857"/>
      <c r="BY113" s="857"/>
      <c r="BZ113" s="857"/>
      <c r="CA113" s="857" t="s">
        <v>464</v>
      </c>
      <c r="CB113" s="857"/>
      <c r="CC113" s="857"/>
      <c r="CD113" s="857"/>
      <c r="CE113" s="857"/>
      <c r="CF113" s="918" t="s">
        <v>465</v>
      </c>
      <c r="CG113" s="919"/>
      <c r="CH113" s="919"/>
      <c r="CI113" s="919"/>
      <c r="CJ113" s="919"/>
      <c r="CK113" s="974"/>
      <c r="CL113" s="861"/>
      <c r="CM113" s="864" t="s">
        <v>466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41831</v>
      </c>
      <c r="DH113" s="820"/>
      <c r="DI113" s="820"/>
      <c r="DJ113" s="820"/>
      <c r="DK113" s="821"/>
      <c r="DL113" s="822">
        <v>33464</v>
      </c>
      <c r="DM113" s="820"/>
      <c r="DN113" s="820"/>
      <c r="DO113" s="820"/>
      <c r="DP113" s="821"/>
      <c r="DQ113" s="822">
        <v>25098</v>
      </c>
      <c r="DR113" s="820"/>
      <c r="DS113" s="820"/>
      <c r="DT113" s="820"/>
      <c r="DU113" s="821"/>
      <c r="DV113" s="867">
        <v>0</v>
      </c>
      <c r="DW113" s="868"/>
      <c r="DX113" s="868"/>
      <c r="DY113" s="868"/>
      <c r="DZ113" s="869"/>
    </row>
    <row r="114" spans="1:130" s="246" customFormat="1" ht="26.25" customHeight="1" x14ac:dyDescent="0.2">
      <c r="A114" s="961"/>
      <c r="B114" s="962"/>
      <c r="C114" s="790" t="s">
        <v>467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468</v>
      </c>
      <c r="AB114" s="820"/>
      <c r="AC114" s="820"/>
      <c r="AD114" s="820"/>
      <c r="AE114" s="821"/>
      <c r="AF114" s="822" t="s">
        <v>420</v>
      </c>
      <c r="AG114" s="820"/>
      <c r="AH114" s="820"/>
      <c r="AI114" s="820"/>
      <c r="AJ114" s="821"/>
      <c r="AK114" s="822" t="s">
        <v>464</v>
      </c>
      <c r="AL114" s="820"/>
      <c r="AM114" s="820"/>
      <c r="AN114" s="820"/>
      <c r="AO114" s="821"/>
      <c r="AP114" s="867" t="s">
        <v>460</v>
      </c>
      <c r="AQ114" s="868"/>
      <c r="AR114" s="868"/>
      <c r="AS114" s="868"/>
      <c r="AT114" s="869"/>
      <c r="AU114" s="979"/>
      <c r="AV114" s="980"/>
      <c r="AW114" s="980"/>
      <c r="AX114" s="980"/>
      <c r="AY114" s="980"/>
      <c r="AZ114" s="855" t="s">
        <v>469</v>
      </c>
      <c r="BA114" s="790"/>
      <c r="BB114" s="790"/>
      <c r="BC114" s="790"/>
      <c r="BD114" s="790"/>
      <c r="BE114" s="790"/>
      <c r="BF114" s="790"/>
      <c r="BG114" s="790"/>
      <c r="BH114" s="790"/>
      <c r="BI114" s="790"/>
      <c r="BJ114" s="790"/>
      <c r="BK114" s="790"/>
      <c r="BL114" s="790"/>
      <c r="BM114" s="790"/>
      <c r="BN114" s="790"/>
      <c r="BO114" s="790"/>
      <c r="BP114" s="791"/>
      <c r="BQ114" s="856">
        <v>73234247</v>
      </c>
      <c r="BR114" s="857"/>
      <c r="BS114" s="857"/>
      <c r="BT114" s="857"/>
      <c r="BU114" s="857"/>
      <c r="BV114" s="857">
        <v>105548468</v>
      </c>
      <c r="BW114" s="857"/>
      <c r="BX114" s="857"/>
      <c r="BY114" s="857"/>
      <c r="BZ114" s="857"/>
      <c r="CA114" s="857">
        <v>101659870</v>
      </c>
      <c r="CB114" s="857"/>
      <c r="CC114" s="857"/>
      <c r="CD114" s="857"/>
      <c r="CE114" s="857"/>
      <c r="CF114" s="918">
        <v>31</v>
      </c>
      <c r="CG114" s="919"/>
      <c r="CH114" s="919"/>
      <c r="CI114" s="919"/>
      <c r="CJ114" s="919"/>
      <c r="CK114" s="974"/>
      <c r="CL114" s="861"/>
      <c r="CM114" s="864" t="s">
        <v>470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471</v>
      </c>
      <c r="DH114" s="820"/>
      <c r="DI114" s="820"/>
      <c r="DJ114" s="820"/>
      <c r="DK114" s="821"/>
      <c r="DL114" s="822" t="s">
        <v>471</v>
      </c>
      <c r="DM114" s="820"/>
      <c r="DN114" s="820"/>
      <c r="DO114" s="820"/>
      <c r="DP114" s="821"/>
      <c r="DQ114" s="822" t="s">
        <v>138</v>
      </c>
      <c r="DR114" s="820"/>
      <c r="DS114" s="820"/>
      <c r="DT114" s="820"/>
      <c r="DU114" s="821"/>
      <c r="DV114" s="867" t="s">
        <v>464</v>
      </c>
      <c r="DW114" s="868"/>
      <c r="DX114" s="868"/>
      <c r="DY114" s="868"/>
      <c r="DZ114" s="869"/>
    </row>
    <row r="115" spans="1:130" s="246" customFormat="1" ht="26.25" customHeight="1" x14ac:dyDescent="0.2">
      <c r="A115" s="961"/>
      <c r="B115" s="962"/>
      <c r="C115" s="790" t="s">
        <v>472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1175284</v>
      </c>
      <c r="AB115" s="966"/>
      <c r="AC115" s="966"/>
      <c r="AD115" s="966"/>
      <c r="AE115" s="967"/>
      <c r="AF115" s="968">
        <v>1123514</v>
      </c>
      <c r="AG115" s="966"/>
      <c r="AH115" s="966"/>
      <c r="AI115" s="966"/>
      <c r="AJ115" s="967"/>
      <c r="AK115" s="968">
        <v>1778986</v>
      </c>
      <c r="AL115" s="966"/>
      <c r="AM115" s="966"/>
      <c r="AN115" s="966"/>
      <c r="AO115" s="967"/>
      <c r="AP115" s="969">
        <v>0.5</v>
      </c>
      <c r="AQ115" s="970"/>
      <c r="AR115" s="970"/>
      <c r="AS115" s="970"/>
      <c r="AT115" s="971"/>
      <c r="AU115" s="979"/>
      <c r="AV115" s="980"/>
      <c r="AW115" s="980"/>
      <c r="AX115" s="980"/>
      <c r="AY115" s="980"/>
      <c r="AZ115" s="855" t="s">
        <v>473</v>
      </c>
      <c r="BA115" s="790"/>
      <c r="BB115" s="790"/>
      <c r="BC115" s="790"/>
      <c r="BD115" s="790"/>
      <c r="BE115" s="790"/>
      <c r="BF115" s="790"/>
      <c r="BG115" s="790"/>
      <c r="BH115" s="790"/>
      <c r="BI115" s="790"/>
      <c r="BJ115" s="790"/>
      <c r="BK115" s="790"/>
      <c r="BL115" s="790"/>
      <c r="BM115" s="790"/>
      <c r="BN115" s="790"/>
      <c r="BO115" s="790"/>
      <c r="BP115" s="791"/>
      <c r="BQ115" s="856">
        <v>262496</v>
      </c>
      <c r="BR115" s="857"/>
      <c r="BS115" s="857"/>
      <c r="BT115" s="857"/>
      <c r="BU115" s="857"/>
      <c r="BV115" s="857">
        <v>130127</v>
      </c>
      <c r="BW115" s="857"/>
      <c r="BX115" s="857"/>
      <c r="BY115" s="857"/>
      <c r="BZ115" s="857"/>
      <c r="CA115" s="857">
        <v>93006</v>
      </c>
      <c r="CB115" s="857"/>
      <c r="CC115" s="857"/>
      <c r="CD115" s="857"/>
      <c r="CE115" s="857"/>
      <c r="CF115" s="918">
        <v>0</v>
      </c>
      <c r="CG115" s="919"/>
      <c r="CH115" s="919"/>
      <c r="CI115" s="919"/>
      <c r="CJ115" s="919"/>
      <c r="CK115" s="974"/>
      <c r="CL115" s="861"/>
      <c r="CM115" s="855" t="s">
        <v>474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12097295</v>
      </c>
      <c r="DH115" s="820"/>
      <c r="DI115" s="820"/>
      <c r="DJ115" s="820"/>
      <c r="DK115" s="821"/>
      <c r="DL115" s="822">
        <v>11048608</v>
      </c>
      <c r="DM115" s="820"/>
      <c r="DN115" s="820"/>
      <c r="DO115" s="820"/>
      <c r="DP115" s="821"/>
      <c r="DQ115" s="822">
        <v>9512099</v>
      </c>
      <c r="DR115" s="820"/>
      <c r="DS115" s="820"/>
      <c r="DT115" s="820"/>
      <c r="DU115" s="821"/>
      <c r="DV115" s="867">
        <v>2.9</v>
      </c>
      <c r="DW115" s="868"/>
      <c r="DX115" s="868"/>
      <c r="DY115" s="868"/>
      <c r="DZ115" s="869"/>
    </row>
    <row r="116" spans="1:130" s="246" customFormat="1" ht="26.25" customHeight="1" x14ac:dyDescent="0.2">
      <c r="A116" s="963"/>
      <c r="B116" s="964"/>
      <c r="C116" s="923" t="s">
        <v>475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471</v>
      </c>
      <c r="AB116" s="820"/>
      <c r="AC116" s="820"/>
      <c r="AD116" s="820"/>
      <c r="AE116" s="821"/>
      <c r="AF116" s="822" t="s">
        <v>471</v>
      </c>
      <c r="AG116" s="820"/>
      <c r="AH116" s="820"/>
      <c r="AI116" s="820"/>
      <c r="AJ116" s="821"/>
      <c r="AK116" s="822" t="s">
        <v>471</v>
      </c>
      <c r="AL116" s="820"/>
      <c r="AM116" s="820"/>
      <c r="AN116" s="820"/>
      <c r="AO116" s="821"/>
      <c r="AP116" s="867" t="s">
        <v>138</v>
      </c>
      <c r="AQ116" s="868"/>
      <c r="AR116" s="868"/>
      <c r="AS116" s="868"/>
      <c r="AT116" s="869"/>
      <c r="AU116" s="979"/>
      <c r="AV116" s="980"/>
      <c r="AW116" s="980"/>
      <c r="AX116" s="980"/>
      <c r="AY116" s="980"/>
      <c r="AZ116" s="906" t="s">
        <v>476</v>
      </c>
      <c r="BA116" s="907"/>
      <c r="BB116" s="907"/>
      <c r="BC116" s="907"/>
      <c r="BD116" s="907"/>
      <c r="BE116" s="907"/>
      <c r="BF116" s="907"/>
      <c r="BG116" s="907"/>
      <c r="BH116" s="907"/>
      <c r="BI116" s="907"/>
      <c r="BJ116" s="907"/>
      <c r="BK116" s="907"/>
      <c r="BL116" s="907"/>
      <c r="BM116" s="907"/>
      <c r="BN116" s="907"/>
      <c r="BO116" s="907"/>
      <c r="BP116" s="908"/>
      <c r="BQ116" s="856" t="s">
        <v>420</v>
      </c>
      <c r="BR116" s="857"/>
      <c r="BS116" s="857"/>
      <c r="BT116" s="857"/>
      <c r="BU116" s="857"/>
      <c r="BV116" s="857" t="s">
        <v>465</v>
      </c>
      <c r="BW116" s="857"/>
      <c r="BX116" s="857"/>
      <c r="BY116" s="857"/>
      <c r="BZ116" s="857"/>
      <c r="CA116" s="857" t="s">
        <v>420</v>
      </c>
      <c r="CB116" s="857"/>
      <c r="CC116" s="857"/>
      <c r="CD116" s="857"/>
      <c r="CE116" s="857"/>
      <c r="CF116" s="918" t="s">
        <v>138</v>
      </c>
      <c r="CG116" s="919"/>
      <c r="CH116" s="919"/>
      <c r="CI116" s="919"/>
      <c r="CJ116" s="919"/>
      <c r="CK116" s="974"/>
      <c r="CL116" s="861"/>
      <c r="CM116" s="864" t="s">
        <v>477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5311561</v>
      </c>
      <c r="DH116" s="820"/>
      <c r="DI116" s="820"/>
      <c r="DJ116" s="820"/>
      <c r="DK116" s="821"/>
      <c r="DL116" s="822">
        <v>4696312</v>
      </c>
      <c r="DM116" s="820"/>
      <c r="DN116" s="820"/>
      <c r="DO116" s="820"/>
      <c r="DP116" s="821"/>
      <c r="DQ116" s="822">
        <v>4397813</v>
      </c>
      <c r="DR116" s="820"/>
      <c r="DS116" s="820"/>
      <c r="DT116" s="820"/>
      <c r="DU116" s="821"/>
      <c r="DV116" s="867">
        <v>1.3</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478</v>
      </c>
      <c r="Z117" s="946"/>
      <c r="AA117" s="951">
        <v>83930809</v>
      </c>
      <c r="AB117" s="952"/>
      <c r="AC117" s="952"/>
      <c r="AD117" s="952"/>
      <c r="AE117" s="953"/>
      <c r="AF117" s="954">
        <v>83832422</v>
      </c>
      <c r="AG117" s="952"/>
      <c r="AH117" s="952"/>
      <c r="AI117" s="952"/>
      <c r="AJ117" s="953"/>
      <c r="AK117" s="954">
        <v>86884328</v>
      </c>
      <c r="AL117" s="952"/>
      <c r="AM117" s="952"/>
      <c r="AN117" s="952"/>
      <c r="AO117" s="953"/>
      <c r="AP117" s="955"/>
      <c r="AQ117" s="956"/>
      <c r="AR117" s="956"/>
      <c r="AS117" s="956"/>
      <c r="AT117" s="957"/>
      <c r="AU117" s="979"/>
      <c r="AV117" s="980"/>
      <c r="AW117" s="980"/>
      <c r="AX117" s="980"/>
      <c r="AY117" s="980"/>
      <c r="AZ117" s="906" t="s">
        <v>479</v>
      </c>
      <c r="BA117" s="907"/>
      <c r="BB117" s="907"/>
      <c r="BC117" s="907"/>
      <c r="BD117" s="907"/>
      <c r="BE117" s="907"/>
      <c r="BF117" s="907"/>
      <c r="BG117" s="907"/>
      <c r="BH117" s="907"/>
      <c r="BI117" s="907"/>
      <c r="BJ117" s="907"/>
      <c r="BK117" s="907"/>
      <c r="BL117" s="907"/>
      <c r="BM117" s="907"/>
      <c r="BN117" s="907"/>
      <c r="BO117" s="907"/>
      <c r="BP117" s="908"/>
      <c r="BQ117" s="856" t="s">
        <v>471</v>
      </c>
      <c r="BR117" s="857"/>
      <c r="BS117" s="857"/>
      <c r="BT117" s="857"/>
      <c r="BU117" s="857"/>
      <c r="BV117" s="857" t="s">
        <v>464</v>
      </c>
      <c r="BW117" s="857"/>
      <c r="BX117" s="857"/>
      <c r="BY117" s="857"/>
      <c r="BZ117" s="857"/>
      <c r="CA117" s="857" t="s">
        <v>471</v>
      </c>
      <c r="CB117" s="857"/>
      <c r="CC117" s="857"/>
      <c r="CD117" s="857"/>
      <c r="CE117" s="857"/>
      <c r="CF117" s="918" t="s">
        <v>460</v>
      </c>
      <c r="CG117" s="919"/>
      <c r="CH117" s="919"/>
      <c r="CI117" s="919"/>
      <c r="CJ117" s="919"/>
      <c r="CK117" s="974"/>
      <c r="CL117" s="861"/>
      <c r="CM117" s="864" t="s">
        <v>480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420</v>
      </c>
      <c r="DH117" s="820"/>
      <c r="DI117" s="820"/>
      <c r="DJ117" s="820"/>
      <c r="DK117" s="821"/>
      <c r="DL117" s="822" t="s">
        <v>464</v>
      </c>
      <c r="DM117" s="820"/>
      <c r="DN117" s="820"/>
      <c r="DO117" s="820"/>
      <c r="DP117" s="821"/>
      <c r="DQ117" s="822" t="s">
        <v>465</v>
      </c>
      <c r="DR117" s="820"/>
      <c r="DS117" s="820"/>
      <c r="DT117" s="820"/>
      <c r="DU117" s="821"/>
      <c r="DV117" s="867" t="s">
        <v>464</v>
      </c>
      <c r="DW117" s="868"/>
      <c r="DX117" s="868"/>
      <c r="DY117" s="868"/>
      <c r="DZ117" s="869"/>
    </row>
    <row r="118" spans="1:130" s="246" customFormat="1" ht="26.25" customHeight="1" x14ac:dyDescent="0.2">
      <c r="A118" s="944" t="s">
        <v>447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445</v>
      </c>
      <c r="AB118" s="945"/>
      <c r="AC118" s="945"/>
      <c r="AD118" s="945"/>
      <c r="AE118" s="946"/>
      <c r="AF118" s="947" t="s">
        <v>304</v>
      </c>
      <c r="AG118" s="945"/>
      <c r="AH118" s="945"/>
      <c r="AI118" s="945"/>
      <c r="AJ118" s="946"/>
      <c r="AK118" s="947" t="s">
        <v>303</v>
      </c>
      <c r="AL118" s="945"/>
      <c r="AM118" s="945"/>
      <c r="AN118" s="945"/>
      <c r="AO118" s="946"/>
      <c r="AP118" s="948" t="s">
        <v>446</v>
      </c>
      <c r="AQ118" s="949"/>
      <c r="AR118" s="949"/>
      <c r="AS118" s="949"/>
      <c r="AT118" s="950"/>
      <c r="AU118" s="979"/>
      <c r="AV118" s="980"/>
      <c r="AW118" s="980"/>
      <c r="AX118" s="980"/>
      <c r="AY118" s="980"/>
      <c r="AZ118" s="922" t="s">
        <v>481</v>
      </c>
      <c r="BA118" s="923"/>
      <c r="BB118" s="923"/>
      <c r="BC118" s="923"/>
      <c r="BD118" s="923"/>
      <c r="BE118" s="923"/>
      <c r="BF118" s="923"/>
      <c r="BG118" s="923"/>
      <c r="BH118" s="923"/>
      <c r="BI118" s="923"/>
      <c r="BJ118" s="923"/>
      <c r="BK118" s="923"/>
      <c r="BL118" s="923"/>
      <c r="BM118" s="923"/>
      <c r="BN118" s="923"/>
      <c r="BO118" s="923"/>
      <c r="BP118" s="924"/>
      <c r="BQ118" s="925" t="s">
        <v>465</v>
      </c>
      <c r="BR118" s="888"/>
      <c r="BS118" s="888"/>
      <c r="BT118" s="888"/>
      <c r="BU118" s="888"/>
      <c r="BV118" s="888" t="s">
        <v>464</v>
      </c>
      <c r="BW118" s="888"/>
      <c r="BX118" s="888"/>
      <c r="BY118" s="888"/>
      <c r="BZ118" s="888"/>
      <c r="CA118" s="888" t="s">
        <v>463</v>
      </c>
      <c r="CB118" s="888"/>
      <c r="CC118" s="888"/>
      <c r="CD118" s="888"/>
      <c r="CE118" s="888"/>
      <c r="CF118" s="918" t="s">
        <v>420</v>
      </c>
      <c r="CG118" s="919"/>
      <c r="CH118" s="919"/>
      <c r="CI118" s="919"/>
      <c r="CJ118" s="919"/>
      <c r="CK118" s="974"/>
      <c r="CL118" s="861"/>
      <c r="CM118" s="864" t="s">
        <v>482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459</v>
      </c>
      <c r="DH118" s="820"/>
      <c r="DI118" s="820"/>
      <c r="DJ118" s="820"/>
      <c r="DK118" s="821"/>
      <c r="DL118" s="822" t="s">
        <v>459</v>
      </c>
      <c r="DM118" s="820"/>
      <c r="DN118" s="820"/>
      <c r="DO118" s="820"/>
      <c r="DP118" s="821"/>
      <c r="DQ118" s="822" t="s">
        <v>420</v>
      </c>
      <c r="DR118" s="820"/>
      <c r="DS118" s="820"/>
      <c r="DT118" s="820"/>
      <c r="DU118" s="821"/>
      <c r="DV118" s="867" t="s">
        <v>138</v>
      </c>
      <c r="DW118" s="868"/>
      <c r="DX118" s="868"/>
      <c r="DY118" s="868"/>
      <c r="DZ118" s="869"/>
    </row>
    <row r="119" spans="1:130" s="246" customFormat="1" ht="26.25" customHeight="1" x14ac:dyDescent="0.2">
      <c r="A119" s="858" t="s">
        <v>450</v>
      </c>
      <c r="B119" s="859"/>
      <c r="C119" s="934" t="s">
        <v>451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317147</v>
      </c>
      <c r="AB119" s="938"/>
      <c r="AC119" s="938"/>
      <c r="AD119" s="938"/>
      <c r="AE119" s="939"/>
      <c r="AF119" s="940">
        <v>183479</v>
      </c>
      <c r="AG119" s="938"/>
      <c r="AH119" s="938"/>
      <c r="AI119" s="938"/>
      <c r="AJ119" s="939"/>
      <c r="AK119" s="940">
        <v>831177</v>
      </c>
      <c r="AL119" s="938"/>
      <c r="AM119" s="938"/>
      <c r="AN119" s="938"/>
      <c r="AO119" s="939"/>
      <c r="AP119" s="941">
        <v>0.3</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483</v>
      </c>
      <c r="BP119" s="921"/>
      <c r="BQ119" s="925">
        <v>1299322881</v>
      </c>
      <c r="BR119" s="888"/>
      <c r="BS119" s="888"/>
      <c r="BT119" s="888"/>
      <c r="BU119" s="888"/>
      <c r="BV119" s="888">
        <v>1330850409</v>
      </c>
      <c r="BW119" s="888"/>
      <c r="BX119" s="888"/>
      <c r="BY119" s="888"/>
      <c r="BZ119" s="888"/>
      <c r="CA119" s="888">
        <v>1319071883</v>
      </c>
      <c r="CB119" s="888"/>
      <c r="CC119" s="888"/>
      <c r="CD119" s="888"/>
      <c r="CE119" s="888"/>
      <c r="CF119" s="786"/>
      <c r="CG119" s="787"/>
      <c r="CH119" s="787"/>
      <c r="CI119" s="787"/>
      <c r="CJ119" s="877"/>
      <c r="CK119" s="975"/>
      <c r="CL119" s="863"/>
      <c r="CM119" s="881" t="s">
        <v>484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459</v>
      </c>
      <c r="DH119" s="803"/>
      <c r="DI119" s="803"/>
      <c r="DJ119" s="803"/>
      <c r="DK119" s="804"/>
      <c r="DL119" s="805" t="s">
        <v>459</v>
      </c>
      <c r="DM119" s="803"/>
      <c r="DN119" s="803"/>
      <c r="DO119" s="803"/>
      <c r="DP119" s="804"/>
      <c r="DQ119" s="805" t="s">
        <v>463</v>
      </c>
      <c r="DR119" s="803"/>
      <c r="DS119" s="803"/>
      <c r="DT119" s="803"/>
      <c r="DU119" s="804"/>
      <c r="DV119" s="891" t="s">
        <v>460</v>
      </c>
      <c r="DW119" s="892"/>
      <c r="DX119" s="892"/>
      <c r="DY119" s="892"/>
      <c r="DZ119" s="893"/>
    </row>
    <row r="120" spans="1:130" s="246" customFormat="1" ht="26.25" customHeight="1" x14ac:dyDescent="0.2">
      <c r="A120" s="860"/>
      <c r="B120" s="861"/>
      <c r="C120" s="864" t="s">
        <v>454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v>278347</v>
      </c>
      <c r="AB120" s="820"/>
      <c r="AC120" s="820"/>
      <c r="AD120" s="820"/>
      <c r="AE120" s="821"/>
      <c r="AF120" s="822">
        <v>278243</v>
      </c>
      <c r="AG120" s="820"/>
      <c r="AH120" s="820"/>
      <c r="AI120" s="820"/>
      <c r="AJ120" s="821"/>
      <c r="AK120" s="822">
        <v>278140</v>
      </c>
      <c r="AL120" s="820"/>
      <c r="AM120" s="820"/>
      <c r="AN120" s="820"/>
      <c r="AO120" s="821"/>
      <c r="AP120" s="867">
        <v>0.1</v>
      </c>
      <c r="AQ120" s="868"/>
      <c r="AR120" s="868"/>
      <c r="AS120" s="868"/>
      <c r="AT120" s="869"/>
      <c r="AU120" s="926" t="s">
        <v>485</v>
      </c>
      <c r="AV120" s="927"/>
      <c r="AW120" s="927"/>
      <c r="AX120" s="927"/>
      <c r="AY120" s="928"/>
      <c r="AZ120" s="903" t="s">
        <v>486</v>
      </c>
      <c r="BA120" s="848"/>
      <c r="BB120" s="848"/>
      <c r="BC120" s="848"/>
      <c r="BD120" s="848"/>
      <c r="BE120" s="848"/>
      <c r="BF120" s="848"/>
      <c r="BG120" s="848"/>
      <c r="BH120" s="848"/>
      <c r="BI120" s="848"/>
      <c r="BJ120" s="848"/>
      <c r="BK120" s="848"/>
      <c r="BL120" s="848"/>
      <c r="BM120" s="848"/>
      <c r="BN120" s="848"/>
      <c r="BO120" s="848"/>
      <c r="BP120" s="849"/>
      <c r="BQ120" s="904">
        <v>227690373</v>
      </c>
      <c r="BR120" s="885"/>
      <c r="BS120" s="885"/>
      <c r="BT120" s="885"/>
      <c r="BU120" s="885"/>
      <c r="BV120" s="885">
        <v>234155290</v>
      </c>
      <c r="BW120" s="885"/>
      <c r="BX120" s="885"/>
      <c r="BY120" s="885"/>
      <c r="BZ120" s="885"/>
      <c r="CA120" s="885">
        <v>238845917</v>
      </c>
      <c r="CB120" s="885"/>
      <c r="CC120" s="885"/>
      <c r="CD120" s="885"/>
      <c r="CE120" s="885"/>
      <c r="CF120" s="909">
        <v>72.900000000000006</v>
      </c>
      <c r="CG120" s="910"/>
      <c r="CH120" s="910"/>
      <c r="CI120" s="910"/>
      <c r="CJ120" s="910"/>
      <c r="CK120" s="911" t="s">
        <v>487</v>
      </c>
      <c r="CL120" s="895"/>
      <c r="CM120" s="895"/>
      <c r="CN120" s="895"/>
      <c r="CO120" s="896"/>
      <c r="CP120" s="915" t="s">
        <v>488</v>
      </c>
      <c r="CQ120" s="916"/>
      <c r="CR120" s="916"/>
      <c r="CS120" s="916"/>
      <c r="CT120" s="916"/>
      <c r="CU120" s="916"/>
      <c r="CV120" s="916"/>
      <c r="CW120" s="916"/>
      <c r="CX120" s="916"/>
      <c r="CY120" s="916"/>
      <c r="CZ120" s="916"/>
      <c r="DA120" s="916"/>
      <c r="DB120" s="916"/>
      <c r="DC120" s="916"/>
      <c r="DD120" s="916"/>
      <c r="DE120" s="916"/>
      <c r="DF120" s="917"/>
      <c r="DG120" s="904">
        <v>116191863</v>
      </c>
      <c r="DH120" s="885"/>
      <c r="DI120" s="885"/>
      <c r="DJ120" s="885"/>
      <c r="DK120" s="885"/>
      <c r="DL120" s="885">
        <v>103358088</v>
      </c>
      <c r="DM120" s="885"/>
      <c r="DN120" s="885"/>
      <c r="DO120" s="885"/>
      <c r="DP120" s="885"/>
      <c r="DQ120" s="885">
        <v>103366129</v>
      </c>
      <c r="DR120" s="885"/>
      <c r="DS120" s="885"/>
      <c r="DT120" s="885"/>
      <c r="DU120" s="885"/>
      <c r="DV120" s="886">
        <v>31.6</v>
      </c>
      <c r="DW120" s="886"/>
      <c r="DX120" s="886"/>
      <c r="DY120" s="886"/>
      <c r="DZ120" s="887"/>
    </row>
    <row r="121" spans="1:130" s="246" customFormat="1" ht="26.25" customHeight="1" x14ac:dyDescent="0.2">
      <c r="A121" s="860"/>
      <c r="B121" s="861"/>
      <c r="C121" s="906" t="s">
        <v>489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9343</v>
      </c>
      <c r="AB121" s="820"/>
      <c r="AC121" s="820"/>
      <c r="AD121" s="820"/>
      <c r="AE121" s="821"/>
      <c r="AF121" s="822">
        <v>9173</v>
      </c>
      <c r="AG121" s="820"/>
      <c r="AH121" s="820"/>
      <c r="AI121" s="820"/>
      <c r="AJ121" s="821"/>
      <c r="AK121" s="822">
        <v>9003</v>
      </c>
      <c r="AL121" s="820"/>
      <c r="AM121" s="820"/>
      <c r="AN121" s="820"/>
      <c r="AO121" s="821"/>
      <c r="AP121" s="867">
        <v>0</v>
      </c>
      <c r="AQ121" s="868"/>
      <c r="AR121" s="868"/>
      <c r="AS121" s="868"/>
      <c r="AT121" s="869"/>
      <c r="AU121" s="929"/>
      <c r="AV121" s="930"/>
      <c r="AW121" s="930"/>
      <c r="AX121" s="930"/>
      <c r="AY121" s="931"/>
      <c r="AZ121" s="855" t="s">
        <v>490</v>
      </c>
      <c r="BA121" s="790"/>
      <c r="BB121" s="790"/>
      <c r="BC121" s="790"/>
      <c r="BD121" s="790"/>
      <c r="BE121" s="790"/>
      <c r="BF121" s="790"/>
      <c r="BG121" s="790"/>
      <c r="BH121" s="790"/>
      <c r="BI121" s="790"/>
      <c r="BJ121" s="790"/>
      <c r="BK121" s="790"/>
      <c r="BL121" s="790"/>
      <c r="BM121" s="790"/>
      <c r="BN121" s="790"/>
      <c r="BO121" s="790"/>
      <c r="BP121" s="791"/>
      <c r="BQ121" s="856">
        <v>264584615</v>
      </c>
      <c r="BR121" s="857"/>
      <c r="BS121" s="857"/>
      <c r="BT121" s="857"/>
      <c r="BU121" s="857"/>
      <c r="BV121" s="857">
        <v>250365065</v>
      </c>
      <c r="BW121" s="857"/>
      <c r="BX121" s="857"/>
      <c r="BY121" s="857"/>
      <c r="BZ121" s="857"/>
      <c r="CA121" s="857">
        <v>247957554</v>
      </c>
      <c r="CB121" s="857"/>
      <c r="CC121" s="857"/>
      <c r="CD121" s="857"/>
      <c r="CE121" s="857"/>
      <c r="CF121" s="918">
        <v>75.7</v>
      </c>
      <c r="CG121" s="919"/>
      <c r="CH121" s="919"/>
      <c r="CI121" s="919"/>
      <c r="CJ121" s="919"/>
      <c r="CK121" s="912"/>
      <c r="CL121" s="898"/>
      <c r="CM121" s="898"/>
      <c r="CN121" s="898"/>
      <c r="CO121" s="899"/>
      <c r="CP121" s="878" t="s">
        <v>491</v>
      </c>
      <c r="CQ121" s="879"/>
      <c r="CR121" s="879"/>
      <c r="CS121" s="879"/>
      <c r="CT121" s="879"/>
      <c r="CU121" s="879"/>
      <c r="CV121" s="879"/>
      <c r="CW121" s="879"/>
      <c r="CX121" s="879"/>
      <c r="CY121" s="879"/>
      <c r="CZ121" s="879"/>
      <c r="DA121" s="879"/>
      <c r="DB121" s="879"/>
      <c r="DC121" s="879"/>
      <c r="DD121" s="879"/>
      <c r="DE121" s="879"/>
      <c r="DF121" s="880"/>
      <c r="DG121" s="856">
        <v>35274945</v>
      </c>
      <c r="DH121" s="857"/>
      <c r="DI121" s="857"/>
      <c r="DJ121" s="857"/>
      <c r="DK121" s="857"/>
      <c r="DL121" s="857">
        <v>33824644</v>
      </c>
      <c r="DM121" s="857"/>
      <c r="DN121" s="857"/>
      <c r="DO121" s="857"/>
      <c r="DP121" s="857"/>
      <c r="DQ121" s="857">
        <v>31825893</v>
      </c>
      <c r="DR121" s="857"/>
      <c r="DS121" s="857"/>
      <c r="DT121" s="857"/>
      <c r="DU121" s="857"/>
      <c r="DV121" s="834">
        <v>9.6999999999999993</v>
      </c>
      <c r="DW121" s="834"/>
      <c r="DX121" s="834"/>
      <c r="DY121" s="834"/>
      <c r="DZ121" s="835"/>
    </row>
    <row r="122" spans="1:130" s="246" customFormat="1" ht="26.25" customHeight="1" x14ac:dyDescent="0.2">
      <c r="A122" s="860"/>
      <c r="B122" s="861"/>
      <c r="C122" s="864" t="s">
        <v>470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460</v>
      </c>
      <c r="AB122" s="820"/>
      <c r="AC122" s="820"/>
      <c r="AD122" s="820"/>
      <c r="AE122" s="821"/>
      <c r="AF122" s="822" t="s">
        <v>464</v>
      </c>
      <c r="AG122" s="820"/>
      <c r="AH122" s="820"/>
      <c r="AI122" s="820"/>
      <c r="AJ122" s="821"/>
      <c r="AK122" s="822" t="s">
        <v>459</v>
      </c>
      <c r="AL122" s="820"/>
      <c r="AM122" s="820"/>
      <c r="AN122" s="820"/>
      <c r="AO122" s="821"/>
      <c r="AP122" s="867" t="s">
        <v>420</v>
      </c>
      <c r="AQ122" s="868"/>
      <c r="AR122" s="868"/>
      <c r="AS122" s="868"/>
      <c r="AT122" s="869"/>
      <c r="AU122" s="929"/>
      <c r="AV122" s="930"/>
      <c r="AW122" s="930"/>
      <c r="AX122" s="930"/>
      <c r="AY122" s="931"/>
      <c r="AZ122" s="922" t="s">
        <v>492</v>
      </c>
      <c r="BA122" s="923"/>
      <c r="BB122" s="923"/>
      <c r="BC122" s="923"/>
      <c r="BD122" s="923"/>
      <c r="BE122" s="923"/>
      <c r="BF122" s="923"/>
      <c r="BG122" s="923"/>
      <c r="BH122" s="923"/>
      <c r="BI122" s="923"/>
      <c r="BJ122" s="923"/>
      <c r="BK122" s="923"/>
      <c r="BL122" s="923"/>
      <c r="BM122" s="923"/>
      <c r="BN122" s="923"/>
      <c r="BO122" s="923"/>
      <c r="BP122" s="924"/>
      <c r="BQ122" s="925">
        <v>485163609</v>
      </c>
      <c r="BR122" s="888"/>
      <c r="BS122" s="888"/>
      <c r="BT122" s="888"/>
      <c r="BU122" s="888"/>
      <c r="BV122" s="888">
        <v>459441654</v>
      </c>
      <c r="BW122" s="888"/>
      <c r="BX122" s="888"/>
      <c r="BY122" s="888"/>
      <c r="BZ122" s="888"/>
      <c r="CA122" s="888">
        <v>437760234</v>
      </c>
      <c r="CB122" s="888"/>
      <c r="CC122" s="888"/>
      <c r="CD122" s="888"/>
      <c r="CE122" s="888"/>
      <c r="CF122" s="889">
        <v>133.6</v>
      </c>
      <c r="CG122" s="890"/>
      <c r="CH122" s="890"/>
      <c r="CI122" s="890"/>
      <c r="CJ122" s="890"/>
      <c r="CK122" s="912"/>
      <c r="CL122" s="898"/>
      <c r="CM122" s="898"/>
      <c r="CN122" s="898"/>
      <c r="CO122" s="899"/>
      <c r="CP122" s="878" t="s">
        <v>493</v>
      </c>
      <c r="CQ122" s="879"/>
      <c r="CR122" s="879"/>
      <c r="CS122" s="879"/>
      <c r="CT122" s="879"/>
      <c r="CU122" s="879"/>
      <c r="CV122" s="879"/>
      <c r="CW122" s="879"/>
      <c r="CX122" s="879"/>
      <c r="CY122" s="879"/>
      <c r="CZ122" s="879"/>
      <c r="DA122" s="879"/>
      <c r="DB122" s="879"/>
      <c r="DC122" s="879"/>
      <c r="DD122" s="879"/>
      <c r="DE122" s="879"/>
      <c r="DF122" s="880"/>
      <c r="DG122" s="856">
        <v>2051550</v>
      </c>
      <c r="DH122" s="857"/>
      <c r="DI122" s="857"/>
      <c r="DJ122" s="857"/>
      <c r="DK122" s="857"/>
      <c r="DL122" s="857">
        <v>2212402</v>
      </c>
      <c r="DM122" s="857"/>
      <c r="DN122" s="857"/>
      <c r="DO122" s="857"/>
      <c r="DP122" s="857"/>
      <c r="DQ122" s="857">
        <v>2516320</v>
      </c>
      <c r="DR122" s="857"/>
      <c r="DS122" s="857"/>
      <c r="DT122" s="857"/>
      <c r="DU122" s="857"/>
      <c r="DV122" s="834">
        <v>0.8</v>
      </c>
      <c r="DW122" s="834"/>
      <c r="DX122" s="834"/>
      <c r="DY122" s="834"/>
      <c r="DZ122" s="835"/>
    </row>
    <row r="123" spans="1:130" s="246" customFormat="1" ht="26.25" customHeight="1" x14ac:dyDescent="0.2">
      <c r="A123" s="860"/>
      <c r="B123" s="861"/>
      <c r="C123" s="864" t="s">
        <v>477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570447</v>
      </c>
      <c r="AB123" s="820"/>
      <c r="AC123" s="820"/>
      <c r="AD123" s="820"/>
      <c r="AE123" s="821"/>
      <c r="AF123" s="822">
        <v>652619</v>
      </c>
      <c r="AG123" s="820"/>
      <c r="AH123" s="820"/>
      <c r="AI123" s="820"/>
      <c r="AJ123" s="821"/>
      <c r="AK123" s="822">
        <v>660666</v>
      </c>
      <c r="AL123" s="820"/>
      <c r="AM123" s="820"/>
      <c r="AN123" s="820"/>
      <c r="AO123" s="821"/>
      <c r="AP123" s="867">
        <v>0.2</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494</v>
      </c>
      <c r="BP123" s="921"/>
      <c r="BQ123" s="875">
        <v>977438597</v>
      </c>
      <c r="BR123" s="876"/>
      <c r="BS123" s="876"/>
      <c r="BT123" s="876"/>
      <c r="BU123" s="876"/>
      <c r="BV123" s="876">
        <v>943962009</v>
      </c>
      <c r="BW123" s="876"/>
      <c r="BX123" s="876"/>
      <c r="BY123" s="876"/>
      <c r="BZ123" s="876"/>
      <c r="CA123" s="876">
        <v>924563705</v>
      </c>
      <c r="CB123" s="876"/>
      <c r="CC123" s="876"/>
      <c r="CD123" s="876"/>
      <c r="CE123" s="876"/>
      <c r="CF123" s="786"/>
      <c r="CG123" s="787"/>
      <c r="CH123" s="787"/>
      <c r="CI123" s="787"/>
      <c r="CJ123" s="877"/>
      <c r="CK123" s="912"/>
      <c r="CL123" s="898"/>
      <c r="CM123" s="898"/>
      <c r="CN123" s="898"/>
      <c r="CO123" s="899"/>
      <c r="CP123" s="878" t="s">
        <v>495</v>
      </c>
      <c r="CQ123" s="879"/>
      <c r="CR123" s="879"/>
      <c r="CS123" s="879"/>
      <c r="CT123" s="879"/>
      <c r="CU123" s="879"/>
      <c r="CV123" s="879"/>
      <c r="CW123" s="879"/>
      <c r="CX123" s="879"/>
      <c r="CY123" s="879"/>
      <c r="CZ123" s="879"/>
      <c r="DA123" s="879"/>
      <c r="DB123" s="879"/>
      <c r="DC123" s="879"/>
      <c r="DD123" s="879"/>
      <c r="DE123" s="879"/>
      <c r="DF123" s="880"/>
      <c r="DG123" s="819">
        <v>1307243</v>
      </c>
      <c r="DH123" s="820"/>
      <c r="DI123" s="820"/>
      <c r="DJ123" s="820"/>
      <c r="DK123" s="821"/>
      <c r="DL123" s="822">
        <v>1423013</v>
      </c>
      <c r="DM123" s="820"/>
      <c r="DN123" s="820"/>
      <c r="DO123" s="820"/>
      <c r="DP123" s="821"/>
      <c r="DQ123" s="822">
        <v>2368213</v>
      </c>
      <c r="DR123" s="820"/>
      <c r="DS123" s="820"/>
      <c r="DT123" s="820"/>
      <c r="DU123" s="821"/>
      <c r="DV123" s="867">
        <v>0.7</v>
      </c>
      <c r="DW123" s="868"/>
      <c r="DX123" s="868"/>
      <c r="DY123" s="868"/>
      <c r="DZ123" s="869"/>
    </row>
    <row r="124" spans="1:130" s="246" customFormat="1" ht="26.25" customHeight="1" thickBot="1" x14ac:dyDescent="0.25">
      <c r="A124" s="860"/>
      <c r="B124" s="861"/>
      <c r="C124" s="864" t="s">
        <v>480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459</v>
      </c>
      <c r="AB124" s="820"/>
      <c r="AC124" s="820"/>
      <c r="AD124" s="820"/>
      <c r="AE124" s="821"/>
      <c r="AF124" s="822" t="s">
        <v>420</v>
      </c>
      <c r="AG124" s="820"/>
      <c r="AH124" s="820"/>
      <c r="AI124" s="820"/>
      <c r="AJ124" s="821"/>
      <c r="AK124" s="822" t="s">
        <v>459</v>
      </c>
      <c r="AL124" s="820"/>
      <c r="AM124" s="820"/>
      <c r="AN124" s="820"/>
      <c r="AO124" s="821"/>
      <c r="AP124" s="867" t="s">
        <v>463</v>
      </c>
      <c r="AQ124" s="868"/>
      <c r="AR124" s="868"/>
      <c r="AS124" s="868"/>
      <c r="AT124" s="869"/>
      <c r="AU124" s="870" t="s">
        <v>496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118.3</v>
      </c>
      <c r="BR124" s="874"/>
      <c r="BS124" s="874"/>
      <c r="BT124" s="874"/>
      <c r="BU124" s="874"/>
      <c r="BV124" s="874">
        <v>121.7</v>
      </c>
      <c r="BW124" s="874"/>
      <c r="BX124" s="874"/>
      <c r="BY124" s="874"/>
      <c r="BZ124" s="874"/>
      <c r="CA124" s="874">
        <v>120.4</v>
      </c>
      <c r="CB124" s="874"/>
      <c r="CC124" s="874"/>
      <c r="CD124" s="874"/>
      <c r="CE124" s="874"/>
      <c r="CF124" s="764"/>
      <c r="CG124" s="765"/>
      <c r="CH124" s="765"/>
      <c r="CI124" s="765"/>
      <c r="CJ124" s="905"/>
      <c r="CK124" s="913"/>
      <c r="CL124" s="913"/>
      <c r="CM124" s="913"/>
      <c r="CN124" s="913"/>
      <c r="CO124" s="914"/>
      <c r="CP124" s="878" t="s">
        <v>497</v>
      </c>
      <c r="CQ124" s="879"/>
      <c r="CR124" s="879"/>
      <c r="CS124" s="879"/>
      <c r="CT124" s="879"/>
      <c r="CU124" s="879"/>
      <c r="CV124" s="879"/>
      <c r="CW124" s="879"/>
      <c r="CX124" s="879"/>
      <c r="CY124" s="879"/>
      <c r="CZ124" s="879"/>
      <c r="DA124" s="879"/>
      <c r="DB124" s="879"/>
      <c r="DC124" s="879"/>
      <c r="DD124" s="879"/>
      <c r="DE124" s="879"/>
      <c r="DF124" s="880"/>
      <c r="DG124" s="802">
        <v>1525337</v>
      </c>
      <c r="DH124" s="803"/>
      <c r="DI124" s="803"/>
      <c r="DJ124" s="803"/>
      <c r="DK124" s="804"/>
      <c r="DL124" s="805">
        <v>1539678</v>
      </c>
      <c r="DM124" s="803"/>
      <c r="DN124" s="803"/>
      <c r="DO124" s="803"/>
      <c r="DP124" s="804"/>
      <c r="DQ124" s="805">
        <v>1607558</v>
      </c>
      <c r="DR124" s="803"/>
      <c r="DS124" s="803"/>
      <c r="DT124" s="803"/>
      <c r="DU124" s="804"/>
      <c r="DV124" s="891">
        <v>0.5</v>
      </c>
      <c r="DW124" s="892"/>
      <c r="DX124" s="892"/>
      <c r="DY124" s="892"/>
      <c r="DZ124" s="893"/>
    </row>
    <row r="125" spans="1:130" s="246" customFormat="1" ht="26.25" customHeight="1" x14ac:dyDescent="0.2">
      <c r="A125" s="860"/>
      <c r="B125" s="861"/>
      <c r="C125" s="864" t="s">
        <v>482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460</v>
      </c>
      <c r="AB125" s="820"/>
      <c r="AC125" s="820"/>
      <c r="AD125" s="820"/>
      <c r="AE125" s="821"/>
      <c r="AF125" s="822" t="s">
        <v>465</v>
      </c>
      <c r="AG125" s="820"/>
      <c r="AH125" s="820"/>
      <c r="AI125" s="820"/>
      <c r="AJ125" s="821"/>
      <c r="AK125" s="822" t="s">
        <v>460</v>
      </c>
      <c r="AL125" s="820"/>
      <c r="AM125" s="820"/>
      <c r="AN125" s="820"/>
      <c r="AO125" s="821"/>
      <c r="AP125" s="867" t="s">
        <v>465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498</v>
      </c>
      <c r="CL125" s="895"/>
      <c r="CM125" s="895"/>
      <c r="CN125" s="895"/>
      <c r="CO125" s="896"/>
      <c r="CP125" s="903" t="s">
        <v>499</v>
      </c>
      <c r="CQ125" s="848"/>
      <c r="CR125" s="848"/>
      <c r="CS125" s="848"/>
      <c r="CT125" s="848"/>
      <c r="CU125" s="848"/>
      <c r="CV125" s="848"/>
      <c r="CW125" s="848"/>
      <c r="CX125" s="848"/>
      <c r="CY125" s="848"/>
      <c r="CZ125" s="848"/>
      <c r="DA125" s="848"/>
      <c r="DB125" s="848"/>
      <c r="DC125" s="848"/>
      <c r="DD125" s="848"/>
      <c r="DE125" s="848"/>
      <c r="DF125" s="849"/>
      <c r="DG125" s="904" t="s">
        <v>460</v>
      </c>
      <c r="DH125" s="885"/>
      <c r="DI125" s="885"/>
      <c r="DJ125" s="885"/>
      <c r="DK125" s="885"/>
      <c r="DL125" s="885" t="s">
        <v>459</v>
      </c>
      <c r="DM125" s="885"/>
      <c r="DN125" s="885"/>
      <c r="DO125" s="885"/>
      <c r="DP125" s="885"/>
      <c r="DQ125" s="885" t="s">
        <v>460</v>
      </c>
      <c r="DR125" s="885"/>
      <c r="DS125" s="885"/>
      <c r="DT125" s="885"/>
      <c r="DU125" s="885"/>
      <c r="DV125" s="886" t="s">
        <v>465</v>
      </c>
      <c r="DW125" s="886"/>
      <c r="DX125" s="886"/>
      <c r="DY125" s="886"/>
      <c r="DZ125" s="887"/>
    </row>
    <row r="126" spans="1:130" s="246" customFormat="1" ht="26.25" customHeight="1" thickBot="1" x14ac:dyDescent="0.25">
      <c r="A126" s="860"/>
      <c r="B126" s="861"/>
      <c r="C126" s="864" t="s">
        <v>484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460</v>
      </c>
      <c r="AB126" s="820"/>
      <c r="AC126" s="820"/>
      <c r="AD126" s="820"/>
      <c r="AE126" s="821"/>
      <c r="AF126" s="822" t="s">
        <v>460</v>
      </c>
      <c r="AG126" s="820"/>
      <c r="AH126" s="820"/>
      <c r="AI126" s="820"/>
      <c r="AJ126" s="821"/>
      <c r="AK126" s="822" t="s">
        <v>459</v>
      </c>
      <c r="AL126" s="820"/>
      <c r="AM126" s="820"/>
      <c r="AN126" s="820"/>
      <c r="AO126" s="821"/>
      <c r="AP126" s="867" t="s">
        <v>465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500</v>
      </c>
      <c r="CQ126" s="790"/>
      <c r="CR126" s="790"/>
      <c r="CS126" s="790"/>
      <c r="CT126" s="790"/>
      <c r="CU126" s="790"/>
      <c r="CV126" s="790"/>
      <c r="CW126" s="790"/>
      <c r="CX126" s="790"/>
      <c r="CY126" s="790"/>
      <c r="CZ126" s="790"/>
      <c r="DA126" s="790"/>
      <c r="DB126" s="790"/>
      <c r="DC126" s="790"/>
      <c r="DD126" s="790"/>
      <c r="DE126" s="790"/>
      <c r="DF126" s="791"/>
      <c r="DG126" s="856" t="s">
        <v>460</v>
      </c>
      <c r="DH126" s="857"/>
      <c r="DI126" s="857"/>
      <c r="DJ126" s="857"/>
      <c r="DK126" s="857"/>
      <c r="DL126" s="857" t="s">
        <v>465</v>
      </c>
      <c r="DM126" s="857"/>
      <c r="DN126" s="857"/>
      <c r="DO126" s="857"/>
      <c r="DP126" s="857"/>
      <c r="DQ126" s="857" t="s">
        <v>459</v>
      </c>
      <c r="DR126" s="857"/>
      <c r="DS126" s="857"/>
      <c r="DT126" s="857"/>
      <c r="DU126" s="857"/>
      <c r="DV126" s="834" t="s">
        <v>465</v>
      </c>
      <c r="DW126" s="834"/>
      <c r="DX126" s="834"/>
      <c r="DY126" s="834"/>
      <c r="DZ126" s="835"/>
    </row>
    <row r="127" spans="1:130" s="246" customFormat="1" ht="26.25" customHeight="1" x14ac:dyDescent="0.2">
      <c r="A127" s="862"/>
      <c r="B127" s="863"/>
      <c r="C127" s="881" t="s">
        <v>501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465</v>
      </c>
      <c r="AB127" s="820"/>
      <c r="AC127" s="820"/>
      <c r="AD127" s="820"/>
      <c r="AE127" s="821"/>
      <c r="AF127" s="822" t="s">
        <v>460</v>
      </c>
      <c r="AG127" s="820"/>
      <c r="AH127" s="820"/>
      <c r="AI127" s="820"/>
      <c r="AJ127" s="821"/>
      <c r="AK127" s="822" t="s">
        <v>459</v>
      </c>
      <c r="AL127" s="820"/>
      <c r="AM127" s="820"/>
      <c r="AN127" s="820"/>
      <c r="AO127" s="821"/>
      <c r="AP127" s="867" t="s">
        <v>465</v>
      </c>
      <c r="AQ127" s="868"/>
      <c r="AR127" s="868"/>
      <c r="AS127" s="868"/>
      <c r="AT127" s="869"/>
      <c r="AU127" s="282"/>
      <c r="AV127" s="282"/>
      <c r="AW127" s="282"/>
      <c r="AX127" s="884" t="s">
        <v>502</v>
      </c>
      <c r="AY127" s="852"/>
      <c r="AZ127" s="852"/>
      <c r="BA127" s="852"/>
      <c r="BB127" s="852"/>
      <c r="BC127" s="852"/>
      <c r="BD127" s="852"/>
      <c r="BE127" s="853"/>
      <c r="BF127" s="851" t="s">
        <v>503</v>
      </c>
      <c r="BG127" s="852"/>
      <c r="BH127" s="852"/>
      <c r="BI127" s="852"/>
      <c r="BJ127" s="852"/>
      <c r="BK127" s="852"/>
      <c r="BL127" s="853"/>
      <c r="BM127" s="851" t="s">
        <v>504</v>
      </c>
      <c r="BN127" s="852"/>
      <c r="BO127" s="852"/>
      <c r="BP127" s="852"/>
      <c r="BQ127" s="852"/>
      <c r="BR127" s="852"/>
      <c r="BS127" s="853"/>
      <c r="BT127" s="851" t="s">
        <v>505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506</v>
      </c>
      <c r="CQ127" s="790"/>
      <c r="CR127" s="790"/>
      <c r="CS127" s="790"/>
      <c r="CT127" s="790"/>
      <c r="CU127" s="790"/>
      <c r="CV127" s="790"/>
      <c r="CW127" s="790"/>
      <c r="CX127" s="790"/>
      <c r="CY127" s="790"/>
      <c r="CZ127" s="790"/>
      <c r="DA127" s="790"/>
      <c r="DB127" s="790"/>
      <c r="DC127" s="790"/>
      <c r="DD127" s="790"/>
      <c r="DE127" s="790"/>
      <c r="DF127" s="791"/>
      <c r="DG127" s="856" t="s">
        <v>465</v>
      </c>
      <c r="DH127" s="857"/>
      <c r="DI127" s="857"/>
      <c r="DJ127" s="857"/>
      <c r="DK127" s="857"/>
      <c r="DL127" s="857" t="s">
        <v>459</v>
      </c>
      <c r="DM127" s="857"/>
      <c r="DN127" s="857"/>
      <c r="DO127" s="857"/>
      <c r="DP127" s="857"/>
      <c r="DQ127" s="857" t="s">
        <v>459</v>
      </c>
      <c r="DR127" s="857"/>
      <c r="DS127" s="857"/>
      <c r="DT127" s="857"/>
      <c r="DU127" s="857"/>
      <c r="DV127" s="834" t="s">
        <v>459</v>
      </c>
      <c r="DW127" s="834"/>
      <c r="DX127" s="834"/>
      <c r="DY127" s="834"/>
      <c r="DZ127" s="835"/>
    </row>
    <row r="128" spans="1:130" s="246" customFormat="1" ht="26.25" customHeight="1" thickBot="1" x14ac:dyDescent="0.25">
      <c r="A128" s="836" t="s">
        <v>507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508</v>
      </c>
      <c r="X128" s="838"/>
      <c r="Y128" s="838"/>
      <c r="Z128" s="839"/>
      <c r="AA128" s="840">
        <v>21474289</v>
      </c>
      <c r="AB128" s="841"/>
      <c r="AC128" s="841"/>
      <c r="AD128" s="841"/>
      <c r="AE128" s="842"/>
      <c r="AF128" s="843">
        <v>20340326</v>
      </c>
      <c r="AG128" s="841"/>
      <c r="AH128" s="841"/>
      <c r="AI128" s="841"/>
      <c r="AJ128" s="842"/>
      <c r="AK128" s="843">
        <v>20090026</v>
      </c>
      <c r="AL128" s="841"/>
      <c r="AM128" s="841"/>
      <c r="AN128" s="841"/>
      <c r="AO128" s="842"/>
      <c r="AP128" s="844"/>
      <c r="AQ128" s="845"/>
      <c r="AR128" s="845"/>
      <c r="AS128" s="845"/>
      <c r="AT128" s="846"/>
      <c r="AU128" s="282"/>
      <c r="AV128" s="282"/>
      <c r="AW128" s="282"/>
      <c r="AX128" s="847" t="s">
        <v>509</v>
      </c>
      <c r="AY128" s="848"/>
      <c r="AZ128" s="848"/>
      <c r="BA128" s="848"/>
      <c r="BB128" s="848"/>
      <c r="BC128" s="848"/>
      <c r="BD128" s="848"/>
      <c r="BE128" s="849"/>
      <c r="BF128" s="826" t="s">
        <v>468</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510</v>
      </c>
      <c r="CQ128" s="768"/>
      <c r="CR128" s="768"/>
      <c r="CS128" s="768"/>
      <c r="CT128" s="768"/>
      <c r="CU128" s="768"/>
      <c r="CV128" s="768"/>
      <c r="CW128" s="768"/>
      <c r="CX128" s="768"/>
      <c r="CY128" s="768"/>
      <c r="CZ128" s="768"/>
      <c r="DA128" s="768"/>
      <c r="DB128" s="768"/>
      <c r="DC128" s="768"/>
      <c r="DD128" s="768"/>
      <c r="DE128" s="768"/>
      <c r="DF128" s="769"/>
      <c r="DG128" s="830">
        <v>262496</v>
      </c>
      <c r="DH128" s="831"/>
      <c r="DI128" s="831"/>
      <c r="DJ128" s="831"/>
      <c r="DK128" s="831"/>
      <c r="DL128" s="831">
        <v>130127</v>
      </c>
      <c r="DM128" s="831"/>
      <c r="DN128" s="831"/>
      <c r="DO128" s="831"/>
      <c r="DP128" s="831"/>
      <c r="DQ128" s="831">
        <v>93006</v>
      </c>
      <c r="DR128" s="831"/>
      <c r="DS128" s="831"/>
      <c r="DT128" s="831"/>
      <c r="DU128" s="831"/>
      <c r="DV128" s="832">
        <v>0</v>
      </c>
      <c r="DW128" s="832"/>
      <c r="DX128" s="832"/>
      <c r="DY128" s="832"/>
      <c r="DZ128" s="833"/>
    </row>
    <row r="129" spans="1:131" s="246" customFormat="1" ht="26.25" customHeight="1" x14ac:dyDescent="0.2">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511</v>
      </c>
      <c r="X129" s="817"/>
      <c r="Y129" s="817"/>
      <c r="Z129" s="818"/>
      <c r="AA129" s="819">
        <v>313794978</v>
      </c>
      <c r="AB129" s="820"/>
      <c r="AC129" s="820"/>
      <c r="AD129" s="820"/>
      <c r="AE129" s="821"/>
      <c r="AF129" s="822">
        <v>360255112</v>
      </c>
      <c r="AG129" s="820"/>
      <c r="AH129" s="820"/>
      <c r="AI129" s="820"/>
      <c r="AJ129" s="821"/>
      <c r="AK129" s="822">
        <v>368483160</v>
      </c>
      <c r="AL129" s="820"/>
      <c r="AM129" s="820"/>
      <c r="AN129" s="820"/>
      <c r="AO129" s="821"/>
      <c r="AP129" s="823"/>
      <c r="AQ129" s="824"/>
      <c r="AR129" s="824"/>
      <c r="AS129" s="824"/>
      <c r="AT129" s="825"/>
      <c r="AU129" s="284"/>
      <c r="AV129" s="284"/>
      <c r="AW129" s="284"/>
      <c r="AX129" s="789" t="s">
        <v>512</v>
      </c>
      <c r="AY129" s="790"/>
      <c r="AZ129" s="790"/>
      <c r="BA129" s="790"/>
      <c r="BB129" s="790"/>
      <c r="BC129" s="790"/>
      <c r="BD129" s="790"/>
      <c r="BE129" s="791"/>
      <c r="BF129" s="809" t="s">
        <v>468</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513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514</v>
      </c>
      <c r="X130" s="817"/>
      <c r="Y130" s="817"/>
      <c r="Z130" s="818"/>
      <c r="AA130" s="819">
        <v>41923351</v>
      </c>
      <c r="AB130" s="820"/>
      <c r="AC130" s="820"/>
      <c r="AD130" s="820"/>
      <c r="AE130" s="821"/>
      <c r="AF130" s="822">
        <v>42381865</v>
      </c>
      <c r="AG130" s="820"/>
      <c r="AH130" s="820"/>
      <c r="AI130" s="820"/>
      <c r="AJ130" s="821"/>
      <c r="AK130" s="822">
        <v>40911194</v>
      </c>
      <c r="AL130" s="820"/>
      <c r="AM130" s="820"/>
      <c r="AN130" s="820"/>
      <c r="AO130" s="821"/>
      <c r="AP130" s="823"/>
      <c r="AQ130" s="824"/>
      <c r="AR130" s="824"/>
      <c r="AS130" s="824"/>
      <c r="AT130" s="825"/>
      <c r="AU130" s="284"/>
      <c r="AV130" s="284"/>
      <c r="AW130" s="284"/>
      <c r="AX130" s="789" t="s">
        <v>515</v>
      </c>
      <c r="AY130" s="790"/>
      <c r="AZ130" s="790"/>
      <c r="BA130" s="790"/>
      <c r="BB130" s="790"/>
      <c r="BC130" s="790"/>
      <c r="BD130" s="790"/>
      <c r="BE130" s="791"/>
      <c r="BF130" s="792">
        <v>7.3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516</v>
      </c>
      <c r="X131" s="800"/>
      <c r="Y131" s="800"/>
      <c r="Z131" s="801"/>
      <c r="AA131" s="802">
        <v>271871627</v>
      </c>
      <c r="AB131" s="803"/>
      <c r="AC131" s="803"/>
      <c r="AD131" s="803"/>
      <c r="AE131" s="804"/>
      <c r="AF131" s="805">
        <v>317873247</v>
      </c>
      <c r="AG131" s="803"/>
      <c r="AH131" s="803"/>
      <c r="AI131" s="803"/>
      <c r="AJ131" s="804"/>
      <c r="AK131" s="805">
        <v>327571966</v>
      </c>
      <c r="AL131" s="803"/>
      <c r="AM131" s="803"/>
      <c r="AN131" s="803"/>
      <c r="AO131" s="804"/>
      <c r="AP131" s="806"/>
      <c r="AQ131" s="807"/>
      <c r="AR131" s="807"/>
      <c r="AS131" s="807"/>
      <c r="AT131" s="808"/>
      <c r="AU131" s="284"/>
      <c r="AV131" s="284"/>
      <c r="AW131" s="284"/>
      <c r="AX131" s="767" t="s">
        <v>517</v>
      </c>
      <c r="AY131" s="768"/>
      <c r="AZ131" s="768"/>
      <c r="BA131" s="768"/>
      <c r="BB131" s="768"/>
      <c r="BC131" s="768"/>
      <c r="BD131" s="768"/>
      <c r="BE131" s="769"/>
      <c r="BF131" s="770">
        <v>120.4</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518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519</v>
      </c>
      <c r="W132" s="780"/>
      <c r="X132" s="780"/>
      <c r="Y132" s="780"/>
      <c r="Z132" s="781"/>
      <c r="AA132" s="782">
        <v>7.5525236769999999</v>
      </c>
      <c r="AB132" s="783"/>
      <c r="AC132" s="783"/>
      <c r="AD132" s="783"/>
      <c r="AE132" s="784"/>
      <c r="AF132" s="785">
        <v>6.6410845199999997</v>
      </c>
      <c r="AG132" s="783"/>
      <c r="AH132" s="783"/>
      <c r="AI132" s="783"/>
      <c r="AJ132" s="784"/>
      <c r="AK132" s="785">
        <v>7.9015027800000004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520</v>
      </c>
      <c r="W133" s="759"/>
      <c r="X133" s="759"/>
      <c r="Y133" s="759"/>
      <c r="Z133" s="760"/>
      <c r="AA133" s="761">
        <v>7.2</v>
      </c>
      <c r="AB133" s="762"/>
      <c r="AC133" s="762"/>
      <c r="AD133" s="762"/>
      <c r="AE133" s="763"/>
      <c r="AF133" s="761">
        <v>6.9</v>
      </c>
      <c r="AG133" s="762"/>
      <c r="AH133" s="762"/>
      <c r="AI133" s="762"/>
      <c r="AJ133" s="763"/>
      <c r="AK133" s="761">
        <v>7.3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ZIiSQbsbcjqvof/RwffCIFkIpPXbH60VocKZm9+UQqfIR2xc75Fwsbz1BCn2qmC/j249MIJyjbCnpcWRIyf12w==" saltValue="yHPilD8LfSR/90lnocOP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521</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NTNLCzQjyzxt9AR3IgAUeCO5B54UU0dp8GXrx6zISOFL7MFzAe+ct4CUpdlAJFVY9KeJhUDtr25z48HDkdTcpw==" saltValue="t4k6CEm+UtrKj4bd+DY7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1m1J7+8E/NAd9TF0fIiABMxBwjL8G5X5Puh7d9aKoJfF2wtAC0FpCnLJnYnaYpMQzCnH0Bb1eBBibT6Wr+ES0w==" saltValue="0u45WCb51q43oWZsq+R2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522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523</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524</v>
      </c>
      <c r="AP7" s="303"/>
      <c r="AQ7" s="304" t="s">
        <v>525</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526</v>
      </c>
      <c r="AQ8" s="310" t="s">
        <v>527</v>
      </c>
      <c r="AR8" s="311" t="s">
        <v>528</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529</v>
      </c>
      <c r="AL9" s="1189"/>
      <c r="AM9" s="1189"/>
      <c r="AN9" s="1190"/>
      <c r="AO9" s="312">
        <v>146189128</v>
      </c>
      <c r="AP9" s="312">
        <v>97430</v>
      </c>
      <c r="AQ9" s="313">
        <v>103123</v>
      </c>
      <c r="AR9" s="314">
        <v>-5.5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530</v>
      </c>
      <c r="AL10" s="1189"/>
      <c r="AM10" s="1189"/>
      <c r="AN10" s="1190"/>
      <c r="AO10" s="315">
        <v>499211</v>
      </c>
      <c r="AP10" s="315">
        <v>333</v>
      </c>
      <c r="AQ10" s="316">
        <v>1485</v>
      </c>
      <c r="AR10" s="317">
        <v>-77.599999999999994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531</v>
      </c>
      <c r="AL11" s="1189"/>
      <c r="AM11" s="1189"/>
      <c r="AN11" s="1190"/>
      <c r="AO11" s="315">
        <v>218</v>
      </c>
      <c r="AP11" s="315">
        <v>0</v>
      </c>
      <c r="AQ11" s="316">
        <v>130</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532</v>
      </c>
      <c r="AL12" s="1189"/>
      <c r="AM12" s="1189"/>
      <c r="AN12" s="1190"/>
      <c r="AO12" s="315">
        <v>4635605</v>
      </c>
      <c r="AP12" s="315">
        <v>3089</v>
      </c>
      <c r="AQ12" s="316">
        <v>1206</v>
      </c>
      <c r="AR12" s="317">
        <v>156.1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533</v>
      </c>
      <c r="AL13" s="1189"/>
      <c r="AM13" s="1189"/>
      <c r="AN13" s="1190"/>
      <c r="AO13" s="315" t="s">
        <v>534</v>
      </c>
      <c r="AP13" s="315" t="s">
        <v>534</v>
      </c>
      <c r="AQ13" s="316">
        <v>5</v>
      </c>
      <c r="AR13" s="317" t="s">
        <v>534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535</v>
      </c>
      <c r="AL14" s="1189"/>
      <c r="AM14" s="1189"/>
      <c r="AN14" s="1190"/>
      <c r="AO14" s="315">
        <v>1509796</v>
      </c>
      <c r="AP14" s="315">
        <v>1006</v>
      </c>
      <c r="AQ14" s="316">
        <v>1897</v>
      </c>
      <c r="AR14" s="317">
        <v>-47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536</v>
      </c>
      <c r="AL15" s="1189"/>
      <c r="AM15" s="1189"/>
      <c r="AN15" s="1190"/>
      <c r="AO15" s="315">
        <v>3387317</v>
      </c>
      <c r="AP15" s="315">
        <v>2258</v>
      </c>
      <c r="AQ15" s="316">
        <v>1181</v>
      </c>
      <c r="AR15" s="317">
        <v>91.2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537</v>
      </c>
      <c r="AL16" s="1192"/>
      <c r="AM16" s="1192"/>
      <c r="AN16" s="1193"/>
      <c r="AO16" s="315">
        <v>-9026492</v>
      </c>
      <c r="AP16" s="315">
        <v>-6016</v>
      </c>
      <c r="AQ16" s="316">
        <v>-7816</v>
      </c>
      <c r="AR16" s="317">
        <v>-23</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147194783</v>
      </c>
      <c r="AP17" s="315">
        <v>98100</v>
      </c>
      <c r="AQ17" s="316">
        <v>101211</v>
      </c>
      <c r="AR17" s="317">
        <v>-3.1</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538</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539</v>
      </c>
      <c r="AP20" s="323" t="s">
        <v>540</v>
      </c>
      <c r="AQ20" s="324" t="s">
        <v>541</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542</v>
      </c>
      <c r="AL21" s="1186"/>
      <c r="AM21" s="1186"/>
      <c r="AN21" s="1187"/>
      <c r="AO21" s="327">
        <v>10.36</v>
      </c>
      <c r="AP21" s="328">
        <v>10.74</v>
      </c>
      <c r="AQ21" s="329">
        <v>-0.38</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543</v>
      </c>
      <c r="AL22" s="1186"/>
      <c r="AM22" s="1186"/>
      <c r="AN22" s="1187"/>
      <c r="AO22" s="332">
        <v>101.1</v>
      </c>
      <c r="AP22" s="333">
        <v>99.9</v>
      </c>
      <c r="AQ22" s="334">
        <v>1.2</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544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545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546</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524</v>
      </c>
      <c r="AP30" s="303"/>
      <c r="AQ30" s="304" t="s">
        <v>525</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526</v>
      </c>
      <c r="AQ31" s="310" t="s">
        <v>527</v>
      </c>
      <c r="AR31" s="311" t="s">
        <v>528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547</v>
      </c>
      <c r="AL32" s="1177"/>
      <c r="AM32" s="1177"/>
      <c r="AN32" s="1178"/>
      <c r="AO32" s="342">
        <v>26386160</v>
      </c>
      <c r="AP32" s="342">
        <v>17585</v>
      </c>
      <c r="AQ32" s="343">
        <v>32293</v>
      </c>
      <c r="AR32" s="344">
        <v>-45.5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548</v>
      </c>
      <c r="AL33" s="1177"/>
      <c r="AM33" s="1177"/>
      <c r="AN33" s="1178"/>
      <c r="AO33" s="342">
        <v>3070650</v>
      </c>
      <c r="AP33" s="342">
        <v>2046</v>
      </c>
      <c r="AQ33" s="343">
        <v>2903</v>
      </c>
      <c r="AR33" s="344">
        <v>-29.5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549</v>
      </c>
      <c r="AL34" s="1177"/>
      <c r="AM34" s="1177"/>
      <c r="AN34" s="1178"/>
      <c r="AO34" s="342">
        <v>43035428</v>
      </c>
      <c r="AP34" s="342">
        <v>28681</v>
      </c>
      <c r="AQ34" s="343">
        <v>20757</v>
      </c>
      <c r="AR34" s="344">
        <v>38.200000000000003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550</v>
      </c>
      <c r="AL35" s="1177"/>
      <c r="AM35" s="1177"/>
      <c r="AN35" s="1178"/>
      <c r="AO35" s="342">
        <v>12613104</v>
      </c>
      <c r="AP35" s="342">
        <v>8406</v>
      </c>
      <c r="AQ35" s="343">
        <v>11103</v>
      </c>
      <c r="AR35" s="344">
        <v>-24.3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551</v>
      </c>
      <c r="AL36" s="1177"/>
      <c r="AM36" s="1177"/>
      <c r="AN36" s="1178"/>
      <c r="AO36" s="342" t="s">
        <v>534</v>
      </c>
      <c r="AP36" s="342" t="s">
        <v>534</v>
      </c>
      <c r="AQ36" s="343">
        <v>186</v>
      </c>
      <c r="AR36" s="344" t="s">
        <v>534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552</v>
      </c>
      <c r="AL37" s="1177"/>
      <c r="AM37" s="1177"/>
      <c r="AN37" s="1178"/>
      <c r="AO37" s="342">
        <v>1778986</v>
      </c>
      <c r="AP37" s="342">
        <v>1186</v>
      </c>
      <c r="AQ37" s="343">
        <v>1195</v>
      </c>
      <c r="AR37" s="344">
        <v>-0.8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553</v>
      </c>
      <c r="AL38" s="1180"/>
      <c r="AM38" s="1180"/>
      <c r="AN38" s="1181"/>
      <c r="AO38" s="345" t="s">
        <v>534</v>
      </c>
      <c r="AP38" s="345" t="s">
        <v>534</v>
      </c>
      <c r="AQ38" s="346">
        <v>0</v>
      </c>
      <c r="AR38" s="334" t="s">
        <v>534</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554</v>
      </c>
      <c r="AL39" s="1180"/>
      <c r="AM39" s="1180"/>
      <c r="AN39" s="1181"/>
      <c r="AO39" s="342">
        <v>-20090026</v>
      </c>
      <c r="AP39" s="342">
        <v>-13389</v>
      </c>
      <c r="AQ39" s="343">
        <v>-17395</v>
      </c>
      <c r="AR39" s="344">
        <v>-23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555</v>
      </c>
      <c r="AL40" s="1177"/>
      <c r="AM40" s="1177"/>
      <c r="AN40" s="1178"/>
      <c r="AO40" s="342">
        <v>-40911194</v>
      </c>
      <c r="AP40" s="342">
        <v>-27266</v>
      </c>
      <c r="AQ40" s="343">
        <v>-33490</v>
      </c>
      <c r="AR40" s="344">
        <v>-18.600000000000001</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25883108</v>
      </c>
      <c r="AP41" s="342">
        <v>17250</v>
      </c>
      <c r="AQ41" s="343">
        <v>17551</v>
      </c>
      <c r="AR41" s="344">
        <v>-1.7</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556</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524</v>
      </c>
      <c r="AN49" s="1171" t="s">
        <v>559</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560</v>
      </c>
      <c r="AO50" s="359" t="s">
        <v>561</v>
      </c>
      <c r="AP50" s="360" t="s">
        <v>562</v>
      </c>
      <c r="AQ50" s="361" t="s">
        <v>563</v>
      </c>
      <c r="AR50" s="362" t="s">
        <v>564</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565</v>
      </c>
      <c r="AL51" s="355"/>
      <c r="AM51" s="363">
        <v>92095709</v>
      </c>
      <c r="AN51" s="364">
        <v>63713</v>
      </c>
      <c r="AO51" s="365">
        <v>22.3</v>
      </c>
      <c r="AP51" s="366">
        <v>53572</v>
      </c>
      <c r="AQ51" s="367">
        <v>5.4</v>
      </c>
      <c r="AR51" s="368">
        <v>16.899999999999999</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566</v>
      </c>
      <c r="AM52" s="371">
        <v>50840527</v>
      </c>
      <c r="AN52" s="372">
        <v>35172</v>
      </c>
      <c r="AO52" s="373">
        <v>37.1</v>
      </c>
      <c r="AP52" s="374">
        <v>25259</v>
      </c>
      <c r="AQ52" s="375">
        <v>11.8</v>
      </c>
      <c r="AR52" s="376">
        <v>25.3</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567</v>
      </c>
      <c r="AL53" s="355"/>
      <c r="AM53" s="363">
        <v>75451005</v>
      </c>
      <c r="AN53" s="364">
        <v>51687</v>
      </c>
      <c r="AO53" s="365">
        <v>-18.899999999999999</v>
      </c>
      <c r="AP53" s="366">
        <v>51898</v>
      </c>
      <c r="AQ53" s="367">
        <v>-3.1</v>
      </c>
      <c r="AR53" s="368">
        <v>-15.8</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566</v>
      </c>
      <c r="AM54" s="371">
        <v>42465572</v>
      </c>
      <c r="AN54" s="372">
        <v>29091</v>
      </c>
      <c r="AO54" s="373">
        <v>-17.3</v>
      </c>
      <c r="AP54" s="374">
        <v>25986</v>
      </c>
      <c r="AQ54" s="375">
        <v>2.9</v>
      </c>
      <c r="AR54" s="376">
        <v>-20.2</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568</v>
      </c>
      <c r="AL55" s="355"/>
      <c r="AM55" s="363">
        <v>77075086</v>
      </c>
      <c r="AN55" s="364">
        <v>52284</v>
      </c>
      <c r="AO55" s="365">
        <v>1.2</v>
      </c>
      <c r="AP55" s="366">
        <v>51684</v>
      </c>
      <c r="AQ55" s="367">
        <v>-0.4</v>
      </c>
      <c r="AR55" s="368">
        <v>1.6</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566</v>
      </c>
      <c r="AM56" s="371">
        <v>40580701</v>
      </c>
      <c r="AN56" s="372">
        <v>27528</v>
      </c>
      <c r="AO56" s="373">
        <v>-5.4</v>
      </c>
      <c r="AP56" s="374">
        <v>26671</v>
      </c>
      <c r="AQ56" s="375">
        <v>2.6</v>
      </c>
      <c r="AR56" s="376">
        <v>-8</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569</v>
      </c>
      <c r="AL57" s="355"/>
      <c r="AM57" s="363">
        <v>96676430</v>
      </c>
      <c r="AN57" s="364">
        <v>64969</v>
      </c>
      <c r="AO57" s="365">
        <v>24.3</v>
      </c>
      <c r="AP57" s="366">
        <v>52897</v>
      </c>
      <c r="AQ57" s="367">
        <v>2.2999999999999998</v>
      </c>
      <c r="AR57" s="368">
        <v>22</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566</v>
      </c>
      <c r="AM58" s="371">
        <v>56049538</v>
      </c>
      <c r="AN58" s="372">
        <v>37667</v>
      </c>
      <c r="AO58" s="373">
        <v>36.799999999999997</v>
      </c>
      <c r="AP58" s="374">
        <v>27013</v>
      </c>
      <c r="AQ58" s="375">
        <v>1.3</v>
      </c>
      <c r="AR58" s="376">
        <v>35.5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570</v>
      </c>
      <c r="AL59" s="355"/>
      <c r="AM59" s="363">
        <v>92466191</v>
      </c>
      <c r="AN59" s="364">
        <v>61625</v>
      </c>
      <c r="AO59" s="365">
        <v>-5.0999999999999996</v>
      </c>
      <c r="AP59" s="366">
        <v>54945</v>
      </c>
      <c r="AQ59" s="367">
        <v>3.9</v>
      </c>
      <c r="AR59" s="368">
        <v>-9</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566</v>
      </c>
      <c r="AM60" s="371">
        <v>49446950</v>
      </c>
      <c r="AN60" s="372">
        <v>32955</v>
      </c>
      <c r="AO60" s="373">
        <v>-12.5</v>
      </c>
      <c r="AP60" s="374">
        <v>29293</v>
      </c>
      <c r="AQ60" s="375">
        <v>8.4</v>
      </c>
      <c r="AR60" s="376">
        <v>-20.9</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571</v>
      </c>
      <c r="AL61" s="377"/>
      <c r="AM61" s="378">
        <v>86752884</v>
      </c>
      <c r="AN61" s="379">
        <v>58856</v>
      </c>
      <c r="AO61" s="380">
        <v>4.8</v>
      </c>
      <c r="AP61" s="381">
        <v>52999</v>
      </c>
      <c r="AQ61" s="382">
        <v>1.6</v>
      </c>
      <c r="AR61" s="368">
        <v>3.2</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566</v>
      </c>
      <c r="AM62" s="371">
        <v>47876658</v>
      </c>
      <c r="AN62" s="372">
        <v>32483</v>
      </c>
      <c r="AO62" s="373">
        <v>7.7</v>
      </c>
      <c r="AP62" s="374">
        <v>26844</v>
      </c>
      <c r="AQ62" s="375">
        <v>5.4</v>
      </c>
      <c r="AR62" s="376">
        <v>2.2999999999999998</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N0iGQjzzO0MYi2M0PI4ud3+Go4ux8rvUWqIGNTAGSkdsLK9HKdJERitjm9zZQBit3FWFLywjfmYIvU80EXKNNg==" saltValue="G/eWVC3mjkY6pKCxZf3I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573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wFfKnpqC9YMZiLlU4EsbTSlCY7x/cR5Z8lw+7Sj3SJ1Jrxy2VOeJda7wGuFn16HuajcksyN9GdlYjqMrpvv1w==" saltValue="v6cVjvZu1/TK/vA848Q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MdyuMngmR5BuUN8YbBaWAQZsxnISLbkUTmKzSz8xAUh13ACY+D2S5YQgXcthnaACYjbUi+AZZC2olYeaua3Iw==" saltValue="+VpUlWa/9QAmpGA56K1o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575</v>
      </c>
      <c r="G46" s="8" t="s">
        <v>576</v>
      </c>
      <c r="H46" s="8" t="s">
        <v>577</v>
      </c>
      <c r="I46" s="8" t="s">
        <v>578</v>
      </c>
      <c r="J46" s="9" t="s">
        <v>579</v>
      </c>
    </row>
    <row r="47" spans="2:10" ht="57.75" customHeight="1" x14ac:dyDescent="0.2">
      <c r="B47" s="10"/>
      <c r="C47" s="1194" t="s">
        <v>3</v>
      </c>
      <c r="D47" s="1194"/>
      <c r="E47" s="1195"/>
      <c r="F47" s="11">
        <v>0.95</v>
      </c>
      <c r="G47" s="12">
        <v>1.63</v>
      </c>
      <c r="H47" s="12">
        <v>1.73</v>
      </c>
      <c r="I47" s="12">
        <v>1.57</v>
      </c>
      <c r="J47" s="13">
        <v>1.66</v>
      </c>
    </row>
    <row r="48" spans="2:10" ht="57.75" customHeight="1" x14ac:dyDescent="0.2">
      <c r="B48" s="14"/>
      <c r="C48" s="1196" t="s">
        <v>4</v>
      </c>
      <c r="D48" s="1196"/>
      <c r="E48" s="1197"/>
      <c r="F48" s="15">
        <v>0.14000000000000001</v>
      </c>
      <c r="G48" s="16">
        <v>0.16</v>
      </c>
      <c r="H48" s="16">
        <v>0.18</v>
      </c>
      <c r="I48" s="16">
        <v>0.2</v>
      </c>
      <c r="J48" s="17">
        <v>0.17</v>
      </c>
    </row>
    <row r="49" spans="2:10" ht="57.75" customHeight="1" thickBot="1" x14ac:dyDescent="0.25">
      <c r="B49" s="18"/>
      <c r="C49" s="1198" t="s">
        <v>5</v>
      </c>
      <c r="D49" s="1198"/>
      <c r="E49" s="1199"/>
      <c r="F49" s="19">
        <v>0.09</v>
      </c>
      <c r="G49" s="20">
        <v>0.69</v>
      </c>
      <c r="H49" s="20">
        <v>0.12</v>
      </c>
      <c r="I49" s="20">
        <v>7.0000000000000007E-2</v>
      </c>
      <c r="J49" s="21">
        <v>7.0000000000000007E-2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w12RtKqkYRYkbfSLPdBPTCtnCl/HoShK8kBUoPZ3g9CtE5bwmZ7IN/Jd1dClhPdnZ+iX8MfRLIBVE4cBsZSyg==" saltValue="GNTm0m7AK4SBSDhqSjuJ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2020-03-13T02:49:11Z</cp:lastPrinted>
  <dcterms:created xsi:type="dcterms:W3CDTF">2020-02-10T03:28:19Z</dcterms:created>
  <dcterms:modified xsi:type="dcterms:W3CDTF">2020-10-07T08:46:17Z</dcterms:modified>
  <cp:category/>
</cp:coreProperties>
</file>